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G263" i="53"/>
  <c r="H262" i="53"/>
  <c r="G262" i="53"/>
  <c r="H243" i="53"/>
  <c r="G243" i="53"/>
  <c r="H242" i="53"/>
  <c r="G242" i="53"/>
  <c r="H241" i="53"/>
  <c r="G241" i="53"/>
  <c r="H240" i="53"/>
  <c r="G240" i="53"/>
  <c r="H260" i="53"/>
  <c r="G260" i="53"/>
  <c r="H259" i="53"/>
  <c r="G259" i="53"/>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I1" i="53"/>
  <c r="H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c r="A104" i="54"/>
  <c r="A103" i="54"/>
  <c r="A102" i="54"/>
  <c r="K177" i="48"/>
  <c r="J177" i="48" s="1"/>
  <c r="K176" i="48"/>
  <c r="J176" i="48" s="1"/>
  <c r="K175" i="48"/>
  <c r="J175" i="48" s="1"/>
  <c r="K174" i="48"/>
  <c r="J174" i="48" s="1"/>
  <c r="K173" i="48"/>
  <c r="J173" i="48" s="1"/>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s="1"/>
  <c r="J158" i="48"/>
  <c r="DN158" i="48" s="1"/>
  <c r="J69" i="48"/>
  <c r="DN69" i="48" s="1"/>
  <c r="K172" i="48"/>
  <c r="J172" i="48" s="1"/>
  <c r="K171" i="48"/>
  <c r="J171" i="48" s="1"/>
  <c r="K170" i="48"/>
  <c r="J170" i="48" s="1"/>
  <c r="K169" i="48"/>
  <c r="J169" i="48" s="1"/>
  <c r="K168" i="48"/>
  <c r="J168" i="48"/>
  <c r="DN168" i="48" s="1"/>
  <c r="K167" i="48"/>
  <c r="J167" i="48"/>
  <c r="DN167" i="48" s="1"/>
  <c r="K166" i="48"/>
  <c r="J166" i="48"/>
  <c r="DN166" i="48" s="1"/>
  <c r="K165" i="48"/>
  <c r="J165" i="48" s="1"/>
  <c r="K164" i="48"/>
  <c r="J164" i="48" s="1"/>
  <c r="K163" i="48"/>
  <c r="J163" i="48" s="1"/>
  <c r="K162" i="48"/>
  <c r="J162" i="48" s="1"/>
  <c r="K161" i="48"/>
  <c r="J161" i="48" s="1"/>
  <c r="K159" i="48"/>
  <c r="J159" i="48"/>
  <c r="DN159" i="48" s="1"/>
  <c r="K157" i="48"/>
  <c r="J157" i="48" s="1"/>
  <c r="K156" i="48"/>
  <c r="J156" i="48" s="1"/>
  <c r="K155" i="48"/>
  <c r="J155" i="48" s="1"/>
  <c r="K154" i="48"/>
  <c r="J154" i="48" s="1"/>
  <c r="K153" i="48"/>
  <c r="J153" i="48" s="1"/>
  <c r="K152" i="48"/>
  <c r="J152" i="48"/>
  <c r="DN152" i="48" s="1"/>
  <c r="K151" i="48"/>
  <c r="J151" i="48"/>
  <c r="DN151" i="48" s="1"/>
  <c r="K150" i="48"/>
  <c r="J150" i="48"/>
  <c r="DN150" i="48" s="1"/>
  <c r="K149" i="48"/>
  <c r="J149" i="48" s="1"/>
  <c r="K148" i="48"/>
  <c r="J148" i="48" s="1"/>
  <c r="K147" i="48"/>
  <c r="J147" i="48" s="1"/>
  <c r="K146" i="48"/>
  <c r="J146" i="48" s="1"/>
  <c r="K145" i="48"/>
  <c r="J145" i="48" s="1"/>
  <c r="K144" i="48"/>
  <c r="J144" i="48"/>
  <c r="DN144" i="48" s="1"/>
  <c r="K143" i="48"/>
  <c r="J143" i="48"/>
  <c r="DN143" i="48" s="1"/>
  <c r="K142" i="48"/>
  <c r="J142" i="48"/>
  <c r="DN142" i="48" s="1"/>
  <c r="K141" i="48"/>
  <c r="J141" i="48" s="1"/>
  <c r="K140" i="48"/>
  <c r="J140" i="48" s="1"/>
  <c r="K139" i="48"/>
  <c r="J139" i="48" s="1"/>
  <c r="K138" i="48"/>
  <c r="J138" i="48" s="1"/>
  <c r="K137" i="48"/>
  <c r="J137" i="48" s="1"/>
  <c r="K136" i="48"/>
  <c r="J136" i="48"/>
  <c r="DN136" i="48" s="1"/>
  <c r="K135" i="48"/>
  <c r="J135" i="48"/>
  <c r="DN135" i="48" s="1"/>
  <c r="K134" i="48"/>
  <c r="J134" i="48"/>
  <c r="DN134" i="48" s="1"/>
  <c r="K133" i="48"/>
  <c r="J133" i="48" s="1"/>
  <c r="K132" i="48"/>
  <c r="J132" i="48" s="1"/>
  <c r="K131" i="48"/>
  <c r="J131" i="48" s="1"/>
  <c r="DN131" i="48" s="1"/>
  <c r="K130" i="48"/>
  <c r="J130" i="48" s="1"/>
  <c r="K129" i="48"/>
  <c r="J129" i="48" s="1"/>
  <c r="K128" i="48"/>
  <c r="J128" i="48"/>
  <c r="DN128" i="48" s="1"/>
  <c r="K127" i="48"/>
  <c r="J127" i="48"/>
  <c r="DN127" i="48" s="1"/>
  <c r="K126" i="48"/>
  <c r="J126" i="48"/>
  <c r="DN126" i="48" s="1"/>
  <c r="K125" i="48"/>
  <c r="J125" i="48" s="1"/>
  <c r="K124" i="48"/>
  <c r="J124" i="48" s="1"/>
  <c r="K123" i="48"/>
  <c r="J123" i="48" s="1"/>
  <c r="K122" i="48"/>
  <c r="J122" i="48" s="1"/>
  <c r="K121" i="48"/>
  <c r="J121" i="48" s="1"/>
  <c r="K120" i="48"/>
  <c r="J120" i="48"/>
  <c r="DN120" i="48" s="1"/>
  <c r="K119" i="48"/>
  <c r="J119" i="48"/>
  <c r="DN119" i="48" s="1"/>
  <c r="K118" i="48"/>
  <c r="J118" i="48"/>
  <c r="DN118" i="48" s="1"/>
  <c r="K117" i="48"/>
  <c r="J117" i="48" s="1"/>
  <c r="K116" i="48"/>
  <c r="J116" i="48" s="1"/>
  <c r="K115" i="48"/>
  <c r="J115" i="48" s="1"/>
  <c r="K114" i="48"/>
  <c r="J114" i="48" s="1"/>
  <c r="K113" i="48"/>
  <c r="J113" i="48" s="1"/>
  <c r="K112" i="48"/>
  <c r="J112" i="48"/>
  <c r="DN112" i="48" s="1"/>
  <c r="K111" i="48"/>
  <c r="J111" i="48"/>
  <c r="DN111" i="48" s="1"/>
  <c r="K110" i="48"/>
  <c r="J110" i="48"/>
  <c r="DN110" i="48" s="1"/>
  <c r="K109" i="48"/>
  <c r="J109" i="48" s="1"/>
  <c r="K108" i="48"/>
  <c r="J108" i="48" s="1"/>
  <c r="K107" i="48"/>
  <c r="J107" i="48" s="1"/>
  <c r="K106" i="48"/>
  <c r="J106" i="48" s="1"/>
  <c r="K105" i="48"/>
  <c r="J105" i="48" s="1"/>
  <c r="K104" i="48"/>
  <c r="J104" i="48"/>
  <c r="DN104" i="48" s="1"/>
  <c r="K103" i="48"/>
  <c r="J103" i="48"/>
  <c r="DN103" i="48" s="1"/>
  <c r="K102" i="48"/>
  <c r="J102" i="48"/>
  <c r="DN102" i="48" s="1"/>
  <c r="K101" i="48"/>
  <c r="J101" i="48" s="1"/>
  <c r="K100" i="48"/>
  <c r="J100" i="48" s="1"/>
  <c r="K99" i="48"/>
  <c r="J99" i="48" s="1"/>
  <c r="K98" i="48"/>
  <c r="J98" i="48" s="1"/>
  <c r="K97" i="48"/>
  <c r="J97" i="48" s="1"/>
  <c r="K96" i="48"/>
  <c r="J96" i="48"/>
  <c r="DN96" i="48" s="1"/>
  <c r="K95" i="48"/>
  <c r="J95" i="48"/>
  <c r="DN95" i="48" s="1"/>
  <c r="K94" i="48"/>
  <c r="J94" i="48"/>
  <c r="DN94" i="48" s="1"/>
  <c r="K93" i="48"/>
  <c r="J93" i="48" s="1"/>
  <c r="K92" i="48"/>
  <c r="J92" i="48" s="1"/>
  <c r="K91" i="48"/>
  <c r="J91" i="48" s="1"/>
  <c r="K90" i="48"/>
  <c r="J90" i="48" s="1"/>
  <c r="K89" i="48"/>
  <c r="J89" i="48" s="1"/>
  <c r="K88" i="48"/>
  <c r="J88" i="48"/>
  <c r="DN88" i="48" s="1"/>
  <c r="K87" i="48"/>
  <c r="J87" i="48"/>
  <c r="DN87" i="48" s="1"/>
  <c r="K86" i="48"/>
  <c r="J86" i="48"/>
  <c r="DN86" i="48" s="1"/>
  <c r="K85" i="48"/>
  <c r="J85" i="48" s="1"/>
  <c r="K84" i="48"/>
  <c r="J84" i="48" s="1"/>
  <c r="K83" i="48"/>
  <c r="J83" i="48" s="1"/>
  <c r="K82" i="48"/>
  <c r="J82" i="48" s="1"/>
  <c r="K81" i="48"/>
  <c r="J81" i="48" s="1"/>
  <c r="K80" i="48"/>
  <c r="J80" i="48"/>
  <c r="DN80" i="48" s="1"/>
  <c r="K79" i="48"/>
  <c r="J79" i="48"/>
  <c r="DN79" i="48" s="1"/>
  <c r="K78" i="48"/>
  <c r="J78" i="48"/>
  <c r="DN78" i="48" s="1"/>
  <c r="K77" i="48"/>
  <c r="J77" i="48" s="1"/>
  <c r="K76" i="48"/>
  <c r="J76" i="48" s="1"/>
  <c r="K75" i="48"/>
  <c r="J75" i="48" s="1"/>
  <c r="K74" i="48"/>
  <c r="J74" i="48" s="1"/>
  <c r="K73" i="48"/>
  <c r="J73" i="48" s="1"/>
  <c r="K72" i="48"/>
  <c r="J72" i="48"/>
  <c r="DN72" i="48" s="1"/>
  <c r="K71" i="48"/>
  <c r="J71" i="48"/>
  <c r="DN71" i="48" s="1"/>
  <c r="K70" i="48"/>
  <c r="J70" i="48"/>
  <c r="DN70" i="48" s="1"/>
  <c r="K68" i="48"/>
  <c r="J68" i="48"/>
  <c r="DN68" i="48" s="1"/>
  <c r="K67" i="48"/>
  <c r="J67" i="48"/>
  <c r="DN67" i="48" s="1"/>
  <c r="K66" i="48"/>
  <c r="J66" i="48"/>
  <c r="DN66" i="48" s="1"/>
  <c r="K65" i="48"/>
  <c r="J65" i="48"/>
  <c r="DN65" i="48" s="1"/>
  <c r="K64" i="48"/>
  <c r="J64" i="48"/>
  <c r="DN64" i="48" s="1"/>
  <c r="K63" i="48"/>
  <c r="J63" i="48"/>
  <c r="DN63" i="48" s="1"/>
  <c r="K62" i="48"/>
  <c r="J62" i="48"/>
  <c r="DN62" i="48" s="1"/>
  <c r="K61" i="48"/>
  <c r="J61" i="48"/>
  <c r="DN61" i="48" s="1"/>
  <c r="K60" i="48"/>
  <c r="J60" i="48"/>
  <c r="DN60" i="48" s="1"/>
  <c r="K59" i="48"/>
  <c r="J59" i="48"/>
  <c r="DN59" i="48" s="1"/>
  <c r="K58" i="48"/>
  <c r="J58" i="48"/>
  <c r="DN58" i="48" s="1"/>
  <c r="K57" i="48"/>
  <c r="J57" i="48"/>
  <c r="DN57" i="48" s="1"/>
  <c r="K56" i="48"/>
  <c r="J56" i="48"/>
  <c r="DN56" i="48" s="1"/>
  <c r="K55" i="48"/>
  <c r="J55" i="48"/>
  <c r="DN55" i="48" s="1"/>
  <c r="K54" i="48"/>
  <c r="J54" i="48"/>
  <c r="DN54" i="48" s="1"/>
  <c r="K53" i="48"/>
  <c r="J53" i="48"/>
  <c r="DN53" i="48" s="1"/>
  <c r="K52" i="48"/>
  <c r="J52" i="48"/>
  <c r="DN52" i="48" s="1"/>
  <c r="K51" i="48"/>
  <c r="J51" i="48"/>
  <c r="DN51" i="48" s="1"/>
  <c r="K50" i="48"/>
  <c r="J50" i="48"/>
  <c r="DN50" i="48" s="1"/>
  <c r="K49" i="48"/>
  <c r="J49" i="48"/>
  <c r="DN49" i="48" s="1"/>
  <c r="K48" i="48"/>
  <c r="J48" i="48"/>
  <c r="DN48" i="48" s="1"/>
  <c r="K47" i="48"/>
  <c r="J47" i="48"/>
  <c r="DN47" i="48" s="1"/>
  <c r="K46" i="48"/>
  <c r="J46" i="48"/>
  <c r="DN46" i="48" s="1"/>
  <c r="K45" i="48"/>
  <c r="J45" i="48"/>
  <c r="DN45" i="48" s="1"/>
  <c r="K44" i="48"/>
  <c r="J44" i="48"/>
  <c r="DN44" i="48" s="1"/>
  <c r="K43" i="48"/>
  <c r="J43" i="48"/>
  <c r="DN43" i="48" s="1"/>
  <c r="K42" i="48"/>
  <c r="J42" i="48"/>
  <c r="DN42" i="48" s="1"/>
  <c r="K41" i="48"/>
  <c r="J41" i="48"/>
  <c r="DN41" i="48" s="1"/>
  <c r="K40" i="48"/>
  <c r="J40" i="48"/>
  <c r="DN40" i="48" s="1"/>
  <c r="K39" i="48"/>
  <c r="J39" i="48"/>
  <c r="DN39" i="48" s="1"/>
  <c r="K38" i="48"/>
  <c r="J38" i="48"/>
  <c r="DN38" i="48" s="1"/>
  <c r="K37" i="48"/>
  <c r="J37" i="48"/>
  <c r="DN37" i="48" s="1"/>
  <c r="K36" i="48"/>
  <c r="J36" i="48"/>
  <c r="DN36" i="48" s="1"/>
  <c r="K35" i="48"/>
  <c r="J35" i="48"/>
  <c r="DN35" i="48" s="1"/>
  <c r="K34" i="48"/>
  <c r="J34" i="48"/>
  <c r="DN34" i="48" s="1"/>
  <c r="K33" i="48"/>
  <c r="J33" i="48"/>
  <c r="DN33" i="48" s="1"/>
  <c r="K32" i="48"/>
  <c r="J32" i="48"/>
  <c r="DN32" i="48" s="1"/>
  <c r="K31" i="48"/>
  <c r="J31" i="48"/>
  <c r="DN31" i="48" s="1"/>
  <c r="K30" i="48"/>
  <c r="J30" i="48"/>
  <c r="DN30" i="48" s="1"/>
  <c r="K29" i="48"/>
  <c r="J29" i="48"/>
  <c r="DN29" i="48" s="1"/>
  <c r="K28" i="48"/>
  <c r="J28" i="48"/>
  <c r="DN28" i="48" s="1"/>
  <c r="K27" i="48"/>
  <c r="J27" i="48"/>
  <c r="DN27" i="48" s="1"/>
  <c r="K26" i="48"/>
  <c r="J26" i="48"/>
  <c r="DN26" i="48" s="1"/>
  <c r="K25" i="48"/>
  <c r="J25" i="48"/>
  <c r="DN25" i="48" s="1"/>
  <c r="K24" i="48"/>
  <c r="J24" i="48"/>
  <c r="DN24" i="48" s="1"/>
  <c r="K23" i="48"/>
  <c r="J23" i="48"/>
  <c r="DN23" i="48" s="1"/>
  <c r="K22" i="48"/>
  <c r="J22" i="48"/>
  <c r="DN22" i="48" s="1"/>
  <c r="K21" i="48"/>
  <c r="J21" i="48"/>
  <c r="DN21" i="48" s="1"/>
  <c r="K20" i="48"/>
  <c r="J20" i="48"/>
  <c r="DN20" i="48" s="1"/>
  <c r="K19" i="48"/>
  <c r="J19" i="48"/>
  <c r="DN19" i="48" s="1"/>
  <c r="K18" i="48"/>
  <c r="J18" i="48"/>
  <c r="DN18" i="48" s="1"/>
  <c r="K17" i="48"/>
  <c r="J17" i="48"/>
  <c r="DN17" i="48" s="1"/>
  <c r="K16" i="48"/>
  <c r="J16" i="48"/>
  <c r="DN16" i="48" s="1"/>
  <c r="K15" i="48"/>
  <c r="J15" i="48"/>
  <c r="DN15" i="48" s="1"/>
  <c r="K14" i="48"/>
  <c r="J14" i="48"/>
  <c r="DN14" i="48" s="1"/>
  <c r="K13" i="48"/>
  <c r="J13" i="48"/>
  <c r="DN13" i="48" s="1"/>
  <c r="K12" i="48"/>
  <c r="J12" i="48"/>
  <c r="DN12" i="48" s="1"/>
  <c r="K11" i="48"/>
  <c r="J11" i="48"/>
  <c r="DN11" i="48" s="1"/>
  <c r="K10" i="48"/>
  <c r="J10" i="48"/>
  <c r="DN10" i="48" s="1"/>
  <c r="K9" i="48"/>
  <c r="J9" i="48"/>
  <c r="DN9" i="48" s="1"/>
  <c r="K8" i="48"/>
  <c r="J8" i="48"/>
  <c r="DN8" i="48" s="1"/>
  <c r="K7" i="48"/>
  <c r="J7" i="48"/>
  <c r="DN7" i="48" s="1"/>
  <c r="K6" i="48"/>
  <c r="J6" i="48"/>
  <c r="DN6" i="48" s="1"/>
  <c r="K5" i="48"/>
  <c r="J5" i="48"/>
  <c r="DN5" i="48" s="1"/>
  <c r="K4" i="48"/>
  <c r="J4" i="48"/>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DT11" i="48" l="1"/>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DQ176" i="48" l="1"/>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<sst xmlns="http://schemas.openxmlformats.org/spreadsheetml/2006/main" count="10657" uniqueCount="5503">
  <si>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</si>
  <si>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</si>
  <si>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</si>
  <si>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</si>
  <si>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</si>
  <si>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</si>
  <si>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</si>
  <si>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</si>
  <si>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</si>
  <si>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</si>
  <si>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</si>
  <si>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</si>
  <si>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</si>
  <si>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</si>
  <si>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</si>
  <si>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</si>
  <si>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</si>
  <si>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</si>
  <si>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</si>
  <si>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</si>
  <si>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</si>
  <si>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</si>
  <si>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</si>
  <si>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</si>
  <si>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</si>
  <si>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</si>
  <si>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</si>
  <si>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</si>
  <si>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</si>
  <si>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</si>
  <si>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</si>
  <si>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</si>
  <si>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</si>
  <si>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</si>
  <si>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</si>
  <si>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</si>
  <si>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</si>
  <si>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</si>
  <si>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</si>
  <si>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</si>
  <si>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</si>
  <si>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</si>
  <si>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</si>
  <si>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</si>
  <si>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</si>
  <si>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</si>
  <si>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</si>
  <si>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</si>
  <si>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</si>
  <si>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</si>
  <si>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</si>
  <si>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</si>
  <si>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</si>
  <si>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</si>
  <si>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</si>
  <si>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</si>
  <si>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</si>
  <si>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</si>
  <si>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</si>
  <si>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</si>
  <si>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</si>
  <si>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</si>
  <si>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</si>
  <si>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</si>
  <si>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</si>
  <si>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</si>
  <si>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</si>
  <si>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</si>
  <si>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</si>
  <si>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</si>
  <si>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</si>
  <si>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</si>
  <si>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</si>
  <si>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</si>
  <si>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</si>
  <si>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</si>
  <si>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</si>
  <si>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</si>
  <si>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</si>
  <si>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</si>
  <si>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</si>
  <si>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</si>
  <si>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</si>
  <si>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</si>
  <si>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</si>
  <si>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</si>
  <si>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</si>
  <si>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</si>
  <si>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</si>
  <si>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</si>
  <si>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</si>
  <si>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</si>
  <si>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</si>
  <si>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</si>
  <si>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</si>
  <si>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</si>
  <si>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</si>
  <si>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</si>
  <si>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</si>
  <si>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</si>
  <si>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</si>
  <si>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</si>
  <si>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</si>
  <si>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</si>
  <si>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</si>
  <si>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</si>
  <si>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</si>
  <si>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</si>
  <si>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</si>
  <si>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</si>
  <si>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</si>
  <si>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</si>
  <si>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</si>
  <si>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</si>
  <si>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</si>
  <si>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</si>
  <si>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</si>
  <si>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</si>
  <si>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</si>
  <si>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</si>
  <si>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</si>
  <si>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</si>
  <si>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</si>
  <si>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</si>
  <si>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</si>
  <si>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</si>
  <si>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</si>
  <si>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</si>
  <si>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</si>
  <si>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</si>
  <si>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</si>
  <si>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</si>
  <si>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</si>
  <si>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</si>
  <si>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</si>
  <si>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</si>
  <si>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</si>
  <si>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</si>
  <si>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</si>
  <si>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</si>
  <si>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</si>
  <si>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</si>
  <si>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</si>
  <si>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</si>
  <si>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</si>
  <si>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</si>
  <si>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</si>
  <si>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</si>
  <si>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</si>
  <si>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</si>
  <si>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</si>
  <si>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</si>
  <si>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</si>
  <si>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</si>
  <si>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</si>
  <si>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</si>
  <si>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</si>
  <si>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</si>
  <si>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</si>
  <si>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</si>
  <si>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</si>
  <si>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</si>
  <si>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</si>
  <si>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</si>
  <si>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</si>
  <si>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</si>
  <si>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</si>
  <si>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</si>
  <si>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</si>
  <si>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</si>
  <si>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</si>
  <si>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</si>
  <si>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</si>
  <si>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</si>
  <si>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</si>
  <si>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</si>
  <si>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</si>
  <si>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</si>
  <si>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</si>
  <si>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</si>
  <si>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</si>
  <si>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</si>
  <si>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</si>
  <si>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</si>
  <si>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</si>
  <si>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</si>
  <si>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</si>
  <si>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</si>
  <si>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</si>
  <si>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</si>
  <si>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</si>
  <si>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</si>
  <si>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</si>
  <si>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</si>
  <si>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</si>
  <si>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</si>
  <si>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</si>
  <si>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</si>
  <si>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</si>
  <si>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</si>
  <si>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</si>
  <si>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</si>
  <si>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</si>
  <si>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</si>
  <si>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</si>
  <si>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</si>
  <si>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</si>
  <si>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</si>
  <si>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</si>
  <si>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</si>
  <si>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</si>
  <si>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</si>
  <si>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</si>
  <si>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</si>
  <si>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</si>
  <si>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</si>
  <si>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</si>
  <si>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</si>
  <si>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</si>
  <si>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</si>
  <si>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</si>
  <si>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</si>
  <si>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</si>
  <si>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</si>
  <si>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</si>
  <si>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</si>
  <si>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</si>
  <si>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</si>
  <si>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</si>
  <si>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</si>
  <si>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</si>
  <si>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</si>
  <si>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</si>
  <si>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</si>
  <si>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</si>
  <si>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</si>
  <si>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</si>
  <si>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</si>
  <si>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</si>
  <si>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</si>
  <si>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</si>
  <si>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</si>
  <si>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</si>
  <si>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</si>
  <si>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</si>
  <si>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</si>
  <si>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</si>
  <si>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</si>
  <si>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</si>
  <si>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</si>
  <si>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</si>
  <si>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</si>
  <si>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</si>
  <si>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</si>
  <si>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</si>
  <si>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</si>
  <si>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</si>
  <si>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</si>
  <si>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</si>
  <si>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</si>
  <si>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</si>
  <si>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</si>
  <si>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</si>
  <si>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</si>
  <si>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</si>
  <si>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</si>
  <si>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</si>
  <si>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</si>
  <si>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</si>
  <si>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</si>
  <si>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</si>
  <si>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</si>
  <si>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</si>
  <si>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</si>
  <si>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</si>
  <si>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</si>
  <si>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</si>
  <si>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</si>
  <si>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</si>
  <si>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</si>
  <si>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</si>
  <si>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</si>
  <si>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</si>
  <si>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</si>
  <si>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</si>
  <si>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</si>
  <si>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</si>
  <si>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</si>
  <si>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</si>
  <si>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</si>
  <si>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</si>
  <si>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</si>
  <si>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</si>
  <si>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</si>
  <si>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</si>
  <si>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</si>
  <si>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</si>
  <si>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</si>
  <si>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</si>
  <si>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</si>
  <si>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</si>
  <si>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</si>
  <si>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</si>
  <si>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</si>
  <si>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</si>
  <si>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</si>
  <si>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</si>
  <si>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</si>
  <si>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</si>
  <si>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</si>
  <si>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</si>
  <si>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</si>
  <si>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</si>
  <si>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</si>
  <si>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</si>
  <si>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</si>
  <si>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</si>
  <si>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</si>
  <si>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</si>
  <si>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</si>
  <si>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</si>
  <si>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</si>
  <si>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</si>
  <si>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</si>
  <si>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</si>
  <si>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</si>
  <si>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</si>
  <si>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</si>
  <si>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</si>
  <si>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</si>
  <si>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</si>
  <si>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</si>
  <si>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</si>
  <si>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</si>
  <si>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</si>
  <si>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</si>
  <si>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</si>
  <si>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</si>
  <si>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</si>
  <si>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</si>
  <si>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</si>
  <si>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</si>
  <si>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</si>
  <si>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</si>
  <si>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</si>
  <si>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</si>
  <si>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</si>
  <si>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</si>
  <si>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</si>
  <si>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</si>
  <si>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</si>
  <si>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</si>
  <si>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</si>
  <si>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</si>
  <si>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</si>
  <si>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</si>
  <si>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</si>
  <si>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</si>
  <si>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</si>
  <si>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</si>
  <si>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</si>
  <si>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</si>
  <si>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</si>
  <si>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</si>
  <si>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</si>
  <si>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</si>
  <si>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</si>
  <si>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</si>
  <si>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</si>
  <si>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</si>
  <si>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</si>
  <si>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</si>
  <si>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</si>
  <si>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</si>
  <si>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</si>
  <si>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</si>
  <si>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</si>
  <si>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</si>
  <si>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</si>
  <si>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</si>
  <si>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</si>
  <si>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</si>
  <si>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</si>
  <si>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</si>
  <si>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</si>
  <si>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</si>
  <si>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</si>
  <si>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</si>
  <si>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</si>
  <si>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</si>
  <si>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</si>
  <si>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</si>
  <si>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</si>
  <si>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</si>
  <si>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</si>
  <si>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</si>
  <si>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</si>
  <si>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</si>
  <si>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</si>
  <si>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</si>
  <si>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</si>
  <si>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</si>
  <si>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</si>
  <si>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</si>
  <si>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</si>
  <si>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</si>
  <si>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</si>
  <si>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</si>
  <si>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</si>
  <si>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</si>
  <si>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</si>
  <si>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</si>
  <si>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</si>
  <si>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</si>
  <si>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</si>
  <si>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</si>
  <si>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</si>
  <si>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</si>
  <si>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</si>
  <si>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</si>
  <si>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</si>
  <si>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</si>
  <si>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</si>
  <si>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</si>
  <si>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</si>
  <si>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</si>
  <si>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</si>
  <si>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</si>
  <si>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</si>
  <si>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</si>
  <si>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</si>
  <si>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</si>
  <si>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</si>
  <si>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</si>
  <si>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</si>
  <si>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</si>
  <si>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</si>
  <si>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</si>
  <si>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</si>
  <si>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</si>
  <si>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</si>
  <si>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</si>
  <si>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</si>
  <si>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</si>
  <si>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</si>
  <si>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</si>
  <si>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</si>
  <si>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</si>
  <si>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</si>
  <si>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</si>
  <si>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</si>
  <si>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</si>
  <si>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</si>
  <si>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</si>
  <si>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</si>
  <si>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</si>
  <si>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</si>
  <si>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</si>
  <si>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</si>
  <si>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</si>
  <si>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</si>
  <si>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</si>
  <si>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</si>
  <si>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</si>
  <si>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</si>
  <si>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</si>
  <si>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</si>
  <si>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</si>
  <si>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</si>
  <si>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</si>
  <si>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</si>
  <si>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</si>
  <si>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</si>
  <si>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</si>
  <si>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</si>
  <si>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</si>
  <si>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</si>
  <si>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</si>
  <si>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</si>
  <si>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</si>
  <si>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</si>
  <si>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</si>
  <si>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</si>
  <si>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</si>
  <si>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</si>
  <si>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</si>
  <si>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</si>
  <si>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</si>
  <si>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</si>
  <si>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</si>
  <si>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</si>
  <si>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</si>
  <si>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</si>
  <si>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</si>
  <si>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</si>
  <si>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</si>
  <si>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</si>
  <si>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</si>
  <si>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</si>
  <si>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</si>
  <si>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</si>
  <si>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</si>
  <si>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</si>
  <si>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</si>
  <si>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</si>
  <si>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</si>
  <si>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</si>
  <si>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</si>
  <si>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</si>
  <si>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</si>
  <si>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</si>
  <si>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</si>
  <si>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</si>
  <si>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</si>
  <si>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</si>
  <si>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</si>
  <si>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</si>
  <si>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</si>
  <si>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</si>
  <si>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</si>
  <si>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</si>
  <si>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</si>
  <si>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</si>
  <si>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</si>
  <si>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</si>
  <si>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</si>
  <si>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</si>
  <si>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</si>
  <si>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</si>
  <si>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</si>
  <si>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</si>
  <si>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</si>
  <si>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</si>
  <si>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</si>
  <si>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</si>
  <si>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</si>
  <si>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</si>
  <si>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</si>
  <si>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</si>
  <si>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</si>
  <si>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</si>
  <si>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</si>
  <si>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</si>
  <si>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</si>
  <si>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</si>
  <si>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</si>
  <si>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</si>
  <si>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</si>
  <si>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</si>
  <si>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</si>
  <si>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</si>
  <si>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</si>
  <si>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</si>
  <si>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</si>
  <si>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</si>
  <si>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</si>
  <si>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</si>
  <si>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</si>
  <si>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</si>
  <si>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</si>
  <si>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</si>
  <si>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</si>
  <si>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</si>
  <si>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</si>
  <si>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</si>
  <si>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</si>
  <si>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</si>
  <si>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</si>
  <si>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</si>
  <si>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</si>
  <si>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</si>
  <si>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</si>
  <si>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</si>
  <si>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</si>
  <si>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</si>
  <si>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</si>
  <si>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</si>
  <si>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</si>
  <si>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</si>
  <si>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</si>
  <si>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</si>
  <si>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</si>
  <si>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</si>
  <si>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</si>
  <si>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</si>
  <si>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</si>
  <si>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</si>
  <si>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</si>
  <si>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</si>
  <si>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</si>
  <si>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</si>
  <si>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</si>
  <si>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</si>
  <si>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</si>
  <si>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</si>
  <si>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</si>
  <si>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</si>
  <si>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</si>
  <si>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</si>
  <si>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</si>
  <si>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</si>
  <si>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</si>
  <si>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</si>
  <si>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</si>
  <si>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</si>
  <si>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</si>
  <si>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</si>
  <si>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</si>
  <si>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</si>
  <si>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</si>
  <si>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</si>
  <si>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</si>
  <si>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</si>
  <si>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</si>
  <si>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</si>
  <si>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</si>
  <si>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</si>
  <si>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</si>
  <si>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</si>
  <si>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</si>
  <si>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</si>
  <si>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</si>
  <si>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</si>
  <si>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</si>
  <si>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</si>
  <si>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</si>
  <si>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</si>
  <si>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</si>
  <si>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</si>
  <si>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</si>
  <si>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</si>
  <si>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</si>
  <si>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</si>
  <si>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</si>
  <si>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</si>
  <si>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</si>
  <si>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</si>
  <si>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</si>
  <si>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</si>
  <si>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</si>
  <si>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</si>
  <si>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</si>
  <si>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</si>
  <si>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</si>
  <si>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</si>
  <si>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</si>
  <si>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</si>
  <si>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</si>
  <si>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</si>
  <si>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</si>
  <si>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</si>
  <si>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</si>
  <si>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</si>
  <si>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</si>
  <si>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</si>
  <si>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</si>
  <si>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</si>
  <si>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</si>
  <si>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</si>
  <si>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</si>
  <si>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</si>
  <si>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</si>
  <si>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</si>
  <si>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</si>
  <si>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</si>
  <si>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</si>
  <si>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</si>
  <si>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</si>
  <si>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</si>
  <si>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</si>
  <si>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</si>
  <si>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</si>
  <si>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</si>
  <si>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</si>
  <si>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</si>
  <si>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</si>
  <si>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</si>
  <si>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</si>
  <si>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</si>
  <si>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</si>
  <si>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</si>
  <si>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</si>
  <si>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</si>
  <si>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</si>
  <si>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</si>
  <si>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</si>
  <si>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</si>
  <si>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</si>
  <si>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</si>
  <si>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</si>
  <si>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</si>
  <si>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</si>
  <si>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</si>
  <si>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</si>
  <si>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</si>
  <si>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</si>
  <si>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</si>
  <si>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</si>
  <si>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</si>
  <si>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</si>
  <si>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</si>
  <si>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</si>
  <si>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</si>
  <si>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</si>
  <si>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</si>
  <si>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</si>
  <si>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</si>
  <si>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</si>
  <si>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</si>
  <si>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</si>
  <si>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</si>
  <si>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</si>
  <si>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</si>
  <si>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</si>
  <si>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</si>
  <si>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</si>
  <si>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</si>
  <si>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</si>
  <si>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</si>
  <si>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</si>
  <si>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</si>
  <si>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</si>
  <si>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</si>
  <si>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</si>
  <si>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</si>
  <si>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</si>
  <si>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</si>
  <si>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</si>
  <si>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</si>
  <si>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</si>
  <si>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</si>
  <si>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</si>
  <si>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</si>
  <si>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</si>
  <si>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</si>
  <si>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</si>
  <si>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</si>
  <si>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</si>
  <si>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</si>
  <si>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</si>
  <si>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</si>
  <si>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</si>
  <si>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</si>
  <si>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</si>
  <si>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</si>
  <si>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</si>
  <si>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</si>
  <si>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</si>
  <si>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</si>
  <si>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</si>
  <si>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</si>
  <si>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</si>
  <si>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</si>
  <si>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</si>
  <si>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</si>
  <si>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</si>
  <si>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</si>
  <si>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</si>
  <si>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</si>
  <si>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</si>
  <si>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</si>
  <si>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</si>
  <si>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</si>
  <si>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</si>
  <si>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</si>
  <si>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</si>
  <si>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</si>
  <si>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</si>
  <si>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</si>
  <si>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</si>
  <si>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</si>
  <si>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</si>
  <si>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</si>
  <si>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</si>
  <si>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</si>
  <si>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</si>
  <si>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</si>
  <si>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</si>
  <si>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</si>
  <si>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</si>
  <si>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</si>
  <si>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</si>
  <si>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</si>
  <si>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</si>
  <si>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</si>
  <si>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</si>
  <si>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</si>
  <si>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</si>
  <si>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</si>
  <si>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</si>
  <si>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</si>
  <si>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</si>
  <si>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</si>
  <si>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</si>
  <si>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</si>
  <si>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</si>
  <si>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</si>
  <si>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</si>
  <si>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</si>
  <si>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</si>
  <si>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</si>
  <si>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</si>
  <si>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</si>
  <si>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</si>
  <si>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</si>
  <si>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</si>
  <si>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</si>
  <si>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</si>
  <si>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</si>
  <si>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</si>
  <si>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</si>
  <si>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</si>
  <si>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</si>
  <si>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</si>
  <si>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</si>
  <si>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</si>
  <si>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</si>
  <si>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</si>
  <si>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</si>
  <si>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</si>
  <si>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</si>
  <si>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</si>
  <si>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</si>
  <si>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</si>
  <si>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</si>
  <si>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</si>
  <si>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</si>
  <si>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</si>
  <si>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</si>
  <si>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</si>
  <si>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</si>
  <si>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</si>
  <si>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</si>
  <si>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</si>
  <si>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</si>
  <si>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</si>
  <si>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</si>
  <si>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</si>
  <si>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</si>
  <si>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</si>
  <si>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</si>
  <si>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</si>
  <si>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</si>
  <si>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</si>
  <si>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</si>
  <si>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</si>
  <si>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</si>
  <si>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</si>
  <si>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</si>
  <si>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</si>
  <si>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</si>
  <si>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</si>
  <si>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</si>
  <si>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</si>
  <si>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</si>
  <si>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</si>
  <si>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</si>
  <si>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</si>
  <si>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</si>
  <si>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</si>
  <si>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</si>
  <si>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</si>
  <si>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</si>
  <si>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</si>
  <si>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</si>
  <si>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</si>
  <si>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</si>
  <si>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</si>
  <si>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</si>
  <si>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</si>
  <si>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</si>
  <si>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</si>
  <si>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</si>
  <si>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</si>
  <si>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</si>
  <si>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</si>
  <si>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</si>
  <si>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</si>
  <si>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</si>
  <si>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</si>
  <si>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</si>
  <si>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</si>
  <si>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</si>
  <si>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</si>
  <si>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</si>
  <si>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</si>
  <si>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</si>
  <si>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</si>
  <si>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</si>
  <si>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</si>
  <si>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</si>
  <si>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</si>
  <si>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</si>
  <si>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</si>
  <si>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</si>
  <si>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</si>
  <si>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</si>
  <si>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</si>
  <si>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</si>
  <si>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</si>
  <si>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</si>
  <si>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</si>
  <si>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</si>
  <si>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</si>
  <si>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</si>
  <si>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</si>
  <si>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</si>
  <si>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</si>
  <si>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</si>
  <si>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</si>
  <si>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</si>
  <si>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</si>
  <si>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</si>
  <si>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</si>
  <si>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</si>
  <si>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</si>
  <si>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</si>
  <si>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</si>
  <si>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</si>
  <si>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</si>
  <si>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</si>
  <si>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</si>
  <si>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</si>
  <si>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</si>
  <si>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</si>
  <si>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</si>
  <si>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</si>
  <si>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</si>
  <si>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</si>
  <si>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</si>
  <si>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</si>
  <si>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</si>
  <si>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</si>
  <si>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</si>
  <si>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</si>
  <si>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</si>
  <si>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</si>
  <si>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</si>
  <si>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</si>
  <si>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</si>
  <si>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</si>
  <si>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</si>
  <si>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</si>
  <si>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</si>
  <si>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</si>
  <si>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</si>
  <si>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</si>
  <si>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</si>
  <si>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</si>
  <si>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</si>
  <si>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</si>
  <si>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</si>
  <si>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</si>
  <si>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</si>
  <si>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</si>
  <si>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</si>
  <si>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</si>
  <si>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</si>
  <si>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</si>
  <si>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</si>
  <si>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</si>
  <si>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</si>
  <si>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</si>
  <si>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</si>
  <si>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</si>
  <si>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</si>
  <si>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</si>
  <si>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</si>
  <si>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</si>
  <si>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</si>
  <si>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</si>
  <si>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</si>
  <si>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</si>
  <si>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</si>
  <si>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</si>
  <si>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</si>
  <si>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</si>
  <si>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</si>
  <si>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</si>
  <si>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</si>
  <si>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</si>
  <si>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</si>
  <si>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</si>
  <si>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</si>
  <si>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</si>
  <si>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</si>
  <si>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</si>
  <si>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</si>
  <si>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</si>
  <si>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</si>
  <si>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</si>
  <si>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</si>
  <si>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</si>
  <si>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</si>
  <si>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</si>
  <si>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</si>
  <si>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</si>
  <si>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</si>
  <si>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</si>
  <si>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</si>
  <si>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</si>
  <si>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</si>
  <si>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</si>
  <si>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</si>
  <si>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</si>
  <si>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</si>
  <si>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</si>
  <si>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</si>
  <si>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</si>
  <si>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</si>
  <si>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</si>
  <si>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</si>
  <si>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</si>
  <si>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</si>
  <si>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</si>
  <si>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</si>
  <si>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</si>
  <si>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</si>
  <si>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</si>
  <si>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</si>
  <si>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</si>
  <si>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</si>
  <si>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</si>
  <si>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</si>
  <si>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</si>
  <si>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</si>
  <si>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</si>
  <si>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</si>
  <si>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</si>
  <si>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</si>
  <si>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</si>
  <si>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</si>
  <si>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</si>
  <si>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</si>
  <si>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</si>
  <si>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</si>
  <si>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</si>
  <si>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</si>
  <si>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</si>
  <si>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</si>
  <si>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</si>
  <si>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</si>
  <si>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</si>
  <si>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</si>
  <si>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</si>
  <si>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</si>
  <si>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</si>
  <si>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</si>
  <si>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</si>
  <si>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</si>
  <si>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</si>
  <si>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</si>
  <si>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</si>
  <si>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</si>
  <si>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</si>
  <si>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</si>
  <si>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</si>
  <si>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</si>
  <si>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</si>
  <si>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</si>
  <si>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</si>
  <si>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</si>
  <si>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</si>
  <si>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</si>
  <si>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</si>
  <si>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</si>
  <si>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</si>
  <si>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</si>
  <si>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</si>
  <si>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</si>
  <si>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</si>
  <si>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</si>
  <si>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</si>
  <si>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</si>
  <si>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</si>
  <si>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</si>
  <si>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</si>
  <si>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</si>
  <si>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</si>
  <si>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</si>
  <si>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</si>
  <si>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</si>
  <si>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</si>
  <si>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</si>
  <si>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</si>
  <si>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</si>
  <si>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</si>
  <si>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</si>
  <si>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</si>
  <si>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</si>
  <si>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</si>
  <si>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</si>
  <si>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</si>
  <si>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</si>
  <si>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</si>
  <si>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</si>
  <si>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</si>
  <si>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</si>
  <si>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</si>
  <si>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</si>
  <si>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</si>
  <si>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</si>
  <si>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</si>
  <si>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</si>
  <si>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</si>
  <si>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</si>
  <si>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</si>
  <si>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</si>
  <si>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</si>
  <si>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</si>
  <si>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</si>
  <si>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</si>
  <si>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</si>
  <si>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</si>
  <si>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</si>
  <si>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</si>
  <si>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</si>
  <si>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</si>
  <si>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</si>
  <si>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</si>
  <si>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</si>
  <si>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</si>
  <si>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</si>
  <si>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</si>
  <si>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</si>
  <si>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</si>
  <si>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</si>
  <si>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</si>
  <si>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</si>
  <si>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</si>
  <si>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</si>
  <si>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</si>
  <si>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</si>
  <si>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</si>
  <si>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</si>
  <si>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</si>
  <si>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</si>
  <si>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</si>
  <si>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</si>
  <si>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</si>
  <si>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</si>
  <si>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</si>
  <si>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</si>
  <si>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</si>
  <si>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</si>
  <si>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</si>
  <si>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</si>
  <si>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</si>
  <si>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</si>
  <si>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</si>
  <si>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</si>
  <si>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</si>
  <si>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</si>
  <si>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</si>
  <si>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</si>
  <si>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</si>
  <si>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</si>
  <si>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</si>
  <si>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</si>
  <si>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</si>
  <si>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</si>
  <si>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</si>
  <si>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</si>
  <si>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</si>
  <si>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</si>
  <si>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</si>
  <si>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</si>
  <si>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</si>
  <si>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</si>
  <si>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</si>
  <si>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</si>
  <si>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</si>
  <si>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</si>
  <si>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</si>
  <si>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</si>
  <si>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</si>
  <si>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</si>
  <si>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</si>
  <si>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</si>
  <si>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</si>
  <si>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</si>
  <si>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</si>
  <si>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</si>
  <si>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</si>
  <si>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</si>
  <si>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</si>
  <si>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</si>
  <si>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</si>
  <si>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</si>
  <si>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</si>
  <si>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</si>
  <si>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</si>
  <si>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</si>
  <si>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</si>
  <si>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</si>
  <si>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</si>
  <si>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</si>
  <si>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</si>
  <si>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</si>
  <si>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</si>
  <si>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</si>
  <si>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</si>
  <si>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</si>
  <si>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</si>
  <si>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</si>
  <si>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</si>
  <si>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</si>
  <si>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</si>
  <si>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</si>
  <si>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</si>
  <si>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</si>
  <si>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</si>
  <si>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</si>
  <si>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</si>
  <si>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</si>
  <si>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</si>
  <si>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</si>
  <si>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</si>
  <si>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</si>
  <si>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</si>
  <si>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</si>
  <si>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</si>
  <si>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</si>
  <si>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</si>
  <si>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</si>
  <si>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</si>
  <si>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</si>
  <si>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</si>
  <si>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</si>
  <si>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</si>
  <si>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</si>
  <si>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</si>
  <si>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</si>
  <si>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</si>
  <si>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</si>
  <si>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</si>
  <si>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</si>
  <si>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</si>
  <si>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</si>
  <si>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</si>
  <si>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</si>
  <si>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</si>
  <si>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</si>
  <si>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</si>
  <si>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</si>
  <si>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</si>
  <si>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</si>
  <si>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</si>
  <si>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</si>
  <si>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</si>
  <si>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</si>
  <si>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</si>
  <si>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</si>
  <si>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</si>
  <si>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</si>
  <si>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</si>
  <si>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</si>
  <si>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</si>
  <si>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</si>
  <si>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</si>
  <si>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</si>
  <si>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</si>
  <si>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</si>
  <si>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</si>
  <si>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</si>
  <si>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</si>
  <si>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</si>
  <si>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</si>
  <si>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</si>
  <si>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</si>
  <si>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</si>
  <si>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</si>
  <si>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</si>
  <si>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</si>
  <si>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</si>
  <si>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</si>
  <si>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</si>
  <si>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</si>
  <si>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</si>
  <si>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</si>
  <si>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</si>
  <si>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</si>
  <si>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</si>
  <si>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</si>
  <si>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</si>
  <si>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</si>
  <si>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</si>
  <si>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</si>
  <si>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</si>
  <si>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</si>
  <si>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</si>
  <si>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</si>
  <si>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</si>
  <si>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</si>
  <si>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</si>
  <si>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</si>
  <si>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</si>
  <si>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</si>
  <si>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</si>
  <si>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</si>
  <si>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</si>
  <si>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</si>
  <si>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</si>
  <si>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</si>
  <si>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</si>
  <si>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</si>
  <si>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</si>
  <si>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</si>
  <si>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</si>
  <si>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</si>
  <si>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</si>
  <si>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</si>
  <si>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</si>
  <si>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</si>
  <si>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</si>
  <si>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</si>
  <si>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</si>
  <si>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</si>
  <si>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</si>
  <si>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</si>
  <si>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</si>
  <si>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</si>
  <si>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</si>
  <si>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</si>
  <si>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</si>
  <si>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</si>
  <si>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</si>
  <si>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</si>
  <si>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</si>
  <si>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</si>
  <si>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</si>
  <si>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</si>
  <si>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</si>
  <si>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</si>
  <si>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</si>
  <si>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</si>
  <si>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</si>
  <si>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</si>
  <si>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</si>
  <si>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</si>
  <si>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</si>
  <si>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</si>
  <si>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</si>
  <si>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</si>
  <si>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</si>
  <si>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</si>
  <si>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</si>
  <si>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</si>
  <si>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</si>
  <si>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</si>
  <si>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</si>
  <si>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</si>
  <si>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</si>
  <si>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</si>
  <si>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</si>
  <si>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</si>
  <si>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</si>
  <si>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</si>
  <si>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</si>
  <si>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</si>
  <si>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</si>
  <si>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</si>
  <si>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</si>
  <si>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</si>
  <si>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</si>
  <si>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</si>
  <si>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</si>
  <si>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</si>
  <si>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</si>
  <si>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</si>
  <si>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</si>
  <si>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</si>
  <si>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</si>
  <si>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</si>
  <si>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</si>
  <si>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</si>
  <si>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</si>
  <si>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</si>
  <si>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</si>
  <si>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</si>
  <si>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</si>
  <si>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</si>
  <si>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</si>
  <si>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</si>
  <si>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</si>
  <si>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</si>
  <si>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</si>
  <si>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</si>
  <si>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</si>
  <si>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</si>
  <si>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</si>
  <si>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</si>
  <si>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</si>
  <si>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</si>
  <si>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</si>
  <si>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</si>
  <si>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</si>
  <si>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</si>
  <si>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</si>
  <si>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</si>
  <si>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</si>
  <si>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</si>
  <si>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</si>
  <si>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</si>
  <si>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</si>
  <si>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</si>
  <si>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</si>
  <si>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</si>
  <si>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</si>
  <si>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</si>
  <si>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</si>
  <si>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</si>
  <si>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</si>
  <si>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</si>
  <si>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</si>
  <si>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</si>
  <si>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</si>
  <si>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</si>
  <si>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</si>
  <si>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</si>
  <si>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</si>
  <si>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</si>
  <si>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</si>
  <si>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</si>
  <si>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</si>
  <si>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</si>
  <si>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</si>
  <si>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</si>
  <si>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</si>
  <si>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</si>
  <si>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</si>
  <si>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</si>
  <si>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</si>
  <si>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</si>
  <si>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</si>
  <si>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</si>
  <si>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</si>
  <si>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</si>
  <si>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</si>
  <si>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</si>
  <si>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</si>
  <si>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</si>
  <si>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</si>
  <si>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</si>
  <si>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</si>
  <si>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</si>
  <si>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</si>
  <si>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</si>
  <si>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</si>
  <si>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</si>
  <si>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</si>
  <si>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</si>
  <si>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</si>
  <si>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</si>
  <si>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</si>
  <si>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</si>
  <si>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</si>
  <si>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</si>
  <si>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</si>
  <si>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</si>
  <si>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</si>
  <si>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</si>
  <si>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</si>
  <si>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</si>
  <si>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</si>
  <si>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</si>
  <si>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</si>
  <si>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</si>
  <si>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</si>
  <si>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</si>
  <si>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</si>
  <si>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</si>
  <si>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</si>
  <si>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</si>
  <si>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</si>
  <si>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</si>
  <si>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</si>
  <si>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</si>
  <si>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</si>
  <si>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</si>
  <si>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</si>
  <si>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</si>
  <si>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</si>
  <si>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</si>
  <si>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</si>
  <si>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</si>
  <si>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</si>
  <si>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</si>
  <si>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</si>
  <si>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</si>
  <si>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</si>
  <si>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</si>
  <si>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</si>
  <si>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</si>
  <si>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</si>
  <si>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</si>
  <si>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</si>
  <si>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</si>
  <si>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</si>
  <si>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</si>
  <si>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</si>
  <si>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</si>
  <si>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</si>
  <si>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</si>
  <si>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</si>
  <si>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</si>
  <si>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</si>
  <si>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</si>
  <si>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</si>
  <si>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</si>
  <si>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</si>
  <si>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</si>
  <si>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</si>
  <si>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</si>
  <si>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</si>
  <si>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</si>
  <si>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</si>
  <si>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</si>
  <si>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</si>
  <si>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</si>
  <si>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</si>
  <si>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</si>
  <si>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</si>
  <si>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</si>
  <si>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</si>
  <si>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</si>
  <si>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</si>
  <si>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</si>
  <si>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</si>
  <si>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</si>
  <si>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</si>
  <si>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</si>
  <si>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</si>
  <si>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</si>
  <si>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</si>
  <si>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</si>
  <si>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</si>
  <si>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</si>
  <si>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</si>
  <si>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</si>
  <si>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</si>
  <si>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</si>
  <si>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</si>
  <si>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</si>
  <si>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</si>
  <si>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</si>
  <si>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</si>
  <si>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</si>
  <si>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</si>
  <si>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</si>
  <si>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</si>
  <si>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</si>
  <si>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</si>
  <si>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</si>
  <si>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</si>
  <si>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</si>
  <si>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</si>
  <si>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</si>
  <si>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</si>
  <si>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</si>
  <si>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</si>
  <si>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</si>
  <si>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</si>
  <si>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</si>
  <si>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</si>
  <si>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</si>
  <si>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</si>
  <si>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</si>
  <si>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</si>
  <si>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</si>
  <si>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</si>
  <si>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</si>
  <si>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</si>
  <si>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</si>
  <si>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</si>
  <si>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</si>
  <si>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</si>
  <si>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</si>
  <si>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</si>
  <si>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</si>
  <si>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</si>
  <si>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</si>
  <si>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</si>
  <si>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</si>
  <si>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</si>
  <si>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</si>
  <si>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</si>
  <si>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</si>
  <si>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</si>
  <si>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</si>
  <si>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</si>
  <si>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</si>
  <si>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</si>
  <si>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</si>
  <si>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</si>
  <si>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</si>
  <si>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</si>
  <si>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</si>
  <si>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</si>
  <si>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</si>
  <si>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</si>
  <si>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</si>
  <si>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</si>
  <si>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</si>
  <si>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</si>
  <si>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</si>
  <si>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</si>
  <si>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</si>
  <si>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</si>
  <si>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</si>
  <si>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</si>
  <si>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</si>
  <si>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</si>
  <si>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</si>
  <si>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</si>
  <si>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</si>
  <si>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</si>
  <si>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</si>
  <si>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</si>
  <si>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</si>
  <si>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</si>
  <si>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</si>
  <si>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</si>
  <si>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</si>
  <si>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</si>
  <si>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</si>
  <si>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</si>
  <si>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</si>
  <si>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</si>
  <si>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</si>
  <si>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</si>
  <si>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</si>
  <si>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</si>
  <si>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</si>
  <si>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</si>
  <si>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</si>
  <si>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</si>
  <si>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</si>
  <si>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</si>
  <si>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</si>
  <si>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</si>
  <si>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</si>
  <si>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</si>
  <si>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</si>
  <si>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</si>
  <si>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</si>
  <si>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</si>
  <si>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</si>
  <si>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</si>
  <si>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</si>
  <si>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</si>
  <si>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</si>
  <si>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</si>
  <si>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</si>
  <si>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</si>
  <si>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</si>
  <si>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</si>
  <si>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</si>
  <si>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</si>
  <si>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</si>
  <si>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</si>
  <si>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</si>
  <si>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</si>
  <si>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</si>
  <si>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</si>
  <si>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</si>
  <si>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</si>
  <si>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</si>
  <si>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</si>
  <si>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</si>
  <si>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</si>
  <si>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</si>
  <si>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</si>
  <si>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</si>
  <si>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</si>
  <si>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</si>
  <si>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</si>
  <si>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</si>
  <si>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</si>
  <si>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</si>
  <si>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</si>
  <si>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</si>
  <si>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</si>
  <si>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</si>
  <si>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</si>
  <si>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</si>
  <si>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</si>
  <si>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</si>
  <si>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</si>
  <si>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</si>
  <si>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</si>
  <si>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</si>
  <si>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</si>
  <si>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</si>
  <si>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</si>
  <si>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</si>
  <si>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</si>
  <si>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</si>
  <si>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</si>
  <si>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</si>
  <si>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</si>
  <si>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</si>
  <si>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</si>
  <si>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</si>
  <si>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</si>
  <si>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</si>
  <si>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</si>
  <si>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</si>
  <si>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</si>
  <si>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</si>
  <si>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</si>
  <si>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</si>
  <si>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</si>
  <si>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</si>
  <si>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</si>
  <si>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</si>
  <si>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</si>
  <si>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</si>
  <si>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</si>
  <si>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</si>
  <si>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</si>
  <si>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</si>
  <si>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</si>
  <si>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</si>
  <si>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</si>
  <si>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</si>
  <si>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</si>
  <si>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</si>
  <si>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</si>
  <si>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</si>
  <si>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</si>
  <si>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</si>
  <si>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</si>
  <si>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</si>
  <si>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</si>
  <si>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</si>
  <si>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</si>
  <si>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</si>
  <si>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</si>
  <si>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</si>
  <si>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</si>
  <si>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</si>
  <si>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</si>
  <si>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</si>
  <si>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</si>
  <si>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</si>
  <si>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</si>
  <si>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</si>
  <si>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</si>
  <si>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</si>
  <si>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</si>
  <si>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</si>
  <si>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</si>
  <si>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</si>
  <si>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</si>
  <si>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</si>
  <si>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</si>
  <si>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</si>
  <si>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</si>
  <si>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</si>
  <si>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</si>
  <si>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</si>
  <si>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</si>
  <si>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</si>
  <si>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</si>
  <si>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</si>
  <si>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</si>
  <si>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</si>
  <si>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</si>
  <si>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</si>
  <si>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</si>
  <si>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</si>
  <si>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</si>
  <si>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</si>
  <si>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</si>
  <si>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</si>
  <si>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</si>
  <si>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</si>
  <si>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</si>
  <si>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</si>
  <si>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</si>
  <si>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</si>
  <si>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</si>
  <si>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</si>
  <si>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</si>
  <si>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</si>
  <si>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</si>
  <si>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</si>
  <si>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</si>
  <si>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</si>
  <si>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</si>
  <si>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</si>
  <si>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</si>
  <si>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</si>
  <si>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</si>
  <si>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</si>
  <si>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</si>
  <si>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</si>
  <si>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</si>
  <si>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</si>
  <si>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</si>
  <si>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</si>
  <si>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</si>
  <si>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</si>
  <si>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</si>
  <si>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</si>
  <si>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</si>
  <si>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</si>
  <si>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</si>
  <si>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</si>
  <si>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</si>
  <si>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</si>
  <si>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</si>
  <si>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</si>
  <si>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</si>
  <si>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</si>
  <si>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</si>
  <si>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</si>
  <si>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</si>
  <si>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</si>
  <si>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</si>
  <si>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</si>
  <si>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</si>
  <si>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</si>
  <si>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</si>
  <si>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</si>
  <si>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</si>
  <si>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</si>
  <si>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</si>
  <si>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</si>
  <si>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</si>
  <si>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</si>
  <si>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</si>
  <si>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</si>
  <si>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</si>
  <si>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</si>
  <si>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</si>
  <si>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</si>
  <si>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</si>
  <si>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</si>
  <si>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</si>
  <si>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</si>
  <si>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</si>
  <si>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</si>
  <si>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</si>
  <si>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</si>
  <si>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</si>
  <si>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</si>
  <si>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</si>
  <si>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</si>
  <si>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</si>
  <si>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</si>
  <si>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</si>
  <si>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</si>
  <si>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</si>
  <si>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</si>
  <si>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</si>
  <si>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</si>
  <si>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</si>
  <si>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</si>
  <si>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</si>
  <si>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</si>
  <si>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</si>
  <si>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</si>
  <si>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</si>
  <si>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</si>
  <si>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</si>
  <si>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</si>
  <si>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</si>
  <si>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</si>
  <si>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</si>
  <si>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</si>
  <si>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</si>
  <si>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</si>
  <si>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</si>
  <si>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</si>
  <si>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</si>
  <si>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</si>
  <si>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</si>
  <si>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</si>
  <si>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</si>
  <si>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</si>
  <si>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</si>
  <si>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</si>
  <si>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</si>
  <si>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</si>
  <si>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</si>
  <si>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</si>
  <si>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</si>
  <si>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</si>
  <si>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</si>
  <si>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</si>
  <si>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</si>
  <si>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</si>
  <si>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</si>
  <si>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</si>
  <si>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</si>
  <si>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</si>
  <si>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</si>
  <si>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</si>
  <si>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</si>
  <si>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</si>
  <si>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</si>
  <si>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</si>
  <si>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</si>
  <si>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</si>
  <si>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</si>
  <si>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</si>
  <si>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</si>
  <si>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</si>
  <si>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</si>
  <si>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</si>
  <si>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</si>
  <si>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</si>
  <si>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</si>
  <si>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</si>
  <si>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</si>
  <si>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</si>
  <si>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</si>
  <si>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</si>
  <si>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</si>
  <si>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</si>
  <si>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</si>
  <si>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</si>
  <si>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</si>
  <si>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</si>
  <si>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</si>
  <si>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</si>
  <si>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</si>
  <si>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</si>
  <si>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</si>
  <si>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</si>
  <si>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</si>
  <si>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</si>
  <si>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</si>
  <si>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</si>
  <si>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</si>
  <si>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</si>
  <si>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</si>
  <si>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</si>
  <si>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</si>
  <si>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</si>
  <si>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</si>
  <si>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</si>
  <si>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</si>
  <si>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</si>
  <si>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</si>
  <si>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</si>
  <si>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</si>
  <si>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</si>
  <si>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</si>
  <si>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</si>
  <si>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</si>
  <si>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</si>
  <si>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</si>
  <si>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</si>
  <si>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</si>
  <si>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</si>
  <si>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</si>
  <si>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</si>
  <si>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</si>
  <si>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</si>
  <si>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</si>
  <si>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</si>
  <si>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</si>
  <si>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</si>
  <si>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</si>
  <si>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</si>
  <si>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</si>
  <si>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</si>
  <si>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</si>
  <si>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</si>
  <si>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</si>
  <si>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</si>
  <si>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</si>
  <si>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</si>
  <si>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</si>
  <si>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</si>
  <si>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</si>
  <si>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</si>
  <si>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</si>
  <si>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</si>
  <si>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</si>
  <si>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</si>
  <si>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</si>
  <si>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</si>
  <si>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</si>
  <si>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</si>
  <si>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</si>
  <si>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</si>
  <si>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</si>
  <si>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</si>
  <si>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</si>
  <si>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</si>
  <si>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</si>
  <si>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</si>
  <si>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</si>
  <si>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</si>
  <si>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</si>
  <si>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</si>
  <si>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</si>
  <si>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</si>
  <si>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</si>
  <si>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</si>
  <si>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</si>
  <si>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</si>
  <si>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</si>
  <si>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</si>
  <si>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</si>
  <si>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</si>
  <si>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</si>
  <si>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</si>
  <si>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</si>
  <si>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</si>
  <si>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</si>
  <si>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</si>
  <si>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</si>
  <si>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</si>
  <si>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</si>
  <si>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</si>
  <si>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</si>
  <si>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</si>
  <si>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</si>
  <si>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</si>
  <si>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</si>
  <si>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</si>
  <si>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</si>
  <si>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</si>
  <si>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</si>
  <si>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</si>
  <si>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</si>
  <si>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</si>
  <si>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</si>
  <si>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</si>
  <si>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</si>
  <si>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</si>
  <si>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</si>
  <si>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</si>
  <si>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</si>
  <si>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</si>
  <si>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</si>
  <si>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</si>
  <si>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</si>
  <si>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</si>
  <si>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</si>
  <si>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</si>
  <si>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</si>
  <si>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</si>
  <si>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</si>
  <si>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</si>
  <si>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</si>
  <si>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</si>
  <si>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</si>
  <si>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</si>
  <si>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</si>
  <si>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</si>
  <si>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</si>
  <si>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</si>
  <si>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</si>
  <si>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</si>
  <si>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</si>
  <si>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</si>
  <si>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</si>
  <si>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</si>
  <si>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</si>
  <si>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</si>
  <si>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</si>
  <si>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</si>
  <si>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</si>
  <si>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</si>
  <si>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</si>
  <si>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</si>
  <si>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</si>
  <si>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</si>
  <si>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</si>
  <si>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</si>
  <si>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</si>
  <si>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</si>
  <si>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</si>
  <si>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</si>
  <si>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</si>
  <si>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</si>
  <si>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</si>
  <si>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</si>
  <si>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</si>
  <si>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</si>
  <si>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</si>
  <si>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</si>
  <si>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</si>
  <si>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</si>
  <si>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</si>
  <si>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</si>
  <si>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</si>
  <si>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</si>
  <si>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</si>
  <si>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</si>
  <si>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</si>
  <si>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</si>
  <si>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</si>
  <si>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</si>
  <si>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</si>
  <si>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</si>
  <si>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</si>
  <si>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</si>
  <si>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</si>
  <si>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</si>
  <si>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</si>
  <si>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</si>
  <si>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</si>
  <si>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</si>
  <si>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</si>
  <si>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</si>
  <si>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</si>
  <si>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</si>
  <si>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</si>
  <si>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</si>
  <si>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</si>
  <si>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</si>
  <si>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</si>
  <si>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</si>
  <si>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</si>
  <si>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</si>
  <si>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</si>
  <si>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</si>
  <si>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</si>
  <si>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</si>
  <si>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</si>
  <si>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</si>
  <si>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</si>
  <si>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</si>
  <si>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</si>
  <si>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</si>
  <si>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</si>
  <si>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</si>
  <si>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</si>
  <si>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</si>
  <si>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</si>
  <si>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</si>
  <si>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</si>
  <si>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</si>
  <si>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</si>
  <si>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</si>
  <si>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</si>
  <si>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</si>
  <si>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</si>
  <si>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</si>
  <si>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</si>
  <si>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</si>
  <si>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</si>
  <si>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</si>
  <si>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</si>
  <si>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</si>
  <si>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</si>
  <si>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</si>
  <si>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</si>
  <si>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</si>
  <si>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</si>
  <si>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</si>
  <si>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</si>
  <si>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</si>
  <si>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</si>
  <si>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</si>
  <si>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</si>
  <si>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</si>
  <si>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</si>
  <si>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</si>
  <si>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</si>
  <si>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</si>
  <si>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</si>
  <si>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</si>
  <si>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</si>
  <si>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</si>
  <si>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</si>
  <si>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</si>
  <si>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</si>
  <si>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</si>
  <si>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</si>
  <si>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</si>
  <si>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</si>
  <si>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</si>
  <si>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</si>
  <si>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</si>
  <si>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</si>
  <si>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</si>
  <si>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</si>
  <si>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</si>
  <si>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</si>
  <si>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</si>
  <si>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</si>
  <si>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</si>
  <si>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</si>
  <si>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</si>
  <si>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</si>
  <si>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</si>
  <si>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</si>
  <si>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</si>
  <si>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</si>
  <si>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</si>
  <si>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</si>
  <si>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</si>
  <si>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</si>
  <si>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</si>
  <si>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</si>
  <si>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</si>
  <si>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</si>
  <si>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</si>
  <si>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</si>
  <si>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</si>
  <si>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</si>
  <si>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</si>
  <si>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</si>
  <si>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</si>
  <si>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</si>
  <si>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</si>
  <si>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</si>
  <si>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</si>
  <si>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</si>
  <si>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</si>
  <si>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</si>
  <si>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</si>
  <si>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</si>
  <si>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</si>
  <si>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</si>
  <si>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</si>
  <si>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</si>
  <si>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</si>
  <si>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</si>
  <si>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</si>
  <si>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</si>
  <si>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</si>
  <si>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</si>
  <si>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</si>
  <si>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</si>
  <si>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</si>
  <si>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</si>
  <si>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</si>
  <si>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</si>
  <si>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</si>
  <si>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</si>
  <si>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</si>
  <si>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</si>
  <si>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</si>
  <si>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</si>
  <si>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</si>
  <si>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</si>
  <si>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</si>
  <si>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</si>
  <si>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</si>
  <si>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</si>
  <si>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</si>
  <si>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</si>
  <si>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</si>
  <si>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</si>
  <si>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</si>
  <si>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</si>
  <si>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</si>
  <si>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</si>
  <si>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</si>
  <si>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</si>
  <si>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</si>
  <si>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</si>
  <si>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</si>
  <si>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</si>
  <si>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</si>
  <si>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</si>
  <si>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</si>
  <si>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</si>
  <si>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</si>
  <si>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</si>
  <si>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</si>
  <si>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</si>
  <si>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</si>
  <si>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</si>
  <si>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</si>
  <si>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</si>
  <si>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</si>
  <si>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</si>
  <si>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</si>
  <si>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</si>
  <si>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</si>
  <si>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</si>
  <si>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</si>
  <si>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</si>
  <si>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</si>
  <si>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</si>
  <si>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</si>
  <si>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</si>
  <si>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</si>
  <si>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</si>
  <si>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</si>
  <si>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</si>
  <si>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</si>
  <si>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</si>
  <si>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</si>
  <si>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</si>
  <si>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</si>
  <si>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</si>
  <si>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</si>
  <si>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</si>
  <si>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</si>
  <si>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</si>
  <si>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</si>
  <si>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</si>
  <si>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</si>
  <si>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</si>
  <si>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</si>
  <si>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</si>
  <si>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</si>
  <si>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</si>
  <si>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</si>
  <si>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</si>
  <si>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</si>
  <si>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</si>
  <si>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</si>
  <si>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</si>
  <si>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</si>
  <si>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</si>
  <si>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</si>
  <si>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</si>
  <si>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</si>
  <si>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</si>
  <si>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</si>
  <si>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</si>
  <si>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</si>
  <si>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</si>
  <si>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</si>
  <si>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</si>
  <si>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</si>
  <si>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</si>
  <si>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</si>
  <si>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</si>
  <si>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</si>
  <si>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</si>
  <si>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</si>
  <si>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</si>
  <si>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</si>
  <si>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</si>
  <si>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</si>
  <si>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</si>
  <si>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</si>
  <si>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</si>
  <si>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</si>
  <si>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</si>
  <si>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</si>
  <si>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</si>
  <si>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</si>
  <si>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</si>
  <si>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</si>
  <si>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</si>
  <si>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</si>
  <si>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</si>
  <si>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</si>
  <si>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</si>
  <si>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</si>
  <si>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</si>
  <si>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</si>
  <si>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</si>
  <si>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</si>
  <si>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</si>
  <si>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</si>
  <si>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</si>
  <si>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</si>
  <si>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</si>
  <si>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</si>
  <si>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</si>
  <si>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</si>
  <si>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</si>
  <si>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</si>
  <si>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</si>
  <si>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</si>
  <si>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</si>
  <si>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</si>
  <si>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</si>
  <si>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</si>
  <si>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</si>
  <si>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</si>
  <si>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</si>
  <si>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</si>
  <si>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</si>
  <si>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</si>
  <si>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</si>
  <si>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</si>
  <si>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</si>
  <si>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</si>
  <si>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</si>
  <si>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</si>
  <si>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</si>
  <si>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</si>
  <si>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</si>
  <si>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</si>
  <si>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</si>
  <si>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</si>
  <si>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</si>
  <si>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</si>
  <si>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</si>
  <si>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</si>
  <si>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</si>
  <si>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</si>
  <si>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</si>
  <si>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</si>
  <si>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</si>
  <si>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</si>
  <si>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</si>
  <si>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</si>
  <si>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</si>
  <si>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</si>
  <si>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</si>
  <si>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</si>
  <si>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</si>
  <si>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</si>
  <si>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</si>
  <si>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</si>
  <si>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</si>
  <si>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</si>
  <si>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</si>
  <si>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</si>
  <si>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</si>
  <si>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</si>
  <si>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</si>
  <si>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</si>
  <si>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</si>
  <si>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</si>
  <si>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</si>
  <si>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</si>
  <si>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</si>
  <si>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</si>
  <si>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</si>
  <si>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</si>
  <si>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</si>
  <si>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</si>
  <si>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</si>
  <si>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</si>
  <si>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</si>
  <si>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</si>
  <si>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</si>
  <si>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</si>
  <si>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</si>
  <si>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</si>
  <si>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</si>
  <si>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</si>
  <si>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</si>
  <si>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</si>
  <si>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</si>
  <si>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</si>
  <si>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</si>
  <si>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</si>
  <si>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</si>
  <si>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</si>
  <si>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</si>
  <si>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</si>
  <si>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</si>
  <si>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</si>
  <si>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</si>
  <si>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</si>
  <si>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</si>
  <si>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</si>
  <si>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</si>
  <si>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</si>
  <si>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</si>
  <si>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</si>
  <si>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</si>
  <si>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</si>
  <si>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</si>
  <si>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</si>
  <si>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</si>
  <si>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</si>
  <si>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</si>
  <si>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</si>
  <si>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</si>
  <si>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</si>
  <si>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</si>
  <si>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</si>
  <si>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</si>
  <si>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</si>
  <si>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</si>
  <si>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</si>
  <si>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</si>
  <si>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</si>
  <si>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</si>
  <si>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</si>
  <si>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</si>
  <si>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</si>
  <si>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</si>
  <si>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</si>
  <si>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</si>
  <si>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</si>
  <si>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</si>
  <si>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</si>
  <si>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</si>
  <si>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</si>
  <si>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</si>
  <si>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</si>
  <si>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</si>
  <si>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</si>
  <si>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</si>
  <si>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</si>
  <si>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</si>
  <si>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</si>
  <si>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</si>
  <si>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</si>
  <si>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</si>
  <si>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</si>
  <si>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</si>
  <si>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</si>
  <si>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</si>
  <si>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</si>
  <si>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</si>
  <si>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</si>
  <si>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</si>
  <si>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</si>
  <si>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</si>
  <si>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</si>
  <si>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</si>
  <si>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</si>
  <si>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</si>
  <si>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</si>
  <si>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</si>
  <si>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</si>
  <si>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</si>
  <si>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</si>
  <si>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</si>
  <si>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</si>
  <si>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</si>
  <si>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</si>
  <si>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</si>
  <si>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</si>
  <si>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</si>
  <si>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</si>
  <si>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</si>
  <si>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</si>
  <si>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</si>
  <si>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</si>
  <si>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</si>
  <si>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</si>
  <si>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</si>
  <si>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</si>
  <si>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</si>
  <si>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</si>
  <si>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</si>
  <si>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</si>
  <si>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</si>
  <si>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</si>
  <si>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</si>
  <si>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</si>
  <si>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</si>
  <si>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</si>
  <si>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</si>
  <si>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</si>
  <si>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</si>
  <si>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</si>
  <si>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</si>
  <si>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</si>
  <si>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</si>
  <si>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</si>
  <si>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</si>
  <si>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</si>
  <si>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</si>
  <si>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</si>
  <si>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</si>
  <si>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</si>
  <si>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</si>
  <si>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</si>
  <si>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</si>
  <si>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</si>
  <si>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</si>
  <si>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</si>
  <si>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</si>
  <si>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</si>
  <si>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</si>
  <si>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</si>
  <si>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</si>
  <si>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</si>
  <si>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</si>
  <si>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</si>
  <si>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</si>
  <si>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</si>
  <si>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</si>
  <si>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</si>
  <si>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</si>
  <si>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</si>
  <si>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</si>
  <si>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</si>
  <si>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</si>
  <si>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</si>
  <si>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</si>
  <si>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</si>
  <si>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</si>
  <si>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</si>
  <si>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</si>
  <si>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</si>
  <si>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</si>
  <si>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</si>
  <si>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</si>
  <si>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</si>
  <si>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</si>
  <si>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</si>
  <si>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</si>
  <si>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</si>
  <si>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</si>
  <si>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</si>
  <si>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</si>
  <si>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</si>
  <si>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</si>
  <si>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</si>
  <si>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</si>
  <si>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</si>
  <si>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</si>
  <si>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</si>
  <si>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</si>
  <si>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</si>
  <si>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</si>
  <si>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</si>
  <si>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</si>
  <si>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</si>
  <si>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</si>
  <si>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</si>
  <si>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</si>
  <si>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</si>
  <si>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</si>
  <si>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</si>
  <si>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</si>
  <si>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</si>
  <si>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</si>
  <si>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</si>
  <si>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</si>
  <si>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</si>
  <si>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</si>
  <si>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</si>
  <si>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</si>
  <si>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</si>
  <si>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</si>
  <si>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</si>
  <si>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</si>
  <si>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</si>
  <si>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</si>
  <si>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</si>
  <si>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</si>
  <si>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</si>
  <si>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</si>
  <si>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</si>
  <si>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</si>
  <si>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</si>
  <si>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</si>
  <si>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</si>
  <si>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</si>
  <si>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</si>
  <si>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</si>
  <si>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</si>
  <si>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</si>
  <si>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</si>
  <si>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</si>
  <si>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</si>
  <si>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</si>
  <si>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</si>
  <si>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</si>
  <si>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</si>
  <si>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</si>
  <si>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</si>
  <si>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</si>
  <si>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</si>
  <si>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</si>
  <si>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</si>
  <si>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</si>
  <si>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</si>
  <si>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</si>
  <si>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</si>
  <si>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</si>
  <si>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</si>
  <si>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</si>
  <si>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</si>
  <si>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</si>
  <si>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</si>
  <si>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</si>
  <si>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</si>
  <si>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</si>
  <si>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</si>
  <si>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</si>
  <si>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</si>
  <si>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</si>
  <si>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</si>
  <si>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</si>
  <si>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</si>
  <si>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</si>
  <si>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</si>
  <si>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</si>
  <si>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</si>
  <si>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</si>
  <si>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</si>
  <si>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</si>
  <si>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</si>
  <si>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</si>
  <si>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</si>
  <si>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</si>
  <si>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</si>
  <si>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</si>
  <si>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</si>
  <si>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</si>
  <si>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</si>
  <si>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</si>
  <si>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</si>
  <si>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</si>
  <si>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</si>
  <si>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</si>
  <si>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</si>
  <si>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</si>
  <si>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</si>
  <si>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</si>
  <si>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</si>
  <si>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</si>
  <si>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</si>
  <si>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</si>
  <si>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</si>
  <si>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</si>
  <si>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</si>
  <si>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</si>
  <si>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</si>
  <si>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</si>
  <si>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</si>
  <si>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</si>
  <si>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</si>
  <si>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</si>
  <si>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</si>
  <si>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</si>
  <si>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</si>
  <si>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</si>
  <si>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</si>
  <si>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</si>
  <si>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</si>
  <si>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</si>
  <si>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</si>
  <si>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</si>
  <si>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</si>
  <si>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</si>
  <si>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</si>
  <si>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</si>
  <si>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</si>
  <si>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</si>
  <si>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</si>
  <si>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</si>
  <si>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</si>
  <si>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</si>
  <si>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</si>
  <si>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</si>
  <si>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</si>
  <si>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</si>
  <si>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</si>
  <si>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</si>
  <si>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</si>
  <si>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</si>
  <si>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</si>
  <si>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</si>
  <si>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</si>
  <si>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</si>
  <si>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</si>
  <si>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</si>
  <si>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</si>
  <si>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</si>
  <si>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</si>
  <si>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</si>
  <si>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</si>
  <si>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</si>
  <si>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</si>
  <si>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</si>
  <si>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</si>
  <si>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</si>
  <si>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</si>
  <si>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</si>
  <si>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</si>
  <si>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</si>
  <si>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</si>
  <si>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</si>
  <si>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</si>
  <si>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</si>
  <si>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</si>
  <si>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</si>
  <si>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</si>
  <si>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</si>
  <si>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</si>
  <si>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</si>
  <si>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</si>
  <si>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</si>
  <si>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</si>
  <si>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</si>
  <si>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</si>
  <si>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</si>
  <si>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</si>
  <si>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</si>
  <si>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</si>
  <si>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</si>
  <si>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</si>
  <si>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</si>
  <si>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</si>
  <si>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</si>
  <si>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</si>
  <si>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</si>
  <si>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</si>
  <si>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</si>
  <si>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</si>
  <si>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</si>
  <si>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</si>
  <si>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</si>
  <si>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</si>
  <si>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</si>
  <si>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</si>
  <si>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</si>
  <si>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</si>
  <si>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</si>
  <si>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</si>
  <si>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</si>
  <si>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</si>
  <si>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</si>
  <si>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</si>
  <si>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</si>
  <si>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</si>
  <si>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</si>
  <si>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</si>
  <si>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</si>
  <si>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</si>
  <si>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</si>
  <si>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</si>
  <si>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</si>
  <si>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</si>
  <si>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</si>
  <si>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</si>
  <si>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</si>
  <si>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</si>
  <si>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</si>
  <si>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</si>
  <si>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</si>
  <si>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</si>
  <si>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</si>
  <si>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</si>
  <si>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</si>
  <si>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</si>
  <si>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</si>
  <si>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</si>
  <si>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</si>
  <si>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</si>
  <si>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</si>
  <si>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</si>
  <si>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</si>
  <si>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</si>
  <si>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</si>
  <si>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</si>
  <si>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</si>
  <si>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</si>
  <si>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</si>
  <si>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</si>
  <si>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</si>
  <si>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</si>
  <si>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</si>
  <si>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</si>
  <si>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</si>
  <si>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</si>
  <si>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</si>
  <si>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</si>
  <si>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</si>
  <si>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</si>
  <si>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</si>
  <si>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</si>
  <si>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</si>
  <si>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</si>
  <si>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</si>
  <si>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</si>
  <si>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</si>
  <si>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</si>
  <si>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</si>
  <si>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</si>
  <si>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</si>
  <si>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</si>
  <si>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</si>
  <si>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</si>
  <si>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</si>
  <si>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</si>
  <si>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</si>
  <si>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</si>
  <si>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</si>
  <si>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</si>
  <si>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</si>
  <si>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</si>
  <si>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</si>
  <si>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</si>
  <si>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</si>
  <si>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</si>
  <si>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</si>
  <si>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</si>
  <si>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</si>
  <si>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</si>
  <si>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</si>
  <si>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</si>
  <si>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</si>
  <si>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</si>
  <si>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</si>
  <si>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</si>
  <si>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</si>
  <si>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</si>
  <si>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</si>
  <si>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</si>
  <si>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</si>
  <si>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</si>
  <si>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</si>
  <si>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</si>
  <si>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</si>
  <si>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</si>
  <si>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</si>
  <si>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</si>
  <si>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</si>
  <si>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</si>
  <si>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</si>
  <si>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</si>
  <si>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</si>
  <si>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</si>
  <si>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</si>
  <si>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</si>
  <si>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</si>
  <si>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</si>
  <si>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</si>
  <si>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</si>
  <si>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</si>
  <si>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</si>
  <si>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</si>
  <si>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</si>
  <si>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</si>
  <si>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</si>
  <si>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</si>
  <si>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</si>
  <si>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</si>
  <si>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</si>
  <si>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</si>
  <si>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</si>
  <si>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</si>
  <si>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</si>
  <si>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</si>
  <si>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</si>
  <si>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</si>
  <si>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</si>
  <si>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</si>
  <si>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</si>
  <si>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</si>
  <si>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</si>
  <si>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</si>
  <si>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</si>
  <si>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</si>
  <si>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</si>
  <si>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</si>
  <si>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</si>
  <si>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</si>
  <si>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</si>
  <si>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</si>
  <si>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</si>
  <si>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</si>
  <si>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</si>
  <si>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</si>
  <si>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</si>
  <si>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</si>
  <si>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</si>
  <si>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</si>
  <si>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</si>
  <si>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</si>
  <si>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</si>
  <si>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</si>
  <si>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</si>
  <si>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</si>
  <si>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</si>
  <si>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</si>
  <si>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</si>
  <si>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</si>
  <si>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</si>
  <si>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</si>
  <si>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</si>
  <si>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</si>
  <si>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</si>
  <si>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</si>
  <si>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</si>
  <si>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</si>
  <si>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</si>
  <si>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</si>
  <si>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</si>
  <si>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</si>
  <si>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</si>
  <si>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</si>
  <si>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</si>
  <si>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</si>
  <si>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</si>
  <si>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</si>
  <si>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</si>
  <si>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</si>
  <si>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</si>
  <si>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</si>
  <si>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</si>
  <si>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</si>
  <si>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</si>
  <si>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</si>
  <si>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</si>
  <si>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</si>
  <si>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</si>
  <si>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</si>
  <si>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</si>
  <si>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</si>
  <si>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</si>
  <si>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</si>
  <si>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</si>
  <si>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</si>
  <si>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</si>
  <si>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</si>
  <si>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</si>
  <si>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</si>
  <si>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</si>
  <si>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</si>
  <si>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</si>
  <si>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</si>
  <si>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</si>
  <si>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</si>
  <si>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</si>
  <si>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</si>
  <si>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</si>
  <si>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</si>
  <si>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</si>
  <si>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</si>
  <si>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</si>
  <si>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</si>
  <si>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</si>
  <si>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</si>
  <si>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</si>
  <si>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</si>
  <si>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</si>
  <si>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</si>
  <si>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</si>
  <si>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</si>
  <si>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</si>
  <si>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</si>
  <si>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</si>
  <si>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</si>
  <si>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</si>
  <si>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</si>
  <si>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</si>
  <si>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</si>
  <si>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</si>
  <si>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</si>
  <si>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</si>
  <si>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</si>
  <si>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</si>
  <si>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</si>
  <si>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</si>
  <si>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</si>
  <si>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</si>
  <si>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</si>
  <si>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</si>
  <si>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</si>
  <si>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</si>
  <si>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</si>
  <si>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</si>
  <si>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</si>
  <si>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</si>
  <si>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</si>
  <si>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</si>
  <si>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</si>
  <si>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</si>
  <si>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</si>
  <si>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</si>
  <si>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</si>
  <si>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</si>
  <si>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</si>
  <si>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</si>
  <si>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</si>
  <si>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</si>
  <si>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</si>
  <si>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</si>
  <si>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</si>
  <si>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</si>
  <si>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</si>
  <si>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</si>
  <si>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</si>
  <si>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</si>
  <si>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</si>
  <si>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</si>
  <si>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</si>
  <si>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</si>
  <si>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</si>
  <si>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</si>
  <si>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</si>
  <si>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</si>
  <si>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</si>
  <si>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</si>
  <si>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</si>
  <si>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</si>
  <si>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</si>
  <si>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</si>
  <si>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</si>
  <si>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</si>
  <si>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</si>
  <si>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</si>
  <si>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</si>
  <si>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</si>
  <si>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</si>
  <si>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</si>
  <si>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</si>
  <si>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</si>
  <si>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</si>
  <si>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</si>
  <si>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</si>
  <si>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</si>
  <si>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</si>
  <si>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</si>
  <si>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</si>
  <si>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</si>
  <si>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</si>
  <si>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</si>
  <si>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</si>
  <si>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</si>
  <si>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</si>
  <si>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</si>
  <si>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</si>
  <si>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</si>
  <si>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</si>
  <si>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</si>
  <si>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</si>
  <si>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</si>
  <si>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</si>
  <si>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</si>
  <si>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</si>
  <si>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</si>
  <si>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</si>
  <si>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</si>
  <si>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</si>
  <si>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</si>
  <si>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</si>
  <si>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</si>
  <si>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</si>
  <si>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</si>
  <si>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</si>
  <si>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</si>
  <si>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</si>
  <si>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</si>
  <si>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</si>
  <si>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</si>
  <si>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</si>
  <si>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</si>
  <si>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</si>
  <si>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</si>
  <si>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</si>
  <si>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</si>
  <si>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</si>
  <si>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</si>
  <si>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</si>
  <si>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</si>
  <si>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</si>
  <si>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</si>
  <si>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</si>
  <si>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</si>
  <si>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</si>
  <si>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</si>
  <si>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</si>
  <si>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</si>
  <si>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</si>
  <si>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</si>
  <si>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</si>
  <si>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</si>
  <si>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</si>
  <si>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</si>
  <si>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</si>
  <si>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</si>
  <si>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</si>
  <si>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</si>
  <si>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</si>
  <si>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</si>
  <si>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</si>
  <si>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</si>
  <si>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</si>
  <si>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</si>
  <si>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</si>
  <si>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</si>
  <si>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</si>
  <si>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</si>
  <si>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</si>
  <si>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</si>
  <si>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</si>
  <si>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</si>
  <si>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</si>
  <si>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</si>
  <si>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</si>
  <si>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</si>
  <si>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</si>
  <si>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</si>
  <si>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</si>
  <si>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</si>
  <si>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</si>
  <si>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</si>
  <si>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</si>
  <si>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</si>
  <si>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</si>
  <si>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</si>
  <si>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</si>
  <si>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</si>
  <si>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</si>
  <si>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</si>
  <si>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</si>
  <si>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</si>
  <si>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</si>
  <si>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</si>
  <si>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</si>
  <si>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</si>
  <si>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</si>
  <si>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</si>
  <si>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</si>
  <si>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</si>
  <si>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</si>
  <si>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</si>
  <si>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</si>
  <si>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</si>
  <si>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</si>
  <si>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</si>
  <si>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</si>
  <si>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</si>
  <si>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</si>
  <si>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</si>
  <si>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</si>
  <si>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</si>
  <si>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</si>
  <si>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</si>
  <si>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</si>
  <si>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</si>
  <si>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</si>
  <si>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</si>
  <si>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</si>
  <si>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</si>
  <si>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</si>
  <si>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</si>
  <si>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</si>
  <si>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</si>
  <si>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</si>
  <si>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</si>
  <si>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</si>
  <si>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</si>
  <si>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</si>
  <si>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</si>
  <si>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</si>
  <si>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</si>
  <si>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</si>
  <si>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</si>
  <si>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</si>
  <si>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</si>
  <si>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</si>
  <si>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</si>
  <si>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</si>
  <si>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</si>
  <si>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</si>
  <si>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</si>
  <si>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</si>
  <si>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</si>
  <si>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</si>
  <si>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</si>
  <si>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</si>
  <si>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</si>
  <si>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</si>
  <si>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</si>
  <si>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</si>
  <si>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</si>
  <si>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</si>
  <si>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</si>
  <si>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</si>
  <si>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</si>
  <si>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</si>
  <si>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</si>
  <si>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</si>
  <si>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</si>
  <si>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</si>
  <si>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</si>
  <si>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</si>
  <si>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</si>
  <si>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</si>
  <si>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</si>
  <si>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</si>
  <si>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</si>
  <si>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</si>
  <si>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</si>
  <si>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</si>
  <si>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</si>
  <si>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</si>
  <si>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</si>
  <si>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</si>
  <si>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</si>
  <si>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</si>
  <si>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</si>
  <si>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</si>
  <si>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</si>
  <si>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</si>
  <si>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</si>
  <si>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</si>
  <si>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</si>
  <si>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</si>
  <si>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</si>
  <si>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</si>
  <si>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</si>
  <si>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</si>
  <si>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</si>
  <si>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</si>
  <si>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</si>
  <si>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</si>
  <si>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</si>
  <si>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</si>
  <si>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</si>
  <si>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</si>
  <si>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</si>
  <si>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</si>
  <si>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</si>
  <si>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</si>
  <si>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</si>
  <si>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</si>
  <si>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</si>
  <si>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</si>
  <si>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</si>
  <si>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</si>
  <si>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</si>
  <si>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</si>
  <si>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</si>
  <si>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</si>
  <si>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</si>
  <si>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</si>
  <si>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</si>
  <si>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</si>
  <si>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</si>
  <si>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</si>
  <si>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</si>
  <si>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</si>
  <si>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</si>
  <si>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</si>
  <si>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</si>
  <si>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</si>
  <si>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</si>
  <si>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</si>
  <si>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</si>
  <si>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</si>
  <si>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</si>
  <si>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</si>
  <si>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</si>
  <si>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</si>
  <si>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</si>
  <si>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</si>
  <si>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</si>
  <si>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</si>
  <si>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</si>
  <si>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</si>
  <si>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</si>
  <si>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</si>
  <si>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</si>
  <si>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</si>
  <si>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</si>
  <si>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</si>
  <si>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</si>
  <si>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</si>
  <si>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</si>
  <si>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</si>
  <si>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</si>
  <si>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</si>
  <si>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</si>
  <si>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</si>
  <si>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</si>
  <si>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</si>
  <si>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</si>
  <si>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</si>
  <si>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</si>
  <si>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</si>
  <si>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</si>
  <si>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</si>
  <si>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</si>
  <si>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</si>
  <si>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</si>
  <si>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</si>
  <si>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</si>
  <si>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</si>
  <si>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</si>
  <si>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</si>
  <si>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</si>
  <si>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</si>
  <si>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</si>
  <si>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</si>
  <si>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</si>
  <si>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</si>
  <si>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</si>
  <si>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</si>
  <si>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</si>
  <si>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</si>
  <si>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</si>
  <si>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</si>
  <si>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</si>
  <si>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</si>
  <si>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</si>
  <si>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</si>
  <si>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</si>
  <si>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</si>
  <si>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</si>
  <si>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</si>
  <si>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</si>
  <si>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</si>
  <si>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</si>
  <si>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</si>
  <si>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</si>
  <si>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</si>
  <si>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</si>
  <si>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</si>
  <si>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</si>
  <si>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</si>
  <si>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</si>
  <si>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</si>
  <si>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</si>
  <si>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</si>
  <si>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</si>
  <si>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</si>
  <si>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</si>
  <si>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</si>
  <si>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</si>
  <si>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</si>
  <si>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</si>
  <si>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</si>
  <si>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</si>
  <si>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</si>
  <si>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</si>
  <si>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</si>
  <si>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</si>
  <si>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</si>
  <si>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</si>
  <si>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</si>
  <si>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</si>
  <si>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</si>
  <si>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</si>
  <si>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</si>
  <si>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</si>
  <si>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</si>
  <si>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</si>
  <si>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</si>
  <si>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</si>
  <si>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</si>
  <si>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</si>
  <si>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</si>
  <si>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</si>
  <si>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</si>
  <si>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</si>
  <si>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</si>
  <si>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</si>
  <si>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</si>
  <si>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</si>
  <si>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</si>
  <si>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</si>
  <si>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</si>
  <si>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</si>
  <si>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</si>
  <si>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</si>
  <si>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</si>
  <si>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</si>
  <si>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</si>
  <si>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</si>
  <si>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</si>
  <si>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</si>
  <si>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</si>
  <si>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</si>
  <si>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</si>
  <si>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</si>
  <si>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</si>
  <si>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</si>
  <si>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</si>
  <si>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</si>
  <si>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</si>
  <si>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</si>
  <si>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</si>
  <si>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</si>
  <si>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</si>
  <si>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</si>
  <si>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</si>
  <si>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</si>
  <si>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</si>
  <si>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</si>
  <si>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</si>
  <si>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</si>
  <si>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</si>
  <si>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</si>
  <si>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</si>
  <si>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</si>
  <si>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</si>
  <si>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</si>
  <si>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</si>
  <si>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</si>
  <si>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</si>
  <si>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</si>
  <si>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</si>
  <si>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</si>
  <si>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</si>
  <si>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</si>
  <si>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</si>
  <si>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</si>
  <si>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</si>
  <si>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</si>
  <si>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</si>
  <si>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</si>
  <si>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</si>
  <si>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</si>
  <si>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</si>
  <si>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</si>
  <si>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</si>
  <si>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</si>
  <si>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</si>
  <si>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</si>
  <si>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</si>
  <si>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</si>
  <si>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</si>
  <si>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</si>
  <si>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</si>
  <si>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</si>
  <si>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</si>
  <si>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</si>
  <si>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</si>
  <si>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</si>
  <si>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</si>
  <si>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</si>
  <si>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</si>
  <si>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</si>
  <si>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</si>
  <si>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</si>
  <si>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</si>
  <si>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</si>
  <si>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</si>
  <si>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</si>
  <si>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</si>
  <si>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</si>
  <si>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</si>
  <si>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</si>
  <si>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</si>
  <si>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</si>
  <si>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</si>
  <si>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</si>
  <si>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</si>
  <si>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</si>
  <si>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</si>
  <si>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</si>
  <si>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</si>
  <si>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</si>
  <si>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</si>
  <si>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</si>
  <si>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</si>
  <si>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</si>
  <si>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</si>
  <si>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</si>
  <si>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</si>
  <si>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</si>
  <si>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</si>
  <si>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</si>
  <si>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</si>
  <si>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</si>
  <si>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</si>
  <si>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</si>
  <si>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</si>
  <si>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</si>
  <si>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</si>
  <si>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</si>
  <si>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</si>
  <si>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</si>
  <si>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</si>
  <si>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</si>
  <si>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</si>
  <si>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</si>
  <si>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</si>
  <si>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</si>
  <si>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</si>
  <si>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</si>
  <si>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</si>
  <si>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</si>
  <si>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</si>
  <si>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</si>
  <si>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</si>
  <si>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</si>
  <si>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</si>
  <si>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</si>
  <si>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</si>
  <si>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</si>
  <si>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</si>
  <si>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Installing the HEMS equipment</t>
  </si>
  <si>
    <t>Put the solar panels on the balcony</t>
  </si>
  <si>
    <t>Replace electiric water heater to heat pump</t>
  </si>
  <si>
    <t>Replace water heater to latent heat recovery type gas heater</t>
  </si>
  <si>
    <t>Replace water heater to latent heat recovery type kerosene heater</t>
  </si>
  <si>
    <t>Replace water heater to fuel cell</t>
  </si>
  <si>
    <t>Installing solar water heater (the natural circulation type)</t>
  </si>
  <si>
    <t>Installing a solar system (forced circulation)</t>
  </si>
  <si>
    <t>Attaching a water-saving shower head</t>
  </si>
  <si>
    <t>The use of the shower one minute shorter per person per day</t>
  </si>
  <si>
    <t>The use of the shower 30% shorter</t>
  </si>
  <si>
    <t>Not to keep hot by reheating bath tub water</t>
  </si>
  <si>
    <t>Setting theHeat pump water heater  to saving mode</t>
  </si>
  <si>
    <t>Rather than continue the automatic keep warm, re-boil just before the next person enters</t>
  </si>
  <si>
    <t>To reform the insulation type of bathtub</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</si>
  <si>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</si>
  <si>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</si>
  <si>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</si>
  <si>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</si>
  <si>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</si>
  <si>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</si>
  <si>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</si>
  <si>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</si>
  <si>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</si>
  <si>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</si>
  <si>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Replace to energy -efficient  air conditioniner, and heat by it</t>
  </si>
  <si>
    <t>Heating by air conditioniner</t>
  </si>
  <si>
    <t>The home of heating by air-conditioner</t>
  </si>
  <si>
    <t>In cooling, to cut the solar radiation use the blind, etc.</t>
  </si>
  <si>
    <t>The temperature setting of the air conditioning sparingly (28 ℃)</t>
  </si>
  <si>
    <t xml:space="preserve">To conservative (20 ℃) ​​the temperature setting of the heating </t>
  </si>
  <si>
    <t>During the heating, put a thermal insulation sheet for windows</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</si>
  <si>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</si>
  <si>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</si>
  <si>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</si>
  <si>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</si>
  <si>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</si>
  <si>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</si>
  <si>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</si>
  <si>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Shortenin one hour of use of the heating</t>
  </si>
  <si>
    <t>By using the kotatsu and hot carpet, stop the room heating</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</si>
  <si>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</si>
  <si>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</si>
  <si>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</si>
  <si>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</si>
  <si>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</si>
  <si>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</si>
  <si>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</si>
  <si>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</si>
  <si>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</si>
  <si>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</si>
  <si>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</si>
  <si>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</si>
  <si>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</si>
  <si>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</si>
  <si>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</si>
  <si>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</si>
  <si>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</si>
  <si>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</si>
  <si>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</si>
  <si>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</si>
  <si>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</si>
  <si>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</si>
  <si>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</si>
  <si>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</si>
  <si>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</si>
  <si>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</si>
  <si>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</si>
  <si>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</si>
  <si>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</si>
  <si>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</si>
  <si>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</si>
  <si>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</si>
  <si>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</si>
  <si>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</si>
  <si>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</si>
  <si>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</si>
  <si>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heat pump water heater</t>
  </si>
  <si>
    <t>latent heat recovery gas heater</t>
  </si>
  <si>
    <t>latent heat recovery kerosene heater</t>
  </si>
  <si>
    <t>Fuel cell water heater</t>
  </si>
  <si>
    <t>Solar water heater</t>
  </si>
  <si>
    <t>Solar system</t>
  </si>
  <si>
    <t>Water-saving shower head</t>
  </si>
  <si>
    <t>Shower shortening</t>
  </si>
  <si>
    <t>shower 30% shotening</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</si>
  <si>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</si>
  <si>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</si>
  <si>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</si>
  <si>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</si>
  <si>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</si>
  <si>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</si>
  <si>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</si>
  <si>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</si>
  <si>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</si>
  <si>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</si>
  <si>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</si>
  <si>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</si>
  <si>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</si>
  <si>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</si>
  <si>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</si>
  <si>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</si>
  <si>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</si>
  <si>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</si>
  <si>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</si>
  <si>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</si>
  <si>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</si>
  <si>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</si>
  <si>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</si>
  <si>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</si>
  <si>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</si>
  <si>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</si>
  <si>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</si>
  <si>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</si>
  <si>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</si>
  <si>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</si>
  <si>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</si>
  <si>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</si>
  <si>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</si>
  <si>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</si>
  <si>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</si>
  <si>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</si>
  <si>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</si>
  <si>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</si>
  <si>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</si>
  <si>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</si>
  <si>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</si>
  <si>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</si>
  <si>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</si>
  <si>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</si>
  <si>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</si>
  <si>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</si>
  <si>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</si>
  <si>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</si>
  <si>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</si>
  <si>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</si>
  <si>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</si>
  <si>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</si>
  <si>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</si>
  <si>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</si>
  <si>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</si>
  <si>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</si>
  <si>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</si>
  <si>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</si>
  <si>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</si>
  <si>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</si>
  <si>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</si>
  <si>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</si>
  <si>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</si>
  <si>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</si>
  <si>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</si>
  <si>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</si>
  <si>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t>
  </si>
  <si>
    <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</si>
  <si>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</si>
  <si>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</si>
  <si>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</si>
  <si>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</si>
  <si>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</si>
  <si>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</si>
  <si>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</si>
  <si>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</si>
  <si>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</si>
  <si>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</si>
  <si>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</si>
  <si>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</si>
  <si>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</si>
  <si>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</si>
  <si>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</si>
  <si>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</si>
  <si>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</si>
  <si>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</si>
  <si>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</si>
  <si>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</si>
  <si>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</si>
  <si>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</si>
  <si>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</si>
  <si>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</si>
  <si>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</si>
  <si>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</si>
  <si>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</si>
  <si>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</si>
  <si>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</si>
  <si>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</si>
  <si>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</si>
  <si>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</si>
  <si>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</si>
  <si>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</si>
  <si>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</si>
  <si>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</si>
  <si>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</si>
  <si>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</si>
  <si>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</si>
  <si>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</si>
  <si>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</si>
  <si>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</si>
  <si>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</si>
  <si>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</si>
  <si>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</si>
  <si>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</si>
  <si>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</si>
  <si>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</si>
  <si>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</si>
  <si>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</si>
  <si>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</si>
  <si>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</si>
  <si>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</si>
  <si>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</si>
  <si>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</si>
  <si>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</si>
  <si>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</si>
  <si>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</si>
  <si>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</si>
  <si>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</si>
  <si>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</si>
  <si>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</si>
  <si>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</si>
  <si>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</si>
  <si>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</si>
  <si>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</si>
  <si>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</si>
  <si>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</si>
  <si>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</si>
  <si>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</si>
  <si>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</si>
  <si>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</si>
  <si>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</si>
  <si>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</si>
  <si>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</si>
  <si>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</si>
  <si>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</si>
  <si>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</si>
  <si>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</si>
  <si>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</si>
  <si>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</si>
  <si>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</si>
  <si>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</si>
  <si>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</si>
  <si>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</si>
  <si>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</si>
  <si>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</si>
  <si>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</si>
  <si>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</si>
  <si>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</si>
  <si>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</si>
  <si>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</si>
  <si>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</si>
  <si>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</si>
  <si>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</si>
  <si>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</si>
  <si>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</si>
  <si>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</si>
  <si>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</si>
  <si>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</si>
  <si>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</si>
  <si>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</si>
  <si>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</si>
  <si>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</si>
  <si>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</si>
  <si>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</si>
  <si>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</si>
  <si>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</si>
  <si>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</si>
  <si>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</si>
  <si>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</si>
  <si>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</si>
  <si>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</si>
  <si>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</si>
  <si>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</si>
  <si>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</si>
  <si>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</si>
  <si>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</si>
  <si>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</si>
  <si>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</si>
  <si>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</si>
  <si>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</si>
  <si>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</si>
  <si>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</si>
  <si>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</si>
  <si>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</si>
  <si>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</si>
  <si>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</si>
  <si>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</si>
  <si>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</si>
  <si>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</si>
  <si>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</si>
  <si>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</si>
  <si>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</si>
  <si>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</si>
  <si>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</si>
  <si>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</si>
  <si>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</si>
  <si>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</si>
  <si>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</si>
  <si>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</si>
  <si>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</si>
  <si>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</si>
  <si>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</si>
  <si>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</si>
  <si>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</si>
  <si>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</si>
  <si>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</si>
  <si>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</si>
  <si>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</si>
  <si>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</si>
  <si>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</si>
  <si>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</si>
  <si>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</si>
  <si>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</si>
  <si>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</si>
  <si>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</si>
  <si>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</si>
  <si>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</si>
  <si>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</si>
  <si>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</si>
  <si>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</si>
  <si>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</si>
  <si>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</si>
  <si>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</si>
  <si>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</si>
  <si>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</si>
  <si>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</si>
  <si>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</si>
  <si>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</si>
  <si>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</si>
  <si>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</si>
  <si>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</si>
  <si>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</si>
  <si>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</si>
  <si>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</si>
  <si>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</si>
  <si>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</si>
  <si>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</si>
  <si>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</si>
  <si>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</si>
  <si>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</si>
  <si>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</si>
  <si>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</si>
  <si>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</si>
  <si>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</si>
  <si>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</si>
  <si>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</si>
  <si>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</si>
  <si>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</si>
  <si>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</si>
  <si>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</si>
  <si>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</si>
  <si>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</si>
  <si>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</si>
  <si>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</si>
  <si>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</si>
  <si>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</si>
  <si>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</si>
  <si>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</si>
  <si>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</si>
  <si>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</si>
  <si>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</si>
  <si>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</si>
  <si>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</si>
  <si>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</si>
  <si>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</si>
  <si>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</si>
  <si>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</si>
  <si>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</si>
  <si>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</si>
  <si>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</si>
  <si>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</si>
  <si>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</si>
  <si>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</si>
  <si>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</si>
  <si>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</si>
  <si>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</si>
  <si>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</si>
  <si>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</si>
  <si>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</si>
  <si>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</si>
  <si>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</si>
  <si>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</si>
  <si>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</si>
  <si>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</si>
  <si>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</si>
  <si>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</si>
  <si>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</si>
  <si>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</si>
  <si>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</si>
  <si>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</si>
  <si>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</si>
  <si>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</si>
  <si>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</si>
  <si>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</si>
  <si>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</si>
  <si>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</si>
  <si>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</si>
  <si>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</si>
  <si>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</si>
  <si>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</si>
  <si>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</si>
  <si>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</si>
  <si>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</si>
  <si>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</si>
  <si>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</si>
  <si>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</si>
  <si>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</si>
  <si>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</si>
  <si>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</si>
  <si>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</si>
  <si>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</si>
  <si>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</si>
  <si>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</si>
  <si>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</si>
  <si>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</si>
  <si>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</si>
  <si>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</si>
  <si>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</si>
  <si>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</si>
  <si>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</si>
  <si>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</si>
  <si>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</si>
  <si>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</si>
  <si>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</si>
  <si>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</si>
  <si>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</si>
  <si>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</si>
  <si>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</si>
  <si>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</si>
  <si>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</si>
  <si>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</si>
  <si>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</si>
  <si>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</si>
  <si>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</si>
  <si>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</si>
  <si>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</si>
  <si>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</si>
  <si>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</si>
  <si>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</si>
  <si>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</si>
  <si>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</si>
  <si>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</si>
  <si>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</si>
  <si>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</si>
  <si>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</si>
  <si>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</si>
  <si>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</si>
  <si>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</si>
  <si>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</si>
  <si>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</si>
  <si>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</si>
  <si>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</si>
  <si>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</si>
  <si>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</si>
  <si>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</si>
  <si>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</si>
  <si>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</si>
  <si>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</si>
  <si>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</si>
  <si>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</si>
  <si>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</si>
  <si>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</si>
  <si>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</si>
  <si>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</si>
  <si>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</si>
  <si>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</si>
  <si>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</si>
  <si>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</si>
  <si>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</si>
  <si>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</si>
  <si>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</si>
  <si>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</si>
  <si>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</si>
  <si>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</si>
  <si>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</si>
  <si>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</si>
  <si>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</si>
  <si>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</si>
  <si>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</si>
  <si>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</si>
  <si>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</si>
  <si>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</si>
  <si>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</si>
  <si>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</si>
  <si>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</si>
  <si>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</si>
  <si>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</si>
  <si>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</si>
  <si>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</si>
  <si>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</si>
  <si>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</si>
  <si>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</si>
  <si>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</si>
  <si>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</si>
  <si>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</si>
  <si>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</si>
  <si>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</si>
  <si>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</si>
  <si>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</si>
  <si>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</si>
  <si>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</si>
  <si>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</si>
  <si>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</si>
  <si>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</si>
  <si>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</si>
  <si>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</si>
  <si>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</si>
  <si>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</si>
  <si>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</si>
  <si>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</si>
  <si>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</si>
  <si>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</si>
  <si>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</si>
  <si>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</si>
  <si>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</si>
  <si>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</si>
  <si>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</si>
  <si>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</si>
  <si>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</si>
  <si>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</si>
  <si>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</si>
  <si>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</si>
  <si>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</si>
  <si>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</si>
  <si>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</si>
  <si>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</si>
  <si>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</si>
  <si>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</si>
  <si>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</si>
  <si>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</si>
  <si>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</si>
  <si>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</si>
  <si>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</si>
  <si>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</si>
  <si>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</si>
  <si>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</si>
  <si>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</si>
  <si>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</si>
  <si>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</si>
  <si>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</si>
  <si>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</si>
  <si>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</si>
  <si>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</si>
  <si>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</si>
  <si>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</si>
  <si>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</si>
  <si>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</si>
  <si>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</si>
  <si>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</si>
  <si>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</si>
  <si>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</si>
  <si>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</si>
  <si>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</si>
  <si>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</si>
  <si>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</si>
  <si>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</si>
  <si>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</si>
  <si>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</si>
  <si>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</si>
  <si>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</si>
  <si>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</si>
  <si>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</si>
  <si>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</si>
  <si>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</si>
  <si>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</si>
  <si>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</si>
  <si>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</si>
  <si>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</si>
  <si>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</si>
  <si>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</si>
  <si>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</si>
  <si>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</si>
  <si>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</si>
  <si>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</si>
  <si>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</si>
  <si>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</si>
  <si>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</si>
  <si>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</si>
  <si>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</si>
  <si>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</si>
  <si>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</si>
  <si>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</si>
  <si>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</si>
  <si>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</si>
  <si>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</si>
  <si>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</si>
  <si>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</si>
  <si>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</si>
  <si>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</si>
  <si>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</si>
  <si>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</si>
  <si>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</si>
  <si>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</si>
  <si>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</si>
  <si>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</si>
  <si>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</si>
  <si>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</si>
  <si>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</si>
  <si>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</si>
  <si>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</si>
  <si>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</si>
  <si>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</si>
  <si>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</si>
  <si>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</si>
  <si>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</si>
  <si>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</si>
  <si>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</si>
  <si>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</si>
  <si>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</si>
  <si>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</si>
  <si>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</si>
  <si>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</si>
  <si>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</si>
  <si>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</si>
  <si>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</si>
  <si>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</si>
  <si>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</si>
  <si>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</si>
  <si>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</si>
  <si>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</si>
  <si>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</si>
  <si>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</si>
  <si>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</si>
  <si>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</si>
  <si>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</si>
  <si>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</si>
  <si>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</si>
  <si>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</si>
  <si>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</si>
  <si>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</si>
  <si>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</si>
  <si>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</si>
  <si>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</si>
  <si>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</si>
  <si>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</si>
  <si>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</si>
  <si>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</si>
  <si>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</si>
  <si>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</si>
  <si>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</si>
  <si>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</si>
  <si>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</si>
  <si>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</si>
  <si>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</si>
  <si>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</si>
  <si>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</si>
  <si>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</si>
  <si>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</si>
  <si>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</si>
  <si>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</si>
  <si>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</si>
  <si>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</si>
  <si>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</si>
  <si>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</si>
  <si>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</si>
  <si>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</si>
  <si>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</si>
  <si>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</si>
  <si>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</si>
  <si>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</si>
  <si>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</si>
  <si>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</si>
  <si>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</si>
  <si>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</si>
  <si>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</si>
  <si>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</si>
  <si>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</si>
  <si>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</si>
  <si>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</si>
  <si>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</si>
  <si>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</si>
  <si>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</si>
  <si>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</si>
  <si>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</si>
  <si>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</si>
  <si>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</si>
  <si>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</si>
  <si>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</si>
  <si>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</si>
  <si>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</si>
  <si>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</si>
  <si>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</si>
  <si>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</si>
  <si>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</si>
  <si>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</si>
  <si>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</si>
  <si>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</si>
  <si>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</si>
  <si>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</si>
  <si>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</si>
  <si>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</si>
  <si>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</si>
  <si>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</si>
  <si>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</si>
  <si>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</si>
  <si>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</si>
  <si>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</si>
  <si>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</si>
  <si>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</si>
  <si>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</si>
  <si>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</si>
  <si>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</si>
  <si>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</si>
  <si>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</si>
  <si>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</si>
  <si>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</si>
  <si>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</si>
  <si>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</si>
  <si>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</si>
  <si>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</si>
  <si>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</si>
  <si>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</si>
  <si>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</si>
  <si>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</si>
  <si>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</si>
  <si>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</si>
  <si>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</si>
  <si>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</si>
  <si>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</si>
  <si>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</si>
  <si>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</si>
  <si>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</si>
  <si>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</si>
  <si>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</si>
  <si>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</si>
  <si>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</si>
  <si>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</si>
  <si>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</si>
  <si>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</si>
  <si>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</si>
  <si>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</si>
  <si>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</si>
  <si>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</si>
  <si>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</si>
  <si>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</si>
  <si>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</si>
  <si>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</si>
  <si>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</si>
  <si>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</si>
  <si>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</si>
  <si>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</si>
  <si>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</si>
  <si>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</si>
  <si>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</si>
  <si>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</si>
  <si>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</si>
  <si>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</si>
  <si>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</si>
  <si>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</si>
  <si>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</si>
  <si>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</si>
  <si>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</si>
  <si>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</si>
  <si>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</si>
  <si>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</si>
  <si>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</si>
  <si>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</si>
  <si>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</si>
  <si>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</si>
  <si>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</si>
  <si>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</si>
  <si>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</si>
  <si>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</si>
  <si>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</si>
  <si>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</si>
  <si>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</si>
  <si>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</si>
  <si>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</si>
  <si>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</si>
  <si>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</si>
  <si>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</si>
  <si>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</si>
  <si>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</si>
  <si>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</si>
  <si>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</si>
  <si>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</si>
  <si>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</si>
  <si>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</si>
  <si>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</si>
  <si>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</si>
  <si>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</si>
  <si>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</si>
  <si>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</si>
  <si>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</si>
  <si>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</si>
  <si>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</si>
  <si>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</si>
  <si>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</si>
  <si>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</si>
  <si>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</si>
  <si>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</si>
  <si>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</si>
  <si>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</si>
  <si>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</si>
  <si>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</si>
  <si>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</si>
  <si>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</si>
  <si>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</si>
  <si>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</si>
  <si>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</si>
  <si>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</si>
  <si>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</si>
  <si>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</si>
  <si>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</si>
  <si>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</si>
  <si>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</si>
  <si>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</si>
  <si>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</si>
  <si>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</si>
  <si>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</si>
  <si>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</si>
  <si>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</si>
  <si>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</si>
  <si>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</si>
  <si>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</si>
  <si>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</si>
  <si>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</si>
  <si>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</si>
  <si>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</si>
  <si>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</si>
  <si>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</si>
  <si>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</si>
  <si>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</si>
  <si>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</si>
  <si>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</si>
  <si>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</si>
  <si>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</si>
  <si>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</si>
  <si>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</si>
  <si>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</si>
  <si>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</si>
  <si>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</si>
  <si>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</si>
  <si>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</si>
  <si>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</si>
  <si>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</si>
  <si>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</si>
  <si>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</si>
  <si>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</si>
  <si>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</si>
  <si>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</si>
  <si>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</si>
  <si>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</si>
  <si>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</si>
  <si>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</si>
  <si>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</si>
  <si>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</si>
  <si>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</si>
  <si>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</si>
  <si>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</si>
  <si>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</si>
  <si>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</si>
  <si>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</si>
  <si>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</si>
  <si>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</si>
  <si>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</si>
  <si>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</si>
  <si>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</si>
  <si>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</si>
  <si>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</si>
  <si>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</si>
  <si>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</si>
  <si>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</si>
  <si>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</si>
  <si>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</si>
  <si>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</si>
  <si>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</si>
  <si>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</si>
  <si>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</si>
  <si>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</si>
  <si>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</si>
  <si>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</si>
  <si>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</si>
  <si>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</si>
  <si>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</si>
  <si>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</si>
  <si>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</si>
  <si>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</si>
  <si>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</si>
  <si>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</si>
  <si>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</si>
  <si>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</si>
  <si>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</si>
  <si>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</si>
  <si>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</si>
  <si>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</si>
  <si>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</si>
  <si>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</si>
  <si>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</si>
  <si>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</si>
  <si>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</si>
  <si>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</si>
  <si>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</si>
  <si>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</si>
  <si>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</si>
  <si>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</si>
  <si>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</si>
  <si>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</si>
  <si>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</si>
  <si>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</si>
  <si>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</si>
  <si>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</si>
  <si>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</si>
  <si>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</si>
  <si>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</si>
  <si>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</si>
  <si>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</si>
  <si>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</si>
  <si>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</si>
  <si>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</si>
  <si>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</si>
  <si>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</si>
  <si>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</si>
  <si>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</si>
  <si>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</si>
  <si>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</si>
  <si>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</si>
  <si>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</si>
  <si>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</si>
  <si>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</si>
  <si>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</si>
  <si>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</si>
  <si>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</si>
  <si>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</si>
  <si>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</si>
  <si>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</si>
  <si>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</si>
  <si>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</si>
  <si>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</si>
  <si>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</si>
  <si>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</si>
  <si>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</si>
  <si>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</si>
  <si>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</si>
  <si>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</si>
  <si>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</si>
  <si>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</si>
  <si>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</si>
  <si>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</si>
  <si>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</si>
  <si>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</si>
  <si>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</si>
  <si>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</si>
  <si>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</si>
  <si>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</si>
  <si>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</si>
  <si>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</si>
  <si>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</si>
  <si>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</si>
  <si>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</si>
  <si>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</si>
  <si>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</si>
  <si>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</si>
  <si>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</si>
  <si>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</si>
  <si>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</si>
  <si>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</si>
  <si>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</si>
  <si>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</si>
  <si>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</si>
  <si>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</si>
  <si>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</si>
  <si>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</si>
  <si>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</si>
  <si>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</si>
  <si>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</si>
  <si>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</si>
  <si>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</si>
  <si>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</si>
  <si>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</si>
  <si>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</si>
  <si>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</si>
  <si>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</si>
  <si>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</si>
  <si>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</si>
  <si>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</si>
  <si>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</si>
  <si>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</si>
  <si>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</si>
  <si>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</si>
  <si>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</si>
  <si>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</si>
  <si>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</si>
  <si>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</si>
  <si>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</si>
  <si>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</si>
  <si>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</si>
  <si>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</si>
  <si>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</si>
  <si>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</si>
  <si>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</si>
  <si>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</si>
  <si>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</si>
  <si>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</si>
  <si>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</si>
  <si>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</si>
  <si>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</si>
  <si>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</si>
  <si>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</si>
  <si>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</si>
  <si>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</si>
  <si>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</si>
  <si>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</si>
  <si>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</si>
  <si>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</si>
  <si>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</si>
  <si>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</si>
  <si>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</si>
  <si>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</si>
  <si>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</si>
  <si>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</si>
  <si>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</si>
  <si>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</si>
  <si>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</si>
  <si>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</si>
  <si>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</si>
  <si>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</si>
  <si>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</si>
  <si>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</si>
  <si>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</si>
  <si>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</si>
  <si>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</si>
  <si>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</si>
  <si>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</si>
  <si>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</si>
  <si>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</si>
  <si>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</si>
  <si>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</si>
  <si>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</si>
  <si>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</si>
  <si>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</si>
  <si>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</si>
  <si>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</si>
  <si>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</si>
  <si>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</si>
  <si>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</si>
  <si>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</si>
  <si>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</si>
  <si>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</si>
  <si>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</si>
  <si>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</si>
  <si>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</si>
  <si>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</si>
  <si>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</si>
  <si>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</si>
  <si>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</si>
  <si>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</si>
  <si>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</si>
  <si>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</si>
  <si>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</si>
  <si>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</si>
  <si>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</si>
  <si>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</si>
  <si>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</si>
  <si>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</si>
  <si>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</si>
  <si>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</si>
  <si>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</si>
  <si>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</si>
  <si>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</si>
  <si>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</si>
  <si>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</si>
  <si>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</si>
  <si>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</si>
  <si>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</si>
  <si>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</si>
  <si>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</si>
  <si>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</si>
  <si>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</si>
  <si>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</si>
  <si>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</si>
  <si>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</si>
  <si>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</si>
  <si>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</si>
  <si>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</si>
  <si>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</si>
  <si>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</si>
  <si>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</si>
  <si>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</si>
  <si>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</si>
  <si>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</si>
  <si>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</si>
  <si>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</si>
  <si>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</si>
  <si>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</si>
  <si>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</si>
  <si>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</si>
  <si>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</si>
  <si>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</si>
  <si>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</si>
  <si>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</si>
  <si>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</si>
  <si>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</si>
  <si>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</si>
  <si>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</si>
  <si>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</si>
  <si>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</si>
  <si>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</si>
  <si>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</si>
  <si>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</si>
  <si>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</si>
  <si>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</si>
  <si>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</si>
  <si>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</si>
  <si>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</si>
  <si>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</si>
  <si>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</si>
  <si>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</si>
  <si>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</si>
  <si>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</si>
  <si>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</si>
  <si>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</si>
  <si>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</si>
  <si>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</si>
  <si>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</si>
  <si>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</si>
  <si>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</si>
  <si>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</si>
  <si>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</si>
  <si>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</si>
  <si>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</si>
  <si>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</si>
  <si>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</si>
  <si>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</si>
  <si>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</si>
  <si>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</si>
  <si>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</si>
  <si>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</si>
  <si>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</si>
  <si>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</si>
  <si>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</si>
  <si>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</si>
  <si>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</si>
  <si>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</si>
  <si>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</si>
  <si>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</si>
  <si>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</si>
  <si>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</si>
  <si>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</si>
  <si>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</si>
  <si>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</si>
  <si>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</si>
  <si>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</si>
  <si>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</si>
  <si>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</si>
  <si>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</si>
  <si>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</si>
  <si>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</si>
  <si>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</si>
  <si>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</si>
  <si>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</si>
  <si>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</si>
  <si>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</si>
  <si>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</si>
  <si>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</si>
  <si>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</si>
  <si>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</si>
  <si>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</si>
  <si>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</si>
  <si>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</si>
  <si>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</si>
  <si>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</si>
  <si>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</si>
  <si>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</si>
  <si>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</si>
  <si>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</si>
  <si>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</si>
  <si>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</si>
  <si>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</si>
  <si>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</si>
  <si>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</si>
  <si>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</si>
  <si>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</si>
  <si>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</si>
  <si>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</si>
  <si>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</si>
  <si>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</si>
  <si>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</si>
  <si>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</si>
  <si>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</si>
  <si>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</si>
  <si>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</si>
  <si>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</si>
  <si>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</si>
  <si>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</si>
  <si>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</si>
  <si>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</si>
  <si>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</si>
  <si>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</si>
  <si>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</si>
  <si>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</si>
  <si>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</si>
  <si>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</si>
  <si>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</si>
  <si>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</si>
  <si>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</si>
  <si>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</si>
  <si>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</si>
  <si>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</si>
  <si>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</si>
  <si>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</si>
  <si>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</si>
  <si>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</si>
  <si>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</si>
  <si>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</si>
  <si>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</si>
  <si>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</si>
  <si>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</si>
  <si>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</si>
  <si>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</si>
  <si>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</si>
  <si>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</si>
  <si>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</si>
  <si>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</si>
  <si>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</si>
  <si>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</si>
  <si>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</si>
  <si>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</si>
  <si>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</si>
  <si>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</si>
  <si>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</si>
  <si>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</si>
  <si>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</si>
  <si>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</si>
  <si>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</si>
  <si>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</si>
  <si>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</si>
  <si>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</si>
  <si>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</si>
  <si>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</si>
  <si>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</si>
  <si>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</si>
  <si>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</si>
  <si>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</si>
  <si>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</si>
  <si>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</si>
  <si>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</si>
  <si>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</si>
  <si>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</si>
  <si>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</si>
  <si>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</si>
  <si>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</si>
  <si>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</si>
  <si>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</si>
  <si>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</si>
  <si>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</si>
  <si>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</si>
  <si>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</si>
  <si>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</si>
  <si>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</si>
  <si>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</si>
  <si>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</si>
  <si>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</si>
  <si>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</si>
  <si>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</si>
  <si>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</si>
  <si>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</si>
  <si>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</si>
  <si>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</si>
  <si>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</si>
  <si>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</si>
  <si>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</si>
  <si>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</si>
  <si>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</si>
  <si>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</si>
  <si>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</si>
  <si>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</si>
  <si>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</si>
  <si>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</si>
  <si>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</si>
  <si>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</si>
  <si>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</si>
  <si>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</si>
  <si>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</si>
  <si>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</si>
  <si>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</si>
  <si>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</si>
  <si>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</si>
  <si>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</si>
  <si>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</si>
  <si>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</si>
  <si>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</si>
  <si>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</si>
  <si>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</si>
  <si>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</si>
  <si>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</si>
  <si>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</si>
  <si>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</si>
  <si>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</si>
  <si>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</si>
  <si>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</si>
  <si>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</si>
  <si>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</si>
  <si>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</si>
  <si>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</si>
  <si>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</si>
  <si>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</si>
  <si>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</si>
  <si>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</si>
  <si>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</si>
  <si>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</si>
  <si>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</si>
  <si>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</si>
  <si>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</si>
  <si>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</si>
  <si>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</si>
  <si>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</si>
  <si>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</si>
  <si>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</si>
  <si>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</si>
  <si>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</si>
  <si>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</si>
  <si>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</si>
  <si>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</si>
  <si>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</si>
  <si>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</si>
  <si>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</si>
  <si>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</si>
  <si>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</si>
  <si>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</si>
  <si>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</si>
  <si>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</si>
  <si>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</si>
  <si>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</si>
  <si>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</si>
  <si>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</si>
  <si>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</si>
  <si>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</si>
  <si>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</si>
  <si>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</si>
  <si>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</si>
  <si>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</si>
  <si>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</si>
  <si>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</si>
  <si>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</si>
  <si>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</si>
  <si>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</si>
  <si>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</si>
  <si>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</si>
  <si>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</si>
  <si>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</si>
  <si>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</si>
  <si>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</si>
  <si>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</si>
  <si>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</si>
  <si>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</si>
  <si>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</si>
  <si>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</si>
  <si>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</si>
  <si>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</si>
  <si>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</si>
  <si>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</si>
  <si>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</si>
  <si>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</si>
  <si>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</si>
  <si>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</si>
  <si>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</si>
  <si>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</si>
  <si>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</si>
  <si>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</si>
  <si>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</si>
  <si>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</si>
  <si>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</si>
  <si>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</si>
  <si>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</si>
  <si>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</si>
  <si>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</si>
  <si>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</si>
  <si>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</si>
  <si>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</si>
  <si>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</si>
  <si>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</si>
  <si>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</si>
  <si>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</si>
  <si>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</si>
  <si>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</si>
  <si>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</si>
  <si>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</si>
  <si>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</si>
  <si>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</si>
  <si>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</si>
  <si>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</si>
  <si>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</si>
  <si>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</si>
  <si>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</si>
  <si>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</si>
  <si>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</si>
  <si>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</si>
  <si>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</si>
  <si>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</si>
  <si>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</si>
  <si>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</si>
  <si>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</si>
  <si>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</si>
  <si>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</si>
  <si>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</si>
  <si>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</si>
  <si>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</si>
  <si>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</si>
  <si>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</si>
  <si>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</si>
  <si>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</si>
  <si>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</si>
  <si>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</si>
  <si>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</si>
  <si>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</si>
  <si>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</si>
  <si>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</si>
  <si>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</si>
  <si>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</si>
  <si>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</si>
  <si>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</si>
  <si>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</si>
  <si>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</si>
  <si>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</si>
  <si>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</si>
  <si>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</si>
  <si>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</si>
  <si>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</si>
  <si>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</si>
  <si>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</si>
  <si>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</si>
  <si>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</si>
  <si>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</si>
  <si>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</si>
  <si>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</si>
  <si>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</si>
  <si>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</si>
  <si>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　分野を指定して詳しく回答しなおすことができます。「追加」で部屋や機器を追加できます。</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</si>
  <si>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</si>
  <si>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</si>
  <si>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</si>
  <si>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</si>
  <si>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</si>
  <si>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</si>
  <si>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</si>
  <si>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</si>
  <si>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</si>
  <si>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</si>
  <si>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</si>
  <si>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</si>
  <si>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</si>
  <si>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</si>
  <si>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</si>
  <si>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</si>
  <si>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</si>
  <si>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</si>
  <si>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</si>
  <si>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</si>
  <si>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</si>
  <si>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</si>
  <si>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</si>
  <si>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</si>
  <si>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</si>
  <si>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</si>
  <si>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</si>
  <si>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</si>
  <si>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</si>
  <si>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</si>
  <si>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</si>
  <si>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</si>
  <si>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</si>
  <si>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</si>
  <si>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</si>
  <si>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d6/logic_**/senaroset.js</t>
    <phoneticPr fontId="2"/>
  </si>
  <si>
    <t>Language</t>
    <phoneticPr fontId="2"/>
  </si>
  <si>
    <t>language/lang_**.php</t>
    <phoneticPr fontId="2"/>
  </si>
  <si>
    <t>Area</t>
    <phoneticPr fontId="2"/>
  </si>
  <si>
    <t>Place/Area, average templature(summer, winter)</t>
    <phoneticPr fontId="2"/>
  </si>
  <si>
    <t>d6/logic_**/senaroset.js manual setting</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</si>
  <si>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</si>
  <si>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</si>
  <si>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</si>
  <si>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</si>
  <si>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</si>
  <si>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</si>
  <si>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</si>
  <si>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</si>
  <si>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</si>
  <si>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</si>
  <si>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</si>
  <si>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</si>
  <si>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</si>
  <si>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</si>
  <si>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</si>
  <si>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</si>
  <si>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</si>
  <si>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</si>
  <si>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</si>
  <si>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</si>
  <si>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</si>
  <si>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</si>
  <si>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</si>
  <si>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</si>
  <si>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i621</t>
    <phoneticPr fontId="2"/>
  </si>
  <si>
    <t>テレビの性能</t>
    <rPh sb="4" eb="6">
      <t>セイノウ</t>
    </rPh>
    <phoneticPr fontId="2"/>
  </si>
  <si>
    <t>選んで下さい</t>
    <phoneticPr fontId="2"/>
  </si>
  <si>
    <t>i421</t>
    <phoneticPr fontId="2"/>
  </si>
  <si>
    <t>洗濯機の性能</t>
    <rPh sb="0" eb="3">
      <t>センタクキ</t>
    </rPh>
    <rPh sb="4" eb="6">
      <t>セイノウ</t>
    </rPh>
    <phoneticPr fontId="2"/>
  </si>
  <si>
    <t>consDRsum</t>
    <phoneticPr fontId="2"/>
  </si>
  <si>
    <t>i721</t>
    <phoneticPr fontId="2"/>
  </si>
  <si>
    <t>冷蔵庫の性能</t>
    <rPh sb="4" eb="6">
      <t>セイノウ</t>
    </rPh>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</si>
  <si>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</si>
  <si>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</si>
  <si>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</si>
  <si>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</si>
  <si>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</si>
  <si>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</si>
  <si>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</si>
  <si>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</si>
  <si>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</si>
  <si>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</si>
  <si>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</si>
  <si>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</si>
  <si>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</si>
  <si>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</si>
  <si>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</si>
  <si>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</si>
  <si>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</si>
  <si>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</si>
  <si>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</si>
  <si>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</si>
  <si>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</si>
  <si>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</si>
  <si>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</si>
  <si>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</si>
  <si>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</si>
  <si>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</si>
  <si>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</si>
  <si>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</si>
  <si>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</si>
  <si>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</si>
  <si>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</si>
  <si>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</si>
  <si>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</si>
  <si>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</si>
  <si>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</si>
  <si>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</si>
  <si>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</si>
  <si>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</si>
  <si>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</si>
  <si>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</si>
  <si>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</si>
  <si>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</si>
  <si>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</si>
  <si>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</si>
  <si>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</si>
  <si>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</si>
  <si>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</si>
  <si>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</si>
  <si>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</si>
  <si>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</si>
  <si>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</si>
  <si>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</si>
  <si>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</si>
  <si>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</si>
  <si>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</si>
  <si>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</si>
  <si>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</si>
  <si>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</si>
  <si>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</si>
  <si>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</si>
  <si>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</si>
  <si>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</si>
  <si>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</si>
  <si>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</si>
  <si>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</si>
  <si>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</si>
  <si>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</si>
  <si>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</si>
  <si>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</si>
  <si>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</si>
  <si>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</si>
  <si>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</si>
  <si>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</si>
  <si>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</si>
  <si>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</si>
  <si>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</si>
  <si>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</si>
  <si>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</si>
  <si>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</si>
  <si>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</si>
  <si>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</si>
  <si>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</si>
  <si>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</si>
  <si>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</si>
  <si>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</si>
  <si>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</si>
  <si>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</si>
  <si>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</si>
  <si>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</si>
  <si>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</si>
  <si>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</si>
  <si>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</si>
  <si>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</si>
  <si>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</si>
  <si>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</si>
  <si>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</si>
  <si>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</si>
  <si>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</si>
  <si>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</si>
  <si>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</si>
  <si>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</si>
  <si>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</si>
  <si>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</si>
  <si>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</si>
  <si>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</si>
  <si>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</si>
  <si>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</si>
  <si>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</si>
  <si>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</si>
  <si>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</si>
  <si>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</si>
  <si>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</si>
  <si>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</si>
  <si>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</si>
  <si>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練炭</t>
    <rPh sb="0" eb="2">
      <t>レンタン</t>
    </rPh>
    <phoneticPr fontId="2"/>
  </si>
  <si>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</si>
  <si>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</si>
  <si>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</si>
  <si>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</si>
  <si>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</si>
  <si>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</si>
  <si>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</si>
  <si>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</si>
  <si>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</si>
  <si>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</si>
  <si>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</si>
  <si>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</si>
  <si>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</si>
  <si>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</si>
  <si>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</si>
  <si>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</si>
  <si>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</si>
  <si>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</si>
  <si>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</si>
  <si>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</si>
  <si>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</si>
  <si>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</si>
  <si>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</si>
  <si>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</si>
  <si>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</si>
  <si>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</si>
  <si>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</si>
  <si>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</si>
  <si>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num + "点"</t>
    <rPh sb="7" eb="8">
      <t>テン</t>
    </rPh>
    <phoneticPr fontId="2"/>
  </si>
  <si>
    <t>$lang["priceunit"]=</t>
  </si>
  <si>
    <t>$lang['co2unit']=</t>
    <phoneticPr fontId="2"/>
  </si>
  <si>
    <t>;</t>
    <phoneticPr fontId="2"/>
  </si>
  <si>
    <t>GJ</t>
    <phoneticPr fontId="2"/>
  </si>
  <si>
    <t>$lang['energyunit']=</t>
    <phoneticPr fontId="2"/>
  </si>
  <si>
    <t>;</t>
    <phoneticPr fontId="2"/>
  </si>
  <si>
    <t>$lang['monthunit']=</t>
    <phoneticPr fontId="2"/>
  </si>
  <si>
    <t>月</t>
    <rPh sb="0" eb="1">
      <t>ツキ</t>
    </rPh>
    <phoneticPr fontId="2"/>
  </si>
  <si>
    <t>$lang['yearunit']=</t>
    <phoneticPr fontId="2"/>
  </si>
  <si>
    <t>;</t>
    <phoneticPr fontId="2"/>
  </si>
  <si>
    <t>年</t>
    <rPh sb="0" eb="1">
      <t>ネン</t>
    </rPh>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</si>
  <si>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</si>
  <si>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</si>
  <si>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</si>
  <si>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</si>
  <si>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</si>
  <si>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</si>
  <si>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</si>
  <si>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</si>
  <si>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</si>
  <si>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</si>
  <si>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</si>
  <si>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</si>
  <si>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</si>
  <si>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</si>
  <si>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</si>
  <si>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</si>
  <si>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</si>
  <si>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</si>
  <si>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</si>
  <si>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</si>
  <si>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</si>
  <si>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</si>
  <si>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</si>
  <si>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</si>
  <si>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</si>
  <si>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</si>
  <si>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</si>
  <si>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</si>
  <si>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</si>
  <si>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</si>
  <si>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</si>
  <si>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</si>
  <si>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</si>
  <si>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</si>
  <si>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</si>
  <si>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</si>
  <si>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</si>
  <si>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</si>
  <si>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</si>
  <si>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</si>
  <si>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</si>
  <si>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</si>
  <si>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</si>
  <si>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</si>
  <si>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</si>
  <si>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</si>
  <si>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</si>
  <si>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</si>
  <si>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</si>
  <si>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</si>
  <si>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</si>
  <si>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</si>
  <si>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</si>
  <si>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</si>
  <si>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</si>
  <si>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</si>
  <si>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</si>
  <si>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</si>
  <si>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</si>
  <si>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</si>
  <si>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</si>
  <si>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</si>
  <si>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</si>
  <si>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</si>
  <si>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</si>
  <si>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</si>
  <si>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</si>
  <si>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</si>
  <si>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</si>
  <si>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</si>
  <si>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</si>
  <si>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</si>
  <si>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</si>
  <si>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</si>
  <si>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</si>
  <si>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</si>
  <si>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</si>
  <si>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</si>
  <si>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</si>
  <si>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</si>
  <si>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</si>
  <si>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</si>
  <si>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</si>
  <si>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</si>
  <si>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</si>
  <si>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</si>
  <si>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</si>
  <si>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</si>
  <si>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</si>
  <si>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</si>
  <si>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</si>
  <si>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</si>
  <si>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</si>
  <si>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</si>
  <si>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</si>
  <si>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</si>
  <si>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</si>
  <si>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</si>
  <si>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</si>
  <si>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</si>
  <si>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</si>
  <si>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</si>
  <si>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</si>
  <si>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　有効な対策の一覧です。「選択」にチェックをすると、効果がグラフで表示されます。</t>
    <phoneticPr fontId="2"/>
  </si>
  <si>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</si>
  <si>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</si>
  <si>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</si>
  <si>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</si>
  <si>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</si>
  <si>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</si>
  <si>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</si>
  <si>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</si>
  <si>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</si>
  <si>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</si>
  <si>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</si>
  <si>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</si>
  <si>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</si>
  <si>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</si>
  <si>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</si>
  <si>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</si>
  <si>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</si>
  <si>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</si>
  <si>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</si>
  <si>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</si>
  <si>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</si>
  <si>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</si>
  <si>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</si>
  <si>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</si>
  <si>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</si>
  <si>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</si>
  <si>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</si>
  <si>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</si>
  <si>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</si>
  <si>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</si>
  <si>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</si>
  <si>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</si>
  <si>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</si>
  <si>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</si>
  <si>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</si>
  <si>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</si>
  <si>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</si>
  <si>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</si>
  <si>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</si>
  <si>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</si>
  <si>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</si>
  <si>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</si>
  <si>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</si>
  <si>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</si>
  <si>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</si>
  <si>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</si>
  <si>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</si>
  <si>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</si>
  <si>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</si>
  <si>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</si>
  <si>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</si>
  <si>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</si>
  <si>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</si>
  <si>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</si>
  <si>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</si>
  <si>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</si>
  <si>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</si>
  <si>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</si>
  <si>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</si>
  <si>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</si>
  <si>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</si>
  <si>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</si>
  <si>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</si>
  <si>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</si>
  <si>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</si>
  <si>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</si>
  <si>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</si>
  <si>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</si>
  <si>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</si>
  <si>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</si>
  <si>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</si>
  <si>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</si>
  <si>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</si>
  <si>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</si>
  <si>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</si>
  <si>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</si>
  <si>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</si>
  <si>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</si>
  <si>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</si>
  <si>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</si>
  <si>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</si>
  <si>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</si>
  <si>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</si>
  <si>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</si>
  <si>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</si>
  <si>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</si>
  <si>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</si>
  <si>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</si>
  <si>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</si>
  <si>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</si>
  <si>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</si>
  <si>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</si>
  <si>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</si>
  <si>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</si>
  <si>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</si>
  <si>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</si>
  <si>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</si>
  <si>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</si>
  <si>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</si>
  <si>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</si>
  <si>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</si>
  <si>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</si>
  <si>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</si>
  <si>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</si>
  <si>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</si>
  <si>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</si>
  <si>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</si>
  <si>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</si>
  <si>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</si>
  <si>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</si>
  <si>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</si>
  <si>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</si>
  <si>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</si>
  <si>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</si>
  <si>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</si>
  <si>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</si>
  <si>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</si>
  <si>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</si>
  <si>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</si>
  <si>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</si>
  <si>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</si>
  <si>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</si>
  <si>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</si>
  <si>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</si>
  <si>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</si>
  <si>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</si>
  <si>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</si>
  <si>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</si>
  <si>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</si>
  <si>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</si>
  <si>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</si>
  <si>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</si>
  <si>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</si>
  <si>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</si>
  <si>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</si>
  <si>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</si>
  <si>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</si>
  <si>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</si>
  <si>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</si>
  <si>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</si>
  <si>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</si>
  <si>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</si>
  <si>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</si>
  <si>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The measures you have selected are as follows. Are you working on it?</t>
  </si>
  <si>
    <t>Selected measures</t>
  </si>
  <si>
    <t>I have selected this countermeasure</t>
  </si>
  <si>
    <t xml:space="preserve">//--99 list page-----------------	</t>
    <phoneticPr fontId="2"/>
  </si>
  <si>
    <t>$lang['home_list_message']=</t>
    <phoneticPr fontId="2"/>
  </si>
  <si>
    <t>この中からあなたにあった対策を厳選します</t>
  </si>
  <si>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</si>
  <si>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</si>
  <si>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</si>
  <si>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</si>
  <si>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</si>
  <si>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</si>
  <si>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</si>
  <si>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</si>
  <si>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</si>
  <si>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</si>
  <si>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</si>
  <si>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Is the energy saving performance of the air conditioner good?</t>
  </si>
  <si>
    <t>Is energy saving performance of water heater good?</t>
  </si>
  <si>
    <t>Is energy saving performance of TV good?</t>
  </si>
  <si>
    <t>Is the energy-saving performance of washing machine good?</t>
  </si>
  <si>
    <t>Is energy-saving performance of the refrigerator good?</t>
  </si>
  <si>
    <t>Please Choose</t>
  </si>
  <si>
    <t xml:space="preserve">  Very poor usually not sure I do not know</t>
    <phoneticPr fontId="2"/>
  </si>
  <si>
    <t>Very Good</t>
  </si>
  <si>
    <t>I do not know</t>
    <phoneticPr fontId="2"/>
  </si>
  <si>
    <t xml:space="preserve"> not good</t>
    <phoneticPr fontId="2"/>
  </si>
  <si>
    <t>Normal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</si>
</sst>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2"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1" xfId="0" applyFont="1" applyFill="1" applyBorder="1" applyAlignment="1">
      <alignment vertical="top" wrapText="1"/>
    </xf>
    <xf numFmtId="20" fontId="10" fillId="31"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3" borderId="0" xfId="0" applyFont="1" applyFill="1" applyAlignment="1">
      <alignment vertical="center"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5"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30" borderId="1" xfId="0" applyFont="1" applyFill="1" applyBorder="1" applyAlignment="1">
      <alignment vertical="top"/>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x14ac:dyDescent="0.15"/>
  <sheetData>
    <row r="2" spans="1:3" x14ac:dyDescent="0.15">
      <c r="B2" t="s">
        <v>1811</v>
      </c>
    </row>
    <row r="3" spans="1:3" x14ac:dyDescent="0.15">
      <c r="C3" t="s">
        <v>1812</v>
      </c>
    </row>
    <row r="5" spans="1:3" x14ac:dyDescent="0.15">
      <c r="B5" t="s">
        <v>1813</v>
      </c>
    </row>
    <row r="6" spans="1:3" x14ac:dyDescent="0.15">
      <c r="C6" t="s">
        <v>1814</v>
      </c>
    </row>
    <row r="8" spans="1:3" x14ac:dyDescent="0.15">
      <c r="B8" t="s">
        <v>1815</v>
      </c>
    </row>
    <row r="10" spans="1:3" x14ac:dyDescent="0.15">
      <c r="B10">
        <v>1</v>
      </c>
      <c r="C10" t="s">
        <v>1816</v>
      </c>
    </row>
    <row r="11" spans="1:3" x14ac:dyDescent="0.15">
      <c r="B11">
        <v>2</v>
      </c>
      <c r="C11" t="s">
        <v>1817</v>
      </c>
    </row>
    <row r="12" spans="1:3" x14ac:dyDescent="0.15">
      <c r="B12">
        <v>3</v>
      </c>
      <c r="C12" t="s">
        <v>1818</v>
      </c>
    </row>
    <row r="14" spans="1:3" x14ac:dyDescent="0.15">
      <c r="A14" t="s">
        <v>1857</v>
      </c>
    </row>
    <row r="15" spans="1:3" x14ac:dyDescent="0.15">
      <c r="A15" t="s">
        <v>1856</v>
      </c>
    </row>
    <row r="16" spans="1:3" x14ac:dyDescent="0.15">
      <c r="A16" t="s">
        <v>1858</v>
      </c>
    </row>
    <row r="19" spans="1:4" x14ac:dyDescent="0.15">
      <c r="A19" t="s">
        <v>1852</v>
      </c>
    </row>
    <row r="20" spans="1:4" x14ac:dyDescent="0.15">
      <c r="B20" t="s">
        <v>1853</v>
      </c>
    </row>
    <row r="21" spans="1:4" x14ac:dyDescent="0.15">
      <c r="B21" t="s">
        <v>1848</v>
      </c>
    </row>
    <row r="22" spans="1:4" x14ac:dyDescent="0.15">
      <c r="A22" t="s">
        <v>1850</v>
      </c>
    </row>
    <row r="23" spans="1:4" x14ac:dyDescent="0.15">
      <c r="B23" t="s">
        <v>1849</v>
      </c>
    </row>
    <row r="24" spans="1:4" x14ac:dyDescent="0.15">
      <c r="B24" t="s">
        <v>1848</v>
      </c>
    </row>
    <row r="25" spans="1:4" x14ac:dyDescent="0.15">
      <c r="B25" t="s">
        <v>1851</v>
      </c>
    </row>
    <row r="26" spans="1:4" x14ac:dyDescent="0.15">
      <c r="B26" t="s">
        <v>1854</v>
      </c>
      <c r="D26" t="s">
        <v>1855</v>
      </c>
    </row>
    <row r="31" spans="1:4" x14ac:dyDescent="0.15">
      <c r="A31" t="s">
        <v>1865</v>
      </c>
    </row>
    <row r="33" spans="2:2" x14ac:dyDescent="0.15">
      <c r="B33" t="s">
        <v>2087</v>
      </c>
    </row>
    <row r="37" spans="2:2" ht="14.25" thickBot="1" x14ac:dyDescent="0.2"/>
    <row r="38" spans="2:2" ht="14.25" thickBot="1" x14ac:dyDescent="0.2">
      <c r="B38" s="69" t="s">
        <v>2165</v>
      </c>
    </row>
    <row r="40" spans="2:2" x14ac:dyDescent="0.15">
      <c r="B40" t="s">
        <v>2158</v>
      </c>
    </row>
    <row r="41" spans="2:2" x14ac:dyDescent="0.15">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x14ac:dyDescent="0.15"/>
  <cols>
    <col min="2" max="2" width="11.875" customWidth="1"/>
  </cols>
  <sheetData>
    <row r="2" spans="2:12" x14ac:dyDescent="0.15">
      <c r="C2" t="s">
        <v>5041</v>
      </c>
      <c r="F2" t="s">
        <v>5042</v>
      </c>
    </row>
    <row r="3" spans="2:12" x14ac:dyDescent="0.15">
      <c r="B3" t="s">
        <v>5043</v>
      </c>
      <c r="C3" t="s">
        <v>5044</v>
      </c>
      <c r="D3" t="s">
        <v>5045</v>
      </c>
      <c r="F3" t="s">
        <v>5044</v>
      </c>
      <c r="G3" t="s">
        <v>5045</v>
      </c>
      <c r="L3" t="s">
        <v>5052</v>
      </c>
    </row>
    <row r="4" spans="2:12" x14ac:dyDescent="0.15">
      <c r="B4" s="137" t="s">
        <v>5046</v>
      </c>
      <c r="C4" s="137">
        <v>19</v>
      </c>
      <c r="D4" s="137">
        <v>4</v>
      </c>
      <c r="F4">
        <v>24</v>
      </c>
      <c r="G4">
        <v>0</v>
      </c>
      <c r="H4" t="s">
        <v>5047</v>
      </c>
      <c r="J4" s="13">
        <v>1</v>
      </c>
      <c r="K4" s="13" t="s">
        <v>303</v>
      </c>
      <c r="L4" s="21">
        <v>9.4</v>
      </c>
    </row>
    <row r="5" spans="2:12" x14ac:dyDescent="0.15">
      <c r="B5" s="137" t="s">
        <v>5048</v>
      </c>
      <c r="C5" s="137">
        <v>27</v>
      </c>
      <c r="D5" s="137">
        <v>7</v>
      </c>
      <c r="F5">
        <v>30</v>
      </c>
      <c r="G5">
        <v>5</v>
      </c>
      <c r="H5" t="s">
        <v>5049</v>
      </c>
      <c r="J5" s="13">
        <v>2</v>
      </c>
      <c r="K5" s="13" t="s">
        <v>304</v>
      </c>
      <c r="L5" s="21">
        <v>11.1</v>
      </c>
    </row>
    <row r="6" spans="2:12" x14ac:dyDescent="0.15">
      <c r="B6" s="137" t="s">
        <v>5050</v>
      </c>
      <c r="C6" s="137">
        <v>29</v>
      </c>
      <c r="D6" s="137">
        <v>12</v>
      </c>
      <c r="F6">
        <v>28</v>
      </c>
      <c r="G6">
        <v>9</v>
      </c>
      <c r="H6" t="s">
        <v>5051</v>
      </c>
      <c r="J6" s="13">
        <v>3</v>
      </c>
      <c r="K6" s="13" t="s">
        <v>305</v>
      </c>
      <c r="L6" s="21">
        <v>10.7</v>
      </c>
    </row>
    <row r="7" spans="2:12" x14ac:dyDescent="0.15">
      <c r="B7" s="137"/>
      <c r="C7" s="137"/>
      <c r="D7" s="137"/>
      <c r="J7" s="13">
        <v>4</v>
      </c>
      <c r="K7" s="13" t="s">
        <v>306</v>
      </c>
      <c r="L7" s="21">
        <v>13.1</v>
      </c>
    </row>
    <row r="8" spans="2:12" x14ac:dyDescent="0.15">
      <c r="B8" s="137"/>
      <c r="C8" s="137"/>
      <c r="D8" s="137"/>
      <c r="J8" s="13">
        <v>5</v>
      </c>
      <c r="K8" s="13" t="s">
        <v>307</v>
      </c>
      <c r="L8" s="21">
        <v>12.4</v>
      </c>
    </row>
    <row r="9" spans="2:12" x14ac:dyDescent="0.15">
      <c r="B9" s="137"/>
      <c r="C9" s="137"/>
      <c r="D9" s="137"/>
      <c r="J9" s="13">
        <v>6</v>
      </c>
      <c r="K9" s="13" t="s">
        <v>308</v>
      </c>
      <c r="L9" s="21">
        <v>12.2</v>
      </c>
    </row>
    <row r="10" spans="2:12" x14ac:dyDescent="0.15">
      <c r="B10" s="137"/>
      <c r="C10" s="137"/>
      <c r="D10" s="137"/>
      <c r="J10" s="13">
        <v>7</v>
      </c>
      <c r="K10" s="13" t="s">
        <v>309</v>
      </c>
      <c r="L10" s="21">
        <v>13.6</v>
      </c>
    </row>
    <row r="11" spans="2:12" x14ac:dyDescent="0.15">
      <c r="B11" s="137"/>
      <c r="C11" s="137"/>
      <c r="D11" s="137"/>
      <c r="J11" s="13">
        <v>8</v>
      </c>
      <c r="K11" s="13" t="s">
        <v>310</v>
      </c>
      <c r="L11" s="21">
        <v>14.4</v>
      </c>
    </row>
    <row r="12" spans="2:12" x14ac:dyDescent="0.15">
      <c r="B12" s="137"/>
      <c r="C12" s="137"/>
      <c r="D12" s="137"/>
      <c r="J12" s="13">
        <v>9</v>
      </c>
      <c r="K12" s="13" t="s">
        <v>311</v>
      </c>
      <c r="L12" s="21">
        <v>14.6</v>
      </c>
    </row>
    <row r="13" spans="2:12" x14ac:dyDescent="0.15">
      <c r="B13" s="137"/>
      <c r="C13" s="137"/>
      <c r="D13" s="137"/>
      <c r="J13" s="13">
        <v>10</v>
      </c>
      <c r="K13" s="13" t="s">
        <v>312</v>
      </c>
      <c r="L13" s="21">
        <v>15.3</v>
      </c>
    </row>
    <row r="14" spans="2:12" x14ac:dyDescent="0.15">
      <c r="B14" s="137"/>
      <c r="C14" s="137"/>
      <c r="D14" s="137"/>
      <c r="J14" s="13">
        <v>11</v>
      </c>
      <c r="K14" s="13" t="s">
        <v>313</v>
      </c>
      <c r="L14" s="21">
        <v>15.8</v>
      </c>
    </row>
    <row r="15" spans="2:12" x14ac:dyDescent="0.15">
      <c r="B15" s="137"/>
      <c r="C15" s="137"/>
      <c r="D15" s="137"/>
      <c r="J15" s="13">
        <v>12</v>
      </c>
      <c r="K15" s="13" t="s">
        <v>314</v>
      </c>
      <c r="L15" s="21">
        <v>16.600000000000001</v>
      </c>
    </row>
    <row r="16" spans="2:12" x14ac:dyDescent="0.15">
      <c r="B16" s="137"/>
      <c r="C16" s="137"/>
      <c r="D16" s="137"/>
      <c r="J16" s="13">
        <v>13</v>
      </c>
      <c r="K16" s="13" t="s">
        <v>5053</v>
      </c>
      <c r="L16" s="21">
        <v>17</v>
      </c>
    </row>
    <row r="17" spans="10:12" x14ac:dyDescent="0.15">
      <c r="J17" s="13">
        <v>14</v>
      </c>
      <c r="K17" s="13" t="s">
        <v>316</v>
      </c>
      <c r="L17" s="21">
        <v>16.5</v>
      </c>
    </row>
    <row r="18" spans="10:12" x14ac:dyDescent="0.15">
      <c r="J18" s="13">
        <v>15</v>
      </c>
      <c r="K18" s="13" t="s">
        <v>317</v>
      </c>
      <c r="L18" s="21">
        <v>14.4</v>
      </c>
    </row>
    <row r="19" spans="10:12" x14ac:dyDescent="0.15">
      <c r="J19" s="13">
        <v>16</v>
      </c>
      <c r="K19" s="13" t="s">
        <v>318</v>
      </c>
      <c r="L19" s="21">
        <v>14.9</v>
      </c>
    </row>
    <row r="20" spans="10:12" x14ac:dyDescent="0.15">
      <c r="J20" s="13">
        <v>17</v>
      </c>
      <c r="K20" s="13" t="s">
        <v>319</v>
      </c>
      <c r="L20" s="21">
        <v>15.1</v>
      </c>
    </row>
    <row r="21" spans="10:12" x14ac:dyDescent="0.15">
      <c r="J21" s="13">
        <v>18</v>
      </c>
      <c r="K21" s="13" t="s">
        <v>152</v>
      </c>
      <c r="L21" s="21">
        <v>15</v>
      </c>
    </row>
    <row r="22" spans="10:12" x14ac:dyDescent="0.15">
      <c r="J22" s="13">
        <v>19</v>
      </c>
      <c r="K22" s="13" t="s">
        <v>320</v>
      </c>
      <c r="L22" s="21">
        <v>15.3</v>
      </c>
    </row>
    <row r="23" spans="10:12" x14ac:dyDescent="0.15">
      <c r="J23" s="13">
        <v>20</v>
      </c>
      <c r="K23" s="13" t="s">
        <v>321</v>
      </c>
      <c r="L23" s="21">
        <v>12.5</v>
      </c>
    </row>
    <row r="24" spans="10:12" x14ac:dyDescent="0.15">
      <c r="J24" s="13">
        <v>21</v>
      </c>
      <c r="K24" s="13" t="s">
        <v>322</v>
      </c>
      <c r="L24" s="21">
        <v>16.399999999999999</v>
      </c>
    </row>
    <row r="25" spans="10:12" x14ac:dyDescent="0.15">
      <c r="J25" s="13">
        <v>22</v>
      </c>
      <c r="K25" s="13" t="s">
        <v>153</v>
      </c>
      <c r="L25" s="21">
        <v>17.100000000000001</v>
      </c>
    </row>
    <row r="26" spans="10:12" x14ac:dyDescent="0.15">
      <c r="J26" s="13">
        <v>23</v>
      </c>
      <c r="K26" s="13" t="s">
        <v>323</v>
      </c>
      <c r="L26" s="21">
        <v>16.600000000000001</v>
      </c>
    </row>
    <row r="27" spans="10:12" x14ac:dyDescent="0.15">
      <c r="J27" s="13">
        <v>24</v>
      </c>
      <c r="K27" s="13" t="s">
        <v>324</v>
      </c>
      <c r="L27" s="21">
        <v>16.600000000000001</v>
      </c>
    </row>
    <row r="28" spans="10:12" x14ac:dyDescent="0.15">
      <c r="J28" s="13">
        <v>25</v>
      </c>
      <c r="K28" s="13" t="s">
        <v>325</v>
      </c>
      <c r="L28" s="21">
        <v>15.2</v>
      </c>
    </row>
    <row r="29" spans="10:12" x14ac:dyDescent="0.15">
      <c r="J29" s="13">
        <v>26</v>
      </c>
      <c r="K29" s="13" t="s">
        <v>5054</v>
      </c>
      <c r="L29" s="21">
        <v>16.3</v>
      </c>
    </row>
    <row r="30" spans="10:12" x14ac:dyDescent="0.15">
      <c r="J30" s="13">
        <v>27</v>
      </c>
      <c r="K30" s="13" t="s">
        <v>5055</v>
      </c>
      <c r="L30" s="21">
        <v>17.600000000000001</v>
      </c>
    </row>
    <row r="31" spans="10:12" x14ac:dyDescent="0.15">
      <c r="J31" s="13">
        <v>28</v>
      </c>
      <c r="K31" s="13" t="s">
        <v>328</v>
      </c>
      <c r="L31" s="21">
        <v>17.399999999999999</v>
      </c>
    </row>
    <row r="32" spans="10:12" x14ac:dyDescent="0.15">
      <c r="J32" s="13">
        <v>29</v>
      </c>
      <c r="K32" s="13" t="s">
        <v>329</v>
      </c>
      <c r="L32" s="21">
        <v>15.3</v>
      </c>
    </row>
    <row r="33" spans="10:12" x14ac:dyDescent="0.15">
      <c r="J33" s="13">
        <v>30</v>
      </c>
      <c r="K33" s="13" t="s">
        <v>330</v>
      </c>
      <c r="L33" s="21">
        <v>17.3</v>
      </c>
    </row>
    <row r="34" spans="10:12" x14ac:dyDescent="0.15">
      <c r="J34" s="13">
        <v>31</v>
      </c>
      <c r="K34" s="13" t="s">
        <v>331</v>
      </c>
      <c r="L34" s="21">
        <v>15.5</v>
      </c>
    </row>
    <row r="35" spans="10:12" x14ac:dyDescent="0.15">
      <c r="J35" s="13">
        <v>32</v>
      </c>
      <c r="K35" s="13" t="s">
        <v>332</v>
      </c>
      <c r="L35" s="21">
        <v>15.7</v>
      </c>
    </row>
    <row r="36" spans="10:12" x14ac:dyDescent="0.15">
      <c r="J36" s="13">
        <v>33</v>
      </c>
      <c r="K36" s="13" t="s">
        <v>333</v>
      </c>
      <c r="L36" s="21">
        <v>17</v>
      </c>
    </row>
    <row r="37" spans="10:12" x14ac:dyDescent="0.15">
      <c r="J37" s="13">
        <v>34</v>
      </c>
      <c r="K37" s="13" t="s">
        <v>334</v>
      </c>
      <c r="L37" s="21">
        <v>17</v>
      </c>
    </row>
    <row r="38" spans="10:12" x14ac:dyDescent="0.15">
      <c r="J38" s="13">
        <v>35</v>
      </c>
      <c r="K38" s="13" t="s">
        <v>335</v>
      </c>
      <c r="L38" s="21">
        <v>16.2</v>
      </c>
    </row>
    <row r="39" spans="10:12" x14ac:dyDescent="0.15">
      <c r="J39" s="13">
        <v>36</v>
      </c>
      <c r="K39" s="13" t="s">
        <v>336</v>
      </c>
      <c r="L39" s="21">
        <v>17.399999999999999</v>
      </c>
    </row>
    <row r="40" spans="10:12" x14ac:dyDescent="0.15">
      <c r="J40" s="13">
        <v>37</v>
      </c>
      <c r="K40" s="13" t="s">
        <v>337</v>
      </c>
      <c r="L40" s="21">
        <v>17.3</v>
      </c>
    </row>
    <row r="41" spans="10:12" x14ac:dyDescent="0.15">
      <c r="J41" s="13">
        <v>38</v>
      </c>
      <c r="K41" s="13" t="s">
        <v>338</v>
      </c>
      <c r="L41" s="21">
        <v>17.3</v>
      </c>
    </row>
    <row r="42" spans="10:12" x14ac:dyDescent="0.15">
      <c r="J42" s="13">
        <v>39</v>
      </c>
      <c r="K42" s="13" t="s">
        <v>339</v>
      </c>
      <c r="L42" s="21">
        <v>17.899999999999999</v>
      </c>
    </row>
    <row r="43" spans="10:12" x14ac:dyDescent="0.15">
      <c r="J43" s="13">
        <v>40</v>
      </c>
      <c r="K43" s="13" t="s">
        <v>340</v>
      </c>
      <c r="L43" s="21">
        <v>18</v>
      </c>
    </row>
    <row r="44" spans="10:12" x14ac:dyDescent="0.15">
      <c r="J44" s="13">
        <v>41</v>
      </c>
      <c r="K44" s="13" t="s">
        <v>341</v>
      </c>
      <c r="L44" s="21">
        <v>17.399999999999999</v>
      </c>
    </row>
    <row r="45" spans="10:12" x14ac:dyDescent="0.15">
      <c r="J45" s="13">
        <v>42</v>
      </c>
      <c r="K45" s="13" t="s">
        <v>342</v>
      </c>
      <c r="L45" s="21">
        <v>18</v>
      </c>
    </row>
    <row r="46" spans="10:12" x14ac:dyDescent="0.15">
      <c r="J46" s="13">
        <v>43</v>
      </c>
      <c r="K46" s="13" t="s">
        <v>343</v>
      </c>
      <c r="L46" s="21">
        <v>18</v>
      </c>
    </row>
    <row r="47" spans="10:12" x14ac:dyDescent="0.15">
      <c r="J47" s="13">
        <v>44</v>
      </c>
      <c r="K47" s="13" t="s">
        <v>344</v>
      </c>
      <c r="L47" s="21">
        <v>17.399999999999999</v>
      </c>
    </row>
    <row r="48" spans="10:12" x14ac:dyDescent="0.15">
      <c r="J48" s="13">
        <v>45</v>
      </c>
      <c r="K48" s="13" t="s">
        <v>345</v>
      </c>
      <c r="L48" s="21">
        <v>18.100000000000001</v>
      </c>
    </row>
    <row r="49" spans="10:12" x14ac:dyDescent="0.15">
      <c r="J49" s="13">
        <v>46</v>
      </c>
      <c r="K49" s="13" t="s">
        <v>346</v>
      </c>
      <c r="L49" s="21">
        <v>19.3</v>
      </c>
    </row>
    <row r="50" spans="10:12" x14ac:dyDescent="0.15">
      <c r="J50" s="13">
        <v>47</v>
      </c>
      <c r="K50" s="13" t="s">
        <v>347</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x14ac:dyDescent="0.15"/>
  <cols>
    <col min="1" max="1" width="9" style="4"/>
    <col min="2" max="11" width="15.25" style="4" customWidth="1"/>
    <col min="12" max="16384" width="9" style="4"/>
  </cols>
  <sheetData>
    <row r="1" spans="1:11" x14ac:dyDescent="0.15">
      <c r="A1" s="47" t="s">
        <v>3367</v>
      </c>
    </row>
    <row r="2" spans="1:11" x14ac:dyDescent="0.15">
      <c r="A2" s="116"/>
      <c r="B2" s="116">
        <v>0</v>
      </c>
      <c r="C2" s="116">
        <v>100</v>
      </c>
      <c r="D2" s="116">
        <v>200</v>
      </c>
      <c r="E2" s="116">
        <v>300</v>
      </c>
      <c r="F2" s="116">
        <v>400</v>
      </c>
      <c r="G2" s="116">
        <v>500</v>
      </c>
      <c r="H2" s="116">
        <v>600</v>
      </c>
      <c r="I2" s="116">
        <v>700</v>
      </c>
      <c r="J2" s="116">
        <v>800</v>
      </c>
      <c r="K2" s="116">
        <v>900</v>
      </c>
    </row>
    <row r="3" spans="1:11" ht="22.5" customHeight="1" x14ac:dyDescent="0.15">
      <c r="A3" s="116">
        <v>1</v>
      </c>
      <c r="B3" s="118" t="str">
        <f>IFERROR(VLOOKUP(B$2+$A3,Measures!$B$4:$D$85,3,FALSE),"")</f>
        <v>To install a solar power generation</v>
      </c>
      <c r="C3" s="118" t="str">
        <f>IFERROR(VLOOKUP(C$2+$A3,Measures!$B$4:$D$85,3,FALSE),"")</f>
        <v>Replace electiric water heater to heat pump</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x14ac:dyDescent="0.15">
      <c r="A4" s="116">
        <v>2</v>
      </c>
      <c r="B4" s="118" t="str">
        <f>IFERROR(VLOOKUP(B$2+$A4,Measures!$B$4:$D$85,3,FALSE),"")</f>
        <v>Installing the HEMS equipment</v>
      </c>
      <c r="C4" s="118" t="str">
        <f>IFERROR(VLOOKUP(C$2+$A4,Measures!$B$4:$D$85,3,FALSE),"")</f>
        <v>Replace water heater to latent heat recovery type gas heater</v>
      </c>
      <c r="D4" s="118" t="str">
        <f>IFERROR(VLOOKUP(D$2+$A4,Measures!$B$4:$D$85,3,FALSE),"")</f>
        <v>Replace to energy -efficient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x14ac:dyDescent="0.15">
      <c r="A5" s="116">
        <v>3</v>
      </c>
      <c r="B5" s="118" t="str">
        <f>IFERROR(VLOOKUP(B$2+$A5,Measures!$B$4:$D$85,3,FALSE),"")</f>
        <v>Put the solar panels on the balcony</v>
      </c>
      <c r="C5" s="118" t="str">
        <f>IFERROR(VLOOKUP(C$2+$A5,Measures!$B$4:$D$85,3,FALSE),"")</f>
        <v>Replace water heater to latent heat recovery type kerosene heater</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x14ac:dyDescent="0.15">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x14ac:dyDescent="0.15">
      <c r="A7" s="116">
        <v>5</v>
      </c>
      <c r="B7" s="118" t="str">
        <f>IFERROR(VLOOKUP(B$2+$A7,Measures!$B$4:$D$85,3,FALSE),"")</f>
        <v/>
      </c>
      <c r="C7" s="118" t="str">
        <f>IFERROR(VLOOKUP(C$2+$A7,Measures!$B$4:$D$85,3,FALSE),"")</f>
        <v>Replace water heater to fuel cell</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x14ac:dyDescent="0.15">
      <c r="A8" s="116">
        <v>6</v>
      </c>
      <c r="B8" s="118" t="str">
        <f>IFERROR(VLOOKUP(B$2+$A8,Measures!$B$4:$D$85,3,FALSE),"")</f>
        <v/>
      </c>
      <c r="C8" s="118" t="str">
        <f>IFERROR(VLOOKUP(C$2+$A8,Measures!$B$4:$D$85,3,FALSE),"")</f>
        <v>Installing solar water heater (the natural circulation type)</v>
      </c>
      <c r="D8" s="118" t="str">
        <f>IFERROR(VLOOKUP(D$2+$A8,Measures!$B$4:$D$85,3,FALSE),"")</f>
        <v>The temperature setting of the air conditioning sparingly (28 ℃)</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x14ac:dyDescent="0.15">
      <c r="A9" s="116">
        <v>7</v>
      </c>
      <c r="B9" s="118" t="str">
        <f>IFERROR(VLOOKUP(B$2+$A9,Measures!$B$4:$D$85,3,FALSE),"")</f>
        <v/>
      </c>
      <c r="C9" s="118" t="str">
        <f>IFERROR(VLOOKUP(C$2+$A9,Measures!$B$4:$D$85,3,FALSE),"")</f>
        <v>Installing a solar system (forced circulation)</v>
      </c>
      <c r="D9" s="118" t="str">
        <f>IFERROR(VLOOKUP(D$2+$A9,Measures!$B$4:$D$85,3,FALSE),"")</f>
        <v xml:space="preserve">To conservative (20 ℃) ​​the temperature setting of the heating </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x14ac:dyDescent="0.15">
      <c r="A10" s="116">
        <v>8</v>
      </c>
      <c r="B10" s="118" t="str">
        <f>IFERROR(VLOOKUP(B$2+$A10,Measures!$B$4:$D$85,3,FALSE),"")</f>
        <v/>
      </c>
      <c r="C10" s="118" t="str">
        <f>IFERROR(VLOOKUP(C$2+$A10,Measures!$B$4:$D$85,3,FALSE),"")</f>
        <v>Attaching a water-saving shower head</v>
      </c>
      <c r="D10" s="118" t="str">
        <f>IFERROR(VLOOKUP(D$2+$A10,Measures!$B$4:$D$85,3,FALSE),"")</f>
        <v>During the heating, 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x14ac:dyDescent="0.15">
      <c r="A11" s="116">
        <v>9</v>
      </c>
      <c r="B11" s="118" t="str">
        <f>IFERROR(VLOOKUP(B$2+$A11,Measures!$B$4:$D$85,3,FALSE),"")</f>
        <v/>
      </c>
      <c r="C11" s="118" t="str">
        <f>IFERROR(VLOOKUP(C$2+$A11,Measures!$B$4:$D$85,3,FALSE),"")</f>
        <v>The use of the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x14ac:dyDescent="0.15">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x14ac:dyDescent="0.15">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x14ac:dyDescent="0.15">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x14ac:dyDescent="0.15">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x14ac:dyDescent="0.15">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x14ac:dyDescent="0.15">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x14ac:dyDescent="0.15">
      <c r="A18" s="116">
        <v>16</v>
      </c>
      <c r="B18" s="118" t="str">
        <f>IFERROR(VLOOKUP(B$2+$A18,Measures!$B$4:$D$85,3,FALSE),"")</f>
        <v/>
      </c>
      <c r="C18" s="118" t="str">
        <f>IFERROR(VLOOKUP(C$2+$A18,Measures!$B$4:$D$85,3,FALSE),"")</f>
        <v>Not to leave flow of hot water in the dishwasher</v>
      </c>
      <c r="D18" s="118" t="str">
        <f>IFERROR(VLOOKUP(D$2+$A18,Measures!$B$4:$D$85,3,FALSE),"")</f>
        <v>Shortenin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x14ac:dyDescent="0.15">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 and 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x14ac:dyDescent="0.15">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x14ac:dyDescent="0.15">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x14ac:dyDescent="0.15">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x14ac:dyDescent="0.15">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x14ac:dyDescent="0.15">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x14ac:dyDescent="0.15">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x14ac:dyDescent="0.15">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x14ac:dyDescent="0.15">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x14ac:dyDescent="0.15">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x14ac:dyDescent="0.15">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x14ac:dyDescent="0.15">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x14ac:dyDescent="0.15">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x14ac:dyDescent="0.15">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x14ac:dyDescent="0.15">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x14ac:dyDescent="0.15">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x14ac:dyDescent="0.15">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x14ac:dyDescent="0.15">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x14ac:dyDescent="0.15">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x14ac:dyDescent="0.15">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x14ac:dyDescent="0.15">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x14ac:dyDescent="0.15">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x14ac:dyDescent="0.15">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x14ac:dyDescent="0.15">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x14ac:dyDescent="0.15">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x14ac:dyDescent="0.15">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x14ac:dyDescent="0.15">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x14ac:dyDescent="0.15">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x14ac:dyDescent="0.15">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x14ac:dyDescent="0.15">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x14ac:dyDescent="0.15">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x14ac:dyDescent="0.15">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x14ac:dyDescent="0.15">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x14ac:dyDescent="0.15">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x14ac:dyDescent="0.15">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x14ac:dyDescent="0.15">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x14ac:dyDescent="0.15">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x14ac:dyDescent="0.15">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x14ac:dyDescent="0.15">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x14ac:dyDescent="0.15">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x14ac:dyDescent="0.15">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x14ac:dyDescent="0.15">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x14ac:dyDescent="0.15">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x14ac:dyDescent="0.15">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x14ac:dyDescent="0.15">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x14ac:dyDescent="0.15">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x14ac:dyDescent="0.15">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x14ac:dyDescent="0.15">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x14ac:dyDescent="0.15">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x14ac:dyDescent="0.15">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x14ac:dyDescent="0.15">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x14ac:dyDescent="0.15">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x14ac:dyDescent="0.15">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x14ac:dyDescent="0.15">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x14ac:dyDescent="0.15">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x14ac:dyDescent="0.15">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x14ac:dyDescent="0.15">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x14ac:dyDescent="0.15">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x14ac:dyDescent="0.15">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x14ac:dyDescent="0.15">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x14ac:dyDescent="0.15">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x14ac:dyDescent="0.15">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x14ac:dyDescent="0.15">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x14ac:dyDescent="0.15">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x14ac:dyDescent="0.15">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x14ac:dyDescent="0.15">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x14ac:dyDescent="0.15">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x14ac:dyDescent="0.15">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x14ac:dyDescent="0.15">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x14ac:dyDescent="0.15">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x14ac:dyDescent="0.15">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x14ac:dyDescent="0.15">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x14ac:dyDescent="0.15">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x14ac:dyDescent="0.15">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x14ac:dyDescent="0.15">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x14ac:dyDescent="0.15">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x14ac:dyDescent="0.15">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x14ac:dyDescent="0.15">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x14ac:dyDescent="0.15">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x14ac:dyDescent="0.15">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x14ac:dyDescent="0.15">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x14ac:dyDescent="0.15">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x14ac:dyDescent="0.15">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x14ac:dyDescent="0.15">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x14ac:dyDescent="0.15"/>
  <cols>
    <col min="1" max="1" width="9" style="114"/>
    <col min="2" max="12" width="12.75" style="114" customWidth="1"/>
    <col min="13" max="16384" width="9" style="114"/>
  </cols>
  <sheetData>
    <row r="1" spans="1:11" x14ac:dyDescent="0.15">
      <c r="A1" s="114" t="s">
        <v>3368</v>
      </c>
    </row>
    <row r="2" spans="1:11" x14ac:dyDescent="0.15">
      <c r="A2" s="115"/>
      <c r="B2" s="115">
        <v>0</v>
      </c>
      <c r="C2" s="115">
        <v>100</v>
      </c>
      <c r="D2" s="115">
        <v>200</v>
      </c>
      <c r="E2" s="115">
        <v>300</v>
      </c>
      <c r="F2" s="115">
        <v>400</v>
      </c>
      <c r="G2" s="115">
        <v>500</v>
      </c>
      <c r="H2" s="115">
        <v>600</v>
      </c>
      <c r="I2" s="115">
        <v>700</v>
      </c>
      <c r="J2" s="115">
        <v>800</v>
      </c>
      <c r="K2" s="115">
        <v>900</v>
      </c>
    </row>
    <row r="3" spans="1:11" x14ac:dyDescent="0.15">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x14ac:dyDescent="0.15">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x14ac:dyDescent="0.15">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x14ac:dyDescent="0.15">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x14ac:dyDescent="0.15">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x14ac:dyDescent="0.15">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x14ac:dyDescent="0.15">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x14ac:dyDescent="0.15">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x14ac:dyDescent="0.15">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x14ac:dyDescent="0.15">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x14ac:dyDescent="0.15">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x14ac:dyDescent="0.15">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x14ac:dyDescent="0.15">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x14ac:dyDescent="0.15">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x14ac:dyDescent="0.15">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x14ac:dyDescent="0.15">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x14ac:dyDescent="0.15">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x14ac:dyDescent="0.15">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x14ac:dyDescent="0.15">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x14ac:dyDescent="0.15">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x14ac:dyDescent="0.15">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x14ac:dyDescent="0.15">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x14ac:dyDescent="0.15">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x14ac:dyDescent="0.15">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x14ac:dyDescent="0.15">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x14ac:dyDescent="0.15">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x14ac:dyDescent="0.15">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x14ac:dyDescent="0.15">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x14ac:dyDescent="0.15">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x14ac:dyDescent="0.15">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x14ac:dyDescent="0.15">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x14ac:dyDescent="0.15">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x14ac:dyDescent="0.15">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x14ac:dyDescent="0.15">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x14ac:dyDescent="0.15">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x14ac:dyDescent="0.15">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x14ac:dyDescent="0.15">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x14ac:dyDescent="0.15">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x14ac:dyDescent="0.15">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x14ac:dyDescent="0.15">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x14ac:dyDescent="0.15">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x14ac:dyDescent="0.15">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x14ac:dyDescent="0.15">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x14ac:dyDescent="0.15">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x14ac:dyDescent="0.15">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x14ac:dyDescent="0.15">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x14ac:dyDescent="0.15">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x14ac:dyDescent="0.15">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x14ac:dyDescent="0.15">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x14ac:dyDescent="0.15">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x14ac:dyDescent="0.15">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x14ac:dyDescent="0.15">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x14ac:dyDescent="0.15">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x14ac:dyDescent="0.15">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x14ac:dyDescent="0.15">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x14ac:dyDescent="0.15">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x14ac:dyDescent="0.15">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x14ac:dyDescent="0.15">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x14ac:dyDescent="0.15">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x14ac:dyDescent="0.15">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x14ac:dyDescent="0.15">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x14ac:dyDescent="0.15">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x14ac:dyDescent="0.15">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x14ac:dyDescent="0.15">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x14ac:dyDescent="0.15">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x14ac:dyDescent="0.15">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x14ac:dyDescent="0.15">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x14ac:dyDescent="0.15">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x14ac:dyDescent="0.15">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x14ac:dyDescent="0.15">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x14ac:dyDescent="0.15">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x14ac:dyDescent="0.15">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x14ac:dyDescent="0.15">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x14ac:dyDescent="0.15">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x14ac:dyDescent="0.15">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x14ac:dyDescent="0.15">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x14ac:dyDescent="0.15">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x14ac:dyDescent="0.15">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x14ac:dyDescent="0.15">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x14ac:dyDescent="0.15">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x14ac:dyDescent="0.15">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x14ac:dyDescent="0.15">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x14ac:dyDescent="0.15">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x14ac:dyDescent="0.15">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x14ac:dyDescent="0.15">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x14ac:dyDescent="0.15">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x14ac:dyDescent="0.15">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x14ac:dyDescent="0.15">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x14ac:dyDescent="0.15">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x14ac:dyDescent="0.15">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x14ac:dyDescent="0.15">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x14ac:dyDescent="0.15">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x14ac:dyDescent="0.15">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x14ac:dyDescent="0.15">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x14ac:dyDescent="0.15">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x14ac:dyDescent="0.15">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x14ac:dyDescent="0.15">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x14ac:dyDescent="0.15">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x14ac:dyDescent="0.15">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x14ac:dyDescent="0.15">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3363</v>
      </c>
      <c r="H1" s="43" t="s">
        <v>69</v>
      </c>
    </row>
    <row r="2" spans="1:16" x14ac:dyDescent="0.15">
      <c r="H2" s="43"/>
    </row>
    <row r="3" spans="1:16" x14ac:dyDescent="0.15">
      <c r="B3" t="s">
        <v>63</v>
      </c>
      <c r="D3" t="s">
        <v>64</v>
      </c>
    </row>
    <row r="4" spans="1:16" ht="14.25" thickBot="1" x14ac:dyDescent="0.2">
      <c r="E4" t="s">
        <v>66</v>
      </c>
      <c r="P4" t="s">
        <v>1408</v>
      </c>
    </row>
    <row r="5" spans="1:16" ht="14.25" thickBot="1" x14ac:dyDescent="0.2">
      <c r="B5" s="44" t="s">
        <v>28</v>
      </c>
      <c r="D5" s="44" t="s">
        <v>36</v>
      </c>
      <c r="F5" s="45" t="s">
        <v>34</v>
      </c>
      <c r="H5" s="45" t="s">
        <v>33</v>
      </c>
      <c r="P5" t="s">
        <v>156</v>
      </c>
    </row>
    <row r="6" spans="1:16" ht="14.25" thickBot="1" x14ac:dyDescent="0.2">
      <c r="E6" t="s">
        <v>66</v>
      </c>
      <c r="P6" t="s">
        <v>1406</v>
      </c>
    </row>
    <row r="7" spans="1:16" ht="14.25" thickBot="1" x14ac:dyDescent="0.2">
      <c r="D7" s="13" t="s">
        <v>37</v>
      </c>
      <c r="F7" s="45" t="s">
        <v>35</v>
      </c>
      <c r="H7" t="s">
        <v>70</v>
      </c>
      <c r="P7" t="s">
        <v>1407</v>
      </c>
    </row>
    <row r="8" spans="1:16" x14ac:dyDescent="0.15">
      <c r="P8" t="s">
        <v>1409</v>
      </c>
    </row>
    <row r="9" spans="1:16" x14ac:dyDescent="0.15">
      <c r="E9" t="s">
        <v>255</v>
      </c>
      <c r="P9" t="s">
        <v>1410</v>
      </c>
    </row>
    <row r="10" spans="1:16" ht="14.25" thickBot="1" x14ac:dyDescent="0.2"/>
    <row r="11" spans="1:16" ht="14.25" thickBot="1" x14ac:dyDescent="0.2">
      <c r="D11" s="13" t="s">
        <v>616</v>
      </c>
      <c r="F11" s="45" t="s">
        <v>43</v>
      </c>
      <c r="M11" s="51" t="s">
        <v>640</v>
      </c>
    </row>
    <row r="12" spans="1:16" ht="14.25" thickBot="1" x14ac:dyDescent="0.2">
      <c r="M12" t="s">
        <v>641</v>
      </c>
    </row>
    <row r="13" spans="1:16" ht="14.25" thickBot="1" x14ac:dyDescent="0.2">
      <c r="D13" s="13" t="s">
        <v>617</v>
      </c>
      <c r="F13" s="45" t="s">
        <v>45</v>
      </c>
      <c r="M13" t="s">
        <v>642</v>
      </c>
    </row>
    <row r="14" spans="1:16" ht="14.25" thickBot="1" x14ac:dyDescent="0.2"/>
    <row r="15" spans="1:16" ht="14.25" thickBot="1" x14ac:dyDescent="0.2">
      <c r="D15" s="13" t="s">
        <v>618</v>
      </c>
      <c r="F15" s="45" t="s">
        <v>47</v>
      </c>
      <c r="G15" t="s">
        <v>65</v>
      </c>
      <c r="M15" t="s">
        <v>643</v>
      </c>
    </row>
    <row r="17" spans="4:8" x14ac:dyDescent="0.15">
      <c r="D17" s="44" t="s">
        <v>49</v>
      </c>
      <c r="F17" s="44" t="s">
        <v>57</v>
      </c>
      <c r="G17" t="s">
        <v>265</v>
      </c>
    </row>
    <row r="18" spans="4:8" x14ac:dyDescent="0.15">
      <c r="H18" t="s">
        <v>67</v>
      </c>
    </row>
    <row r="19" spans="4:8" x14ac:dyDescent="0.15">
      <c r="F19" s="44" t="s">
        <v>58</v>
      </c>
    </row>
    <row r="21" spans="4:8" x14ac:dyDescent="0.15">
      <c r="F21" s="44" t="s">
        <v>59</v>
      </c>
    </row>
    <row r="23" spans="4:8" x14ac:dyDescent="0.15">
      <c r="D23" s="13" t="s">
        <v>51</v>
      </c>
      <c r="F23" s="44" t="s">
        <v>53</v>
      </c>
    </row>
    <row r="25" spans="4:8" x14ac:dyDescent="0.15">
      <c r="F25" s="44" t="s">
        <v>54</v>
      </c>
      <c r="H25" t="s">
        <v>71</v>
      </c>
    </row>
    <row r="27" spans="4:8" x14ac:dyDescent="0.15">
      <c r="D27" s="44" t="s">
        <v>596</v>
      </c>
    </row>
    <row r="29" spans="4:8" x14ac:dyDescent="0.15">
      <c r="D29" s="13" t="s">
        <v>599</v>
      </c>
      <c r="F29" s="44" t="s">
        <v>606</v>
      </c>
    </row>
    <row r="31" spans="4:8" x14ac:dyDescent="0.15">
      <c r="F31" s="44" t="s">
        <v>601</v>
      </c>
    </row>
    <row r="33" spans="4:7" x14ac:dyDescent="0.15">
      <c r="F33" s="44" t="s">
        <v>602</v>
      </c>
    </row>
    <row r="35" spans="4:7" x14ac:dyDescent="0.15">
      <c r="F35" s="44" t="s">
        <v>603</v>
      </c>
    </row>
    <row r="37" spans="4:7" ht="14.25" thickBot="1" x14ac:dyDescent="0.2"/>
    <row r="38" spans="4:7" ht="14.25" thickBot="1" x14ac:dyDescent="0.2">
      <c r="D38" s="44" t="s">
        <v>607</v>
      </c>
      <c r="F38" s="45" t="s">
        <v>610</v>
      </c>
      <c r="G38" t="s">
        <v>266</v>
      </c>
    </row>
    <row r="39" spans="4:7" ht="14.25" thickBot="1" x14ac:dyDescent="0.2">
      <c r="G39" t="s">
        <v>70</v>
      </c>
    </row>
    <row r="40" spans="4:7" ht="14.25" thickBot="1" x14ac:dyDescent="0.2">
      <c r="F40" s="45" t="s">
        <v>612</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1867</v>
      </c>
    </row>
    <row r="2" spans="1:21" x14ac:dyDescent="0.15">
      <c r="I2" t="s">
        <v>1868</v>
      </c>
      <c r="K2" t="s">
        <v>1869</v>
      </c>
    </row>
    <row r="3" spans="1:21" x14ac:dyDescent="0.15">
      <c r="I3" t="s">
        <v>1870</v>
      </c>
      <c r="M3" t="s">
        <v>1871</v>
      </c>
    </row>
    <row r="6" spans="1:21" x14ac:dyDescent="0.15">
      <c r="A6" s="63"/>
      <c r="B6" s="63"/>
      <c r="C6" s="67" t="s">
        <v>1872</v>
      </c>
      <c r="E6" t="s">
        <v>1873</v>
      </c>
      <c r="J6" t="s">
        <v>1874</v>
      </c>
      <c r="K6" t="s">
        <v>1875</v>
      </c>
      <c r="L6" t="s">
        <v>1876</v>
      </c>
      <c r="M6" t="s">
        <v>1877</v>
      </c>
      <c r="N6" t="s">
        <v>1878</v>
      </c>
      <c r="O6" t="s">
        <v>1879</v>
      </c>
      <c r="P6" t="s">
        <v>1880</v>
      </c>
    </row>
    <row r="7" spans="1:21" s="1" customFormat="1" ht="27" x14ac:dyDescent="0.15">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x14ac:dyDescent="0.15">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x14ac:dyDescent="0.15">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x14ac:dyDescent="0.15">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x14ac:dyDescent="0.15"/>
  <cols>
    <col min="3" max="4" width="10.625" customWidth="1"/>
    <col min="5" max="5" width="10.875" customWidth="1"/>
  </cols>
  <sheetData>
    <row r="2" spans="1:6" x14ac:dyDescent="0.15">
      <c r="A2" t="s">
        <v>3143</v>
      </c>
    </row>
    <row r="3" spans="1:6" x14ac:dyDescent="0.15">
      <c r="B3" t="s">
        <v>3144</v>
      </c>
      <c r="C3" t="s">
        <v>3119</v>
      </c>
      <c r="F3" t="s">
        <v>3120</v>
      </c>
    </row>
    <row r="4" spans="1:6" x14ac:dyDescent="0.15">
      <c r="C4" t="s">
        <v>3135</v>
      </c>
      <c r="F4" t="s">
        <v>3136</v>
      </c>
    </row>
    <row r="5" spans="1:6" x14ac:dyDescent="0.15">
      <c r="E5" t="s">
        <v>3137</v>
      </c>
    </row>
    <row r="7" spans="1:6" x14ac:dyDescent="0.15">
      <c r="B7" t="s">
        <v>883</v>
      </c>
      <c r="C7" t="s">
        <v>3121</v>
      </c>
      <c r="F7" t="s">
        <v>3122</v>
      </c>
    </row>
    <row r="8" spans="1:6" x14ac:dyDescent="0.15">
      <c r="C8" t="s">
        <v>3123</v>
      </c>
      <c r="F8" t="s">
        <v>3124</v>
      </c>
    </row>
    <row r="9" spans="1:6" x14ac:dyDescent="0.15">
      <c r="E9" t="s">
        <v>3125</v>
      </c>
    </row>
    <row r="11" spans="1:6" x14ac:dyDescent="0.15">
      <c r="B11" t="s">
        <v>248</v>
      </c>
      <c r="C11" t="s">
        <v>3126</v>
      </c>
      <c r="F11" t="s">
        <v>3127</v>
      </c>
    </row>
    <row r="12" spans="1:6" x14ac:dyDescent="0.15">
      <c r="E12" t="s">
        <v>3128</v>
      </c>
    </row>
    <row r="13" spans="1:6" x14ac:dyDescent="0.15">
      <c r="E13" t="s">
        <v>3129</v>
      </c>
    </row>
    <row r="14" spans="1:6" x14ac:dyDescent="0.15">
      <c r="C14" t="s">
        <v>3130</v>
      </c>
      <c r="F14" t="s">
        <v>3131</v>
      </c>
    </row>
    <row r="15" spans="1:6" x14ac:dyDescent="0.15">
      <c r="C15" t="s">
        <v>3132</v>
      </c>
      <c r="F15" t="s">
        <v>3133</v>
      </c>
    </row>
    <row r="16" spans="1:6" x14ac:dyDescent="0.15">
      <c r="E16" t="s">
        <v>3134</v>
      </c>
    </row>
    <row r="18" spans="1:6" x14ac:dyDescent="0.15">
      <c r="B18" t="s">
        <v>3145</v>
      </c>
      <c r="C18" t="s">
        <v>3138</v>
      </c>
      <c r="F18" t="s">
        <v>3139</v>
      </c>
    </row>
    <row r="19" spans="1:6" x14ac:dyDescent="0.15">
      <c r="C19" t="s">
        <v>3140</v>
      </c>
      <c r="F19" t="s">
        <v>3141</v>
      </c>
    </row>
    <row r="20" spans="1:6" x14ac:dyDescent="0.15">
      <c r="F20" t="s">
        <v>3142</v>
      </c>
    </row>
    <row r="22" spans="1:6" x14ac:dyDescent="0.15">
      <c r="A22" t="s">
        <v>3153</v>
      </c>
    </row>
    <row r="23" spans="1:6" x14ac:dyDescent="0.15">
      <c r="B23" t="s">
        <v>168</v>
      </c>
      <c r="C23" t="s">
        <v>3245</v>
      </c>
      <c r="F23" t="s">
        <v>3146</v>
      </c>
    </row>
    <row r="24" spans="1:6" x14ac:dyDescent="0.15">
      <c r="E24" t="s">
        <v>3174</v>
      </c>
    </row>
    <row r="25" spans="1:6" x14ac:dyDescent="0.15">
      <c r="E25" t="s">
        <v>3176</v>
      </c>
    </row>
    <row r="27" spans="1:6" x14ac:dyDescent="0.15">
      <c r="C27" t="s">
        <v>3175</v>
      </c>
      <c r="D27" t="s">
        <v>3158</v>
      </c>
      <c r="F27" t="s">
        <v>3159</v>
      </c>
    </row>
    <row r="28" spans="1:6" x14ac:dyDescent="0.15">
      <c r="D28" t="s">
        <v>3160</v>
      </c>
      <c r="F28" t="s">
        <v>3161</v>
      </c>
    </row>
    <row r="29" spans="1:6" x14ac:dyDescent="0.15">
      <c r="E29" t="s">
        <v>3167</v>
      </c>
      <c r="F29" t="s">
        <v>3169</v>
      </c>
    </row>
    <row r="30" spans="1:6" x14ac:dyDescent="0.15">
      <c r="E30" t="s">
        <v>3168</v>
      </c>
      <c r="F30" t="s">
        <v>896</v>
      </c>
    </row>
    <row r="31" spans="1:6" x14ac:dyDescent="0.15">
      <c r="D31" t="s">
        <v>3164</v>
      </c>
      <c r="F31" t="s">
        <v>3165</v>
      </c>
    </row>
    <row r="32" spans="1:6" x14ac:dyDescent="0.15">
      <c r="D32" t="s">
        <v>3162</v>
      </c>
      <c r="F32" t="s">
        <v>3166</v>
      </c>
    </row>
    <row r="33" spans="2:7" x14ac:dyDescent="0.15">
      <c r="D33" t="s">
        <v>3163</v>
      </c>
      <c r="F33" t="s">
        <v>3170</v>
      </c>
    </row>
    <row r="34" spans="2:7" x14ac:dyDescent="0.15">
      <c r="D34" t="s">
        <v>3167</v>
      </c>
      <c r="F34" t="s">
        <v>3172</v>
      </c>
    </row>
    <row r="35" spans="2:7" x14ac:dyDescent="0.15">
      <c r="D35" t="s">
        <v>3171</v>
      </c>
      <c r="F35" t="s">
        <v>3177</v>
      </c>
    </row>
    <row r="39" spans="2:7" x14ac:dyDescent="0.15">
      <c r="B39" t="s">
        <v>3155</v>
      </c>
      <c r="C39" t="s">
        <v>3147</v>
      </c>
      <c r="F39" t="s">
        <v>3148</v>
      </c>
    </row>
    <row r="40" spans="2:7" x14ac:dyDescent="0.15">
      <c r="E40" t="s">
        <v>3137</v>
      </c>
    </row>
    <row r="42" spans="2:7" x14ac:dyDescent="0.15">
      <c r="C42" t="s">
        <v>3175</v>
      </c>
      <c r="D42" t="s">
        <v>3233</v>
      </c>
      <c r="F42" t="s">
        <v>3234</v>
      </c>
      <c r="G42" t="s">
        <v>3232</v>
      </c>
    </row>
    <row r="44" spans="2:7" x14ac:dyDescent="0.15">
      <c r="D44" t="s">
        <v>3235</v>
      </c>
      <c r="F44" t="s">
        <v>3236</v>
      </c>
    </row>
    <row r="45" spans="2:7" x14ac:dyDescent="0.15">
      <c r="E45" t="s">
        <v>3207</v>
      </c>
      <c r="G45" t="s">
        <v>3208</v>
      </c>
    </row>
    <row r="46" spans="2:7" x14ac:dyDescent="0.15">
      <c r="F46" t="s">
        <v>3211</v>
      </c>
      <c r="G46" t="s">
        <v>3237</v>
      </c>
    </row>
    <row r="47" spans="2:7" x14ac:dyDescent="0.15">
      <c r="F47" t="s">
        <v>3240</v>
      </c>
      <c r="G47" t="s">
        <v>3241</v>
      </c>
    </row>
    <row r="48" spans="2:7" x14ac:dyDescent="0.15">
      <c r="F48" t="s">
        <v>3238</v>
      </c>
      <c r="G48" t="s">
        <v>3239</v>
      </c>
    </row>
    <row r="49" spans="4:7" x14ac:dyDescent="0.15">
      <c r="E49" t="s">
        <v>3219</v>
      </c>
      <c r="G49" t="s">
        <v>3220</v>
      </c>
    </row>
    <row r="51" spans="4:7" x14ac:dyDescent="0.15">
      <c r="D51" t="s">
        <v>3242</v>
      </c>
      <c r="F51" t="s">
        <v>3254</v>
      </c>
    </row>
    <row r="52" spans="4:7" x14ac:dyDescent="0.15">
      <c r="E52" t="s">
        <v>3246</v>
      </c>
      <c r="G52" t="s">
        <v>3258</v>
      </c>
    </row>
    <row r="53" spans="4:7" x14ac:dyDescent="0.15">
      <c r="E53" t="s">
        <v>3247</v>
      </c>
      <c r="G53" t="s">
        <v>3259</v>
      </c>
    </row>
    <row r="54" spans="4:7" x14ac:dyDescent="0.15">
      <c r="E54" t="s">
        <v>3248</v>
      </c>
      <c r="G54" t="s">
        <v>3260</v>
      </c>
    </row>
    <row r="55" spans="4:7" x14ac:dyDescent="0.15">
      <c r="E55" t="s">
        <v>3249</v>
      </c>
      <c r="G55" t="s">
        <v>3255</v>
      </c>
    </row>
    <row r="56" spans="4:7" x14ac:dyDescent="0.15">
      <c r="E56" t="s">
        <v>3250</v>
      </c>
      <c r="G56" t="s">
        <v>3256</v>
      </c>
    </row>
    <row r="57" spans="4:7" x14ac:dyDescent="0.15">
      <c r="E57" t="s">
        <v>3251</v>
      </c>
      <c r="G57" t="s">
        <v>3257</v>
      </c>
    </row>
    <row r="58" spans="4:7" x14ac:dyDescent="0.15">
      <c r="E58" t="s">
        <v>3252</v>
      </c>
      <c r="G58" t="s">
        <v>682</v>
      </c>
    </row>
    <row r="59" spans="4:7" x14ac:dyDescent="0.15">
      <c r="E59" t="s">
        <v>3253</v>
      </c>
      <c r="G59" t="s">
        <v>3261</v>
      </c>
    </row>
    <row r="60" spans="4:7" x14ac:dyDescent="0.15">
      <c r="E60" t="s">
        <v>3262</v>
      </c>
      <c r="G60" t="s">
        <v>3264</v>
      </c>
    </row>
    <row r="61" spans="4:7" x14ac:dyDescent="0.15">
      <c r="E61" t="s">
        <v>3263</v>
      </c>
      <c r="G61" t="s">
        <v>3265</v>
      </c>
    </row>
    <row r="62" spans="4:7" x14ac:dyDescent="0.15">
      <c r="E62" t="s">
        <v>3266</v>
      </c>
      <c r="G62" t="s">
        <v>3267</v>
      </c>
    </row>
    <row r="64" spans="4:7" x14ac:dyDescent="0.15">
      <c r="D64" t="s">
        <v>3268</v>
      </c>
      <c r="F64" t="s">
        <v>3281</v>
      </c>
    </row>
    <row r="65" spans="4:7" x14ac:dyDescent="0.15">
      <c r="E65" t="s">
        <v>1922</v>
      </c>
      <c r="G65" t="s">
        <v>3172</v>
      </c>
    </row>
    <row r="66" spans="4:7" x14ac:dyDescent="0.15">
      <c r="E66" t="s">
        <v>3271</v>
      </c>
      <c r="G66" t="s">
        <v>1822</v>
      </c>
    </row>
    <row r="67" spans="4:7" x14ac:dyDescent="0.15">
      <c r="E67" t="s">
        <v>3272</v>
      </c>
    </row>
    <row r="68" spans="4:7" x14ac:dyDescent="0.15">
      <c r="E68" t="s">
        <v>3269</v>
      </c>
      <c r="G68" t="s">
        <v>3278</v>
      </c>
    </row>
    <row r="69" spans="4:7" x14ac:dyDescent="0.15">
      <c r="E69" t="s">
        <v>3270</v>
      </c>
      <c r="G69" t="s">
        <v>3278</v>
      </c>
    </row>
    <row r="70" spans="4:7" x14ac:dyDescent="0.15">
      <c r="E70" t="s">
        <v>3273</v>
      </c>
    </row>
    <row r="71" spans="4:7" x14ac:dyDescent="0.15">
      <c r="E71" t="s">
        <v>3179</v>
      </c>
      <c r="G71" t="s">
        <v>3279</v>
      </c>
    </row>
    <row r="72" spans="4:7" x14ac:dyDescent="0.15">
      <c r="E72" t="s">
        <v>3203</v>
      </c>
      <c r="G72" t="s">
        <v>3280</v>
      </c>
    </row>
    <row r="73" spans="4:7" x14ac:dyDescent="0.15">
      <c r="E73" t="s">
        <v>3274</v>
      </c>
    </row>
    <row r="74" spans="4:7" x14ac:dyDescent="0.15">
      <c r="E74" t="s">
        <v>3275</v>
      </c>
    </row>
    <row r="75" spans="4:7" x14ac:dyDescent="0.15">
      <c r="E75" t="s">
        <v>3276</v>
      </c>
    </row>
    <row r="76" spans="4:7" x14ac:dyDescent="0.15">
      <c r="E76" t="s">
        <v>3277</v>
      </c>
    </row>
    <row r="77" spans="4:7" x14ac:dyDescent="0.15">
      <c r="E77" t="s">
        <v>3191</v>
      </c>
    </row>
    <row r="78" spans="4:7" x14ac:dyDescent="0.15">
      <c r="E78" t="s">
        <v>565</v>
      </c>
    </row>
    <row r="80" spans="4:7" x14ac:dyDescent="0.15">
      <c r="D80" t="s">
        <v>3243</v>
      </c>
      <c r="F80" t="s">
        <v>158</v>
      </c>
    </row>
    <row r="81" spans="3:7" x14ac:dyDescent="0.15">
      <c r="E81" t="s">
        <v>3282</v>
      </c>
      <c r="G81" t="s">
        <v>3292</v>
      </c>
    </row>
    <row r="82" spans="3:7" x14ac:dyDescent="0.15">
      <c r="E82" t="s">
        <v>3283</v>
      </c>
      <c r="G82" t="s">
        <v>3293</v>
      </c>
    </row>
    <row r="83" spans="3:7" x14ac:dyDescent="0.15">
      <c r="E83" t="s">
        <v>3200</v>
      </c>
      <c r="G83" t="s">
        <v>3294</v>
      </c>
    </row>
    <row r="84" spans="3:7" x14ac:dyDescent="0.15">
      <c r="E84" t="s">
        <v>3167</v>
      </c>
      <c r="G84" t="s">
        <v>3295</v>
      </c>
    </row>
    <row r="85" spans="3:7" x14ac:dyDescent="0.15">
      <c r="E85" t="s">
        <v>3284</v>
      </c>
      <c r="G85" t="s">
        <v>3296</v>
      </c>
    </row>
    <row r="86" spans="3:7" x14ac:dyDescent="0.15">
      <c r="E86" t="s">
        <v>3285</v>
      </c>
      <c r="G86" t="s">
        <v>3297</v>
      </c>
    </row>
    <row r="87" spans="3:7" x14ac:dyDescent="0.15">
      <c r="E87" t="s">
        <v>3286</v>
      </c>
      <c r="G87" t="s">
        <v>3297</v>
      </c>
    </row>
    <row r="88" spans="3:7" x14ac:dyDescent="0.15">
      <c r="E88" t="s">
        <v>3287</v>
      </c>
      <c r="G88" t="s">
        <v>3298</v>
      </c>
    </row>
    <row r="89" spans="3:7" x14ac:dyDescent="0.15">
      <c r="E89" t="s">
        <v>3288</v>
      </c>
      <c r="G89" t="s">
        <v>3299</v>
      </c>
    </row>
    <row r="90" spans="3:7" x14ac:dyDescent="0.15">
      <c r="E90" t="s">
        <v>3289</v>
      </c>
      <c r="G90" t="s">
        <v>3300</v>
      </c>
    </row>
    <row r="91" spans="3:7" x14ac:dyDescent="0.15">
      <c r="E91" t="s">
        <v>3290</v>
      </c>
    </row>
    <row r="92" spans="3:7" x14ac:dyDescent="0.15">
      <c r="E92" t="s">
        <v>3291</v>
      </c>
      <c r="G92" t="s">
        <v>3301</v>
      </c>
    </row>
    <row r="94" spans="3:7" x14ac:dyDescent="0.15">
      <c r="D94" t="s">
        <v>3244</v>
      </c>
      <c r="G94" t="s">
        <v>3173</v>
      </c>
    </row>
    <row r="96" spans="3:7" x14ac:dyDescent="0.15">
      <c r="C96" t="s">
        <v>3232</v>
      </c>
      <c r="F96" t="s">
        <v>3149</v>
      </c>
    </row>
    <row r="97" spans="3:6" x14ac:dyDescent="0.15">
      <c r="E97" t="s">
        <v>3150</v>
      </c>
    </row>
    <row r="98" spans="3:6" x14ac:dyDescent="0.15">
      <c r="E98" t="s">
        <v>3157</v>
      </c>
    </row>
    <row r="100" spans="3:6" x14ac:dyDescent="0.15">
      <c r="C100" t="s">
        <v>3175</v>
      </c>
      <c r="D100" t="s">
        <v>3207</v>
      </c>
      <c r="F100" t="s">
        <v>3208</v>
      </c>
    </row>
    <row r="101" spans="3:6" x14ac:dyDescent="0.15">
      <c r="E101" t="s">
        <v>3209</v>
      </c>
      <c r="F101" t="s">
        <v>3210</v>
      </c>
    </row>
    <row r="102" spans="3:6" x14ac:dyDescent="0.15">
      <c r="E102" t="s">
        <v>3211</v>
      </c>
      <c r="F102" t="s">
        <v>3212</v>
      </c>
    </row>
    <row r="103" spans="3:6" x14ac:dyDescent="0.15">
      <c r="E103" t="s">
        <v>3213</v>
      </c>
      <c r="F103" t="s">
        <v>3214</v>
      </c>
    </row>
    <row r="104" spans="3:6" x14ac:dyDescent="0.15">
      <c r="E104" t="s">
        <v>3215</v>
      </c>
      <c r="F104" t="s">
        <v>3216</v>
      </c>
    </row>
    <row r="105" spans="3:6" x14ac:dyDescent="0.15">
      <c r="D105" t="s">
        <v>3217</v>
      </c>
      <c r="F105" t="s">
        <v>3218</v>
      </c>
    </row>
    <row r="106" spans="3:6" x14ac:dyDescent="0.15">
      <c r="D106" t="s">
        <v>3219</v>
      </c>
      <c r="F106" t="s">
        <v>3220</v>
      </c>
    </row>
    <row r="107" spans="3:6" x14ac:dyDescent="0.15">
      <c r="D107" t="s">
        <v>3221</v>
      </c>
    </row>
    <row r="108" spans="3:6" x14ac:dyDescent="0.15">
      <c r="E108" t="s">
        <v>3222</v>
      </c>
      <c r="F108" t="s">
        <v>1830</v>
      </c>
    </row>
    <row r="109" spans="3:6" x14ac:dyDescent="0.15">
      <c r="E109" t="s">
        <v>3223</v>
      </c>
      <c r="F109" t="s">
        <v>3225</v>
      </c>
    </row>
    <row r="110" spans="3:6" x14ac:dyDescent="0.15">
      <c r="E110" t="s">
        <v>3224</v>
      </c>
      <c r="F110" t="s">
        <v>3212</v>
      </c>
    </row>
    <row r="111" spans="3:6" x14ac:dyDescent="0.15">
      <c r="D111" t="s">
        <v>3226</v>
      </c>
      <c r="F111" t="s">
        <v>3227</v>
      </c>
    </row>
    <row r="112" spans="3:6" x14ac:dyDescent="0.15">
      <c r="D112" t="s">
        <v>3228</v>
      </c>
      <c r="F112" t="s">
        <v>3229</v>
      </c>
    </row>
    <row r="113" spans="2:6" x14ac:dyDescent="0.15">
      <c r="D113" t="s">
        <v>3230</v>
      </c>
      <c r="F113" t="s">
        <v>3231</v>
      </c>
    </row>
    <row r="116" spans="2:6" x14ac:dyDescent="0.15">
      <c r="B116" t="s">
        <v>3154</v>
      </c>
      <c r="C116" t="s">
        <v>3304</v>
      </c>
      <c r="F116" t="s">
        <v>3303</v>
      </c>
    </row>
    <row r="118" spans="2:6" x14ac:dyDescent="0.15">
      <c r="C118" t="s">
        <v>3175</v>
      </c>
      <c r="D118" t="s">
        <v>3324</v>
      </c>
      <c r="F118" t="s">
        <v>3307</v>
      </c>
    </row>
    <row r="119" spans="2:6" x14ac:dyDescent="0.15">
      <c r="F119" t="s">
        <v>3308</v>
      </c>
    </row>
    <row r="120" spans="2:6" x14ac:dyDescent="0.15">
      <c r="F120" t="s">
        <v>3309</v>
      </c>
    </row>
    <row r="121" spans="2:6" x14ac:dyDescent="0.15">
      <c r="D121" t="s">
        <v>3325</v>
      </c>
      <c r="F121" t="s">
        <v>3326</v>
      </c>
    </row>
    <row r="123" spans="2:6" x14ac:dyDescent="0.15">
      <c r="C123" t="s">
        <v>3305</v>
      </c>
      <c r="F123" t="s">
        <v>3302</v>
      </c>
    </row>
    <row r="125" spans="2:6" x14ac:dyDescent="0.15">
      <c r="C125" t="s">
        <v>3175</v>
      </c>
      <c r="D125" t="s">
        <v>3314</v>
      </c>
      <c r="F125" t="s">
        <v>3306</v>
      </c>
    </row>
    <row r="127" spans="2:6" x14ac:dyDescent="0.15">
      <c r="C127" t="s">
        <v>3323</v>
      </c>
      <c r="F127" t="s">
        <v>3151</v>
      </c>
    </row>
    <row r="129" spans="2:7" x14ac:dyDescent="0.15">
      <c r="D129" t="s">
        <v>3310</v>
      </c>
      <c r="F129" t="s">
        <v>3311</v>
      </c>
    </row>
    <row r="130" spans="2:7" x14ac:dyDescent="0.15">
      <c r="E130" t="s">
        <v>3312</v>
      </c>
      <c r="G130" t="s">
        <v>3313</v>
      </c>
    </row>
    <row r="131" spans="2:7" x14ac:dyDescent="0.15">
      <c r="E131" t="s">
        <v>3315</v>
      </c>
      <c r="G131" t="s">
        <v>3316</v>
      </c>
    </row>
    <row r="132" spans="2:7" x14ac:dyDescent="0.15">
      <c r="E132" t="s">
        <v>3317</v>
      </c>
      <c r="G132" t="s">
        <v>3318</v>
      </c>
    </row>
    <row r="133" spans="2:7" x14ac:dyDescent="0.15">
      <c r="D133" t="s">
        <v>3320</v>
      </c>
      <c r="F133" t="s">
        <v>3321</v>
      </c>
    </row>
    <row r="134" spans="2:7" x14ac:dyDescent="0.15">
      <c r="E134" t="s">
        <v>3312</v>
      </c>
      <c r="G134" t="s">
        <v>3313</v>
      </c>
    </row>
    <row r="135" spans="2:7" x14ac:dyDescent="0.15">
      <c r="E135" t="s">
        <v>3315</v>
      </c>
      <c r="G135" t="s">
        <v>3316</v>
      </c>
    </row>
    <row r="136" spans="2:7" x14ac:dyDescent="0.15">
      <c r="E136" t="s">
        <v>3317</v>
      </c>
      <c r="G136" t="s">
        <v>3318</v>
      </c>
    </row>
    <row r="137" spans="2:7" x14ac:dyDescent="0.15">
      <c r="D137" t="s">
        <v>3319</v>
      </c>
      <c r="F137" t="s">
        <v>3322</v>
      </c>
    </row>
    <row r="139" spans="2:7" x14ac:dyDescent="0.15">
      <c r="B139" t="s">
        <v>3156</v>
      </c>
      <c r="C139" t="s">
        <v>3205</v>
      </c>
      <c r="F139" t="s">
        <v>3206</v>
      </c>
    </row>
    <row r="140" spans="2:7" x14ac:dyDescent="0.15">
      <c r="E140" t="s">
        <v>3152</v>
      </c>
    </row>
    <row r="142" spans="2:7" x14ac:dyDescent="0.15">
      <c r="C142" t="s">
        <v>3175</v>
      </c>
      <c r="D142" t="s">
        <v>3194</v>
      </c>
    </row>
    <row r="143" spans="2:7" x14ac:dyDescent="0.15">
      <c r="D143" t="s">
        <v>2319</v>
      </c>
    </row>
    <row r="144" spans="2:7" x14ac:dyDescent="0.15">
      <c r="D144" t="s">
        <v>3195</v>
      </c>
    </row>
    <row r="145" spans="4:5" x14ac:dyDescent="0.15">
      <c r="D145" t="s">
        <v>3196</v>
      </c>
    </row>
    <row r="146" spans="4:5" x14ac:dyDescent="0.15">
      <c r="D146" t="s">
        <v>3193</v>
      </c>
    </row>
    <row r="147" spans="4:5" x14ac:dyDescent="0.15">
      <c r="D147" t="s">
        <v>3178</v>
      </c>
    </row>
    <row r="148" spans="4:5" x14ac:dyDescent="0.15">
      <c r="D148" t="s">
        <v>3081</v>
      </c>
    </row>
    <row r="149" spans="4:5" x14ac:dyDescent="0.15">
      <c r="D149" t="s">
        <v>3182</v>
      </c>
      <c r="E149" t="s">
        <v>3183</v>
      </c>
    </row>
    <row r="150" spans="4:5" x14ac:dyDescent="0.15">
      <c r="D150" t="s">
        <v>3203</v>
      </c>
      <c r="E150" t="s">
        <v>3204</v>
      </c>
    </row>
    <row r="151" spans="4:5" x14ac:dyDescent="0.15">
      <c r="D151" t="s">
        <v>3200</v>
      </c>
    </row>
    <row r="153" spans="4:5" x14ac:dyDescent="0.15">
      <c r="D153" t="s">
        <v>3179</v>
      </c>
    </row>
    <row r="154" spans="4:5" x14ac:dyDescent="0.15">
      <c r="D154" t="s">
        <v>3180</v>
      </c>
    </row>
    <row r="155" spans="4:5" x14ac:dyDescent="0.15">
      <c r="D155" t="s">
        <v>3181</v>
      </c>
    </row>
    <row r="157" spans="4:5" x14ac:dyDescent="0.15">
      <c r="D157" t="s">
        <v>3192</v>
      </c>
    </row>
    <row r="159" spans="4:5" x14ac:dyDescent="0.15">
      <c r="D159" t="s">
        <v>3184</v>
      </c>
    </row>
    <row r="160" spans="4:5" x14ac:dyDescent="0.15">
      <c r="D160" t="s">
        <v>794</v>
      </c>
    </row>
    <row r="161" spans="4:4" x14ac:dyDescent="0.15">
      <c r="D161" t="s">
        <v>3185</v>
      </c>
    </row>
    <row r="162" spans="4:4" x14ac:dyDescent="0.15">
      <c r="D162" t="s">
        <v>3186</v>
      </c>
    </row>
    <row r="163" spans="4:4" x14ac:dyDescent="0.15">
      <c r="D163" t="s">
        <v>3187</v>
      </c>
    </row>
    <row r="164" spans="4:4" x14ac:dyDescent="0.15">
      <c r="D164" t="s">
        <v>3188</v>
      </c>
    </row>
    <row r="165" spans="4:4" x14ac:dyDescent="0.15">
      <c r="D165" t="s">
        <v>3198</v>
      </c>
    </row>
    <row r="166" spans="4:4" x14ac:dyDescent="0.15">
      <c r="D166" t="s">
        <v>3199</v>
      </c>
    </row>
    <row r="167" spans="4:4" x14ac:dyDescent="0.15">
      <c r="D167" t="s">
        <v>3197</v>
      </c>
    </row>
    <row r="168" spans="4:4" x14ac:dyDescent="0.15">
      <c r="D168" t="s">
        <v>795</v>
      </c>
    </row>
    <row r="170" spans="4:4" x14ac:dyDescent="0.15">
      <c r="D170" t="s">
        <v>3189</v>
      </c>
    </row>
    <row r="171" spans="4:4" x14ac:dyDescent="0.15">
      <c r="D171" t="s">
        <v>3190</v>
      </c>
    </row>
    <row r="172" spans="4:4" x14ac:dyDescent="0.15">
      <c r="D172" t="s">
        <v>3202</v>
      </c>
    </row>
    <row r="173" spans="4:4" x14ac:dyDescent="0.15">
      <c r="D173" t="s">
        <v>3191</v>
      </c>
    </row>
    <row r="174" spans="4:4" x14ac:dyDescent="0.15">
      <c r="D174" t="s">
        <v>3201</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x14ac:dyDescent="0.15"/>
  <cols>
    <col min="1" max="2" width="9" customWidth="1"/>
    <col min="3" max="3" width="35.125" customWidth="1"/>
  </cols>
  <sheetData>
    <row r="1" spans="1:3" x14ac:dyDescent="0.15">
      <c r="A1" t="s">
        <v>1378</v>
      </c>
      <c r="C1" t="s">
        <v>133</v>
      </c>
    </row>
    <row r="3" spans="1:3" x14ac:dyDescent="0.15">
      <c r="B3" s="13" t="s">
        <v>106</v>
      </c>
      <c r="C3" s="13" t="s">
        <v>288</v>
      </c>
    </row>
    <row r="4" spans="1:3" x14ac:dyDescent="0.15">
      <c r="B4" s="13">
        <v>1</v>
      </c>
      <c r="C4" s="13" t="s">
        <v>1379</v>
      </c>
    </row>
    <row r="5" spans="1:3" x14ac:dyDescent="0.15">
      <c r="B5" s="13">
        <v>2</v>
      </c>
      <c r="C5" s="13" t="s">
        <v>968</v>
      </c>
    </row>
    <row r="6" spans="1:3" x14ac:dyDescent="0.15">
      <c r="B6" s="13">
        <v>3</v>
      </c>
      <c r="C6" s="13" t="s">
        <v>3366</v>
      </c>
    </row>
    <row r="7" spans="1:3" x14ac:dyDescent="0.15">
      <c r="B7" s="13">
        <v>4</v>
      </c>
      <c r="C7" s="13" t="s">
        <v>114</v>
      </c>
    </row>
    <row r="8" spans="1:3" x14ac:dyDescent="0.15">
      <c r="B8" s="13">
        <v>5</v>
      </c>
      <c r="C8" s="13" t="s">
        <v>3365</v>
      </c>
    </row>
    <row r="9" spans="1:3" x14ac:dyDescent="0.15">
      <c r="B9" s="13">
        <v>6</v>
      </c>
      <c r="C9" s="13" t="s">
        <v>3364</v>
      </c>
    </row>
    <row r="10" spans="1:3" x14ac:dyDescent="0.15">
      <c r="B10" s="13">
        <v>7</v>
      </c>
      <c r="C10" s="13" t="s">
        <v>115</v>
      </c>
    </row>
    <row r="11" spans="1:3" x14ac:dyDescent="0.15">
      <c r="B11" s="13">
        <v>8</v>
      </c>
      <c r="C11" s="13" t="s">
        <v>90</v>
      </c>
    </row>
    <row r="12" spans="1:3" x14ac:dyDescent="0.15">
      <c r="B12" s="13">
        <v>9</v>
      </c>
      <c r="C12" s="13" t="s">
        <v>116</v>
      </c>
    </row>
    <row r="13" spans="1:3" x14ac:dyDescent="0.15">
      <c r="B13" s="13">
        <v>10</v>
      </c>
      <c r="C13" s="13" t="s">
        <v>117</v>
      </c>
    </row>
    <row r="14" spans="1:3" x14ac:dyDescent="0.15">
      <c r="B14" s="13">
        <v>11</v>
      </c>
      <c r="C14" s="13" t="s">
        <v>118</v>
      </c>
    </row>
    <row r="15" spans="1:3" x14ac:dyDescent="0.15">
      <c r="B15" s="13">
        <v>12</v>
      </c>
      <c r="C15" s="13" t="s">
        <v>119</v>
      </c>
    </row>
    <row r="16" spans="1:3" x14ac:dyDescent="0.15">
      <c r="B16" s="13">
        <v>13</v>
      </c>
      <c r="C16" s="13" t="s">
        <v>120</v>
      </c>
    </row>
    <row r="17" spans="2:3" x14ac:dyDescent="0.15">
      <c r="B17" s="13">
        <v>14</v>
      </c>
      <c r="C17" s="13" t="s">
        <v>121</v>
      </c>
    </row>
    <row r="18" spans="2:3" x14ac:dyDescent="0.15">
      <c r="B18" s="13">
        <v>15</v>
      </c>
      <c r="C18" s="13" t="s">
        <v>122</v>
      </c>
    </row>
    <row r="19" spans="2:3" x14ac:dyDescent="0.15">
      <c r="B19" s="13">
        <v>16</v>
      </c>
      <c r="C19" s="13" t="s">
        <v>123</v>
      </c>
    </row>
    <row r="20" spans="2:3" x14ac:dyDescent="0.15">
      <c r="B20" s="13">
        <v>17</v>
      </c>
      <c r="C20" s="13" t="s">
        <v>124</v>
      </c>
    </row>
    <row r="21" spans="2:3" x14ac:dyDescent="0.15">
      <c r="B21" s="13">
        <v>18</v>
      </c>
      <c r="C21" s="13" t="s">
        <v>125</v>
      </c>
    </row>
    <row r="22" spans="2:3" x14ac:dyDescent="0.15">
      <c r="B22" s="13">
        <v>19</v>
      </c>
      <c r="C22" s="13" t="s">
        <v>126</v>
      </c>
    </row>
    <row r="23" spans="2:3" x14ac:dyDescent="0.15">
      <c r="B23" s="13">
        <v>20</v>
      </c>
      <c r="C23" s="13" t="s">
        <v>127</v>
      </c>
    </row>
    <row r="24" spans="2:3" x14ac:dyDescent="0.15">
      <c r="B24" s="13">
        <v>21</v>
      </c>
      <c r="C24" s="13" t="s">
        <v>128</v>
      </c>
    </row>
    <row r="25" spans="2:3" x14ac:dyDescent="0.15">
      <c r="B25" s="13">
        <v>22</v>
      </c>
      <c r="C25" s="13" t="s">
        <v>129</v>
      </c>
    </row>
    <row r="26" spans="2:3" x14ac:dyDescent="0.15">
      <c r="B26" s="13">
        <v>23</v>
      </c>
      <c r="C26" s="13" t="s">
        <v>130</v>
      </c>
    </row>
    <row r="27" spans="2:3" x14ac:dyDescent="0.15">
      <c r="B27" s="13">
        <v>24</v>
      </c>
      <c r="C27" s="13" t="s">
        <v>131</v>
      </c>
    </row>
    <row r="28" spans="2:3" x14ac:dyDescent="0.15">
      <c r="B28" s="13">
        <v>25</v>
      </c>
      <c r="C28" s="13" t="s">
        <v>132</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13" t="s">
        <v>143</v>
      </c>
      <c r="C3" s="13" t="s">
        <v>144</v>
      </c>
    </row>
    <row r="4" spans="1:3" x14ac:dyDescent="0.15">
      <c r="B4" s="13">
        <v>0</v>
      </c>
      <c r="C4" s="13" t="s">
        <v>145</v>
      </c>
    </row>
    <row r="5" spans="1:3" x14ac:dyDescent="0.15">
      <c r="B5" s="13">
        <v>1</v>
      </c>
      <c r="C5" s="13" t="s">
        <v>146</v>
      </c>
    </row>
    <row r="6" spans="1:3" x14ac:dyDescent="0.15">
      <c r="B6" s="13">
        <v>2</v>
      </c>
      <c r="C6" s="13" t="s">
        <v>354</v>
      </c>
    </row>
    <row r="7" spans="1:3" x14ac:dyDescent="0.15">
      <c r="B7" s="13">
        <v>3</v>
      </c>
      <c r="C7" s="13" t="s">
        <v>147</v>
      </c>
    </row>
    <row r="8" spans="1:3" x14ac:dyDescent="0.15">
      <c r="B8" s="13">
        <v>4</v>
      </c>
      <c r="C8" s="13" t="s">
        <v>357</v>
      </c>
    </row>
    <row r="9" spans="1:3" x14ac:dyDescent="0.15">
      <c r="B9" s="13">
        <v>5</v>
      </c>
      <c r="C9" s="13" t="s">
        <v>355</v>
      </c>
    </row>
    <row r="10" spans="1:3" x14ac:dyDescent="0.15">
      <c r="B10" s="13">
        <v>6</v>
      </c>
      <c r="C10" s="13" t="s">
        <v>148</v>
      </c>
    </row>
    <row r="11" spans="1:3" x14ac:dyDescent="0.15">
      <c r="B11" s="13">
        <v>7</v>
      </c>
      <c r="C11" s="13" t="s">
        <v>149</v>
      </c>
    </row>
    <row r="12" spans="1:3" x14ac:dyDescent="0.15">
      <c r="B12" s="13">
        <v>8</v>
      </c>
      <c r="C12" s="13" t="s">
        <v>150</v>
      </c>
    </row>
    <row r="13" spans="1:3" x14ac:dyDescent="0.15">
      <c r="B13" s="13">
        <v>9</v>
      </c>
      <c r="C13" s="13" t="s">
        <v>151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350</v>
      </c>
      <c r="I1" t="s">
        <v>140</v>
      </c>
    </row>
    <row r="2" spans="1:18" x14ac:dyDescent="0.15">
      <c r="F2" t="s">
        <v>351</v>
      </c>
      <c r="I2" t="s">
        <v>139</v>
      </c>
    </row>
    <row r="4" spans="1:18" x14ac:dyDescent="0.15">
      <c r="B4" t="s">
        <v>154</v>
      </c>
      <c r="H4" t="s">
        <v>156</v>
      </c>
      <c r="Q4" t="s">
        <v>716</v>
      </c>
    </row>
    <row r="5" spans="1:18" x14ac:dyDescent="0.15">
      <c r="B5" s="13" t="s">
        <v>136</v>
      </c>
      <c r="C5" s="13" t="s">
        <v>137</v>
      </c>
      <c r="D5" s="13" t="s">
        <v>138</v>
      </c>
      <c r="E5" s="7" t="s">
        <v>141</v>
      </c>
      <c r="F5" s="7" t="s">
        <v>144</v>
      </c>
      <c r="H5" s="13" t="s">
        <v>136</v>
      </c>
      <c r="I5" s="13" t="s">
        <v>138</v>
      </c>
      <c r="J5" s="13" t="s">
        <v>155</v>
      </c>
      <c r="L5" t="s">
        <v>159</v>
      </c>
      <c r="R5" t="s">
        <v>717</v>
      </c>
    </row>
    <row r="6" spans="1:18" x14ac:dyDescent="0.15">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x14ac:dyDescent="0.15">
      <c r="B7" s="13">
        <f>B6+1</f>
        <v>1</v>
      </c>
      <c r="C7" s="13">
        <v>1</v>
      </c>
      <c r="D7" s="13" t="s">
        <v>303</v>
      </c>
      <c r="E7" s="13">
        <v>0</v>
      </c>
      <c r="F7" s="13" t="str">
        <f>VLOOKUP(E7,electricity!$B$4:$C$13,2,FALSE)</f>
        <v>北海道電力</v>
      </c>
      <c r="H7" s="13">
        <v>1</v>
      </c>
      <c r="I7" s="13" t="str">
        <f t="shared" si="0"/>
        <v>北海道</v>
      </c>
      <c r="J7" s="21">
        <v>9.4</v>
      </c>
      <c r="L7" t="s">
        <v>161</v>
      </c>
    </row>
    <row r="8" spans="1:18" x14ac:dyDescent="0.15">
      <c r="B8" s="13">
        <f t="shared" ref="B8:B57" si="1">B7+1</f>
        <v>2</v>
      </c>
      <c r="C8" s="13">
        <v>2</v>
      </c>
      <c r="D8" s="13" t="s">
        <v>304</v>
      </c>
      <c r="E8" s="13">
        <v>1</v>
      </c>
      <c r="F8" s="13" t="str">
        <f>VLOOKUP(E8,electricity!$B$4:$C$13,2,FALSE)</f>
        <v>東北電力</v>
      </c>
      <c r="H8" s="13">
        <v>2</v>
      </c>
      <c r="I8" s="13" t="str">
        <f t="shared" si="0"/>
        <v>青森</v>
      </c>
      <c r="J8" s="21">
        <v>11.1</v>
      </c>
      <c r="L8" t="s">
        <v>162</v>
      </c>
    </row>
    <row r="9" spans="1:18" x14ac:dyDescent="0.15">
      <c r="B9" s="13">
        <f t="shared" si="1"/>
        <v>3</v>
      </c>
      <c r="C9" s="13">
        <v>3</v>
      </c>
      <c r="D9" s="13" t="s">
        <v>305</v>
      </c>
      <c r="E9" s="13">
        <v>1</v>
      </c>
      <c r="F9" s="13" t="str">
        <f>VLOOKUP(E9,electricity!$B$4:$C$13,2,FALSE)</f>
        <v>東北電力</v>
      </c>
      <c r="H9" s="13">
        <v>3</v>
      </c>
      <c r="I9" s="13" t="str">
        <f t="shared" si="0"/>
        <v>岩手</v>
      </c>
      <c r="J9" s="21">
        <v>10.7</v>
      </c>
      <c r="L9" t="s">
        <v>163</v>
      </c>
    </row>
    <row r="10" spans="1:18" x14ac:dyDescent="0.15">
      <c r="B10" s="13">
        <f t="shared" si="1"/>
        <v>4</v>
      </c>
      <c r="C10" s="13">
        <v>4</v>
      </c>
      <c r="D10" s="13" t="s">
        <v>306</v>
      </c>
      <c r="E10" s="13">
        <v>1</v>
      </c>
      <c r="F10" s="13" t="str">
        <f>VLOOKUP(E10,electricity!$B$4:$C$13,2,FALSE)</f>
        <v>東北電力</v>
      </c>
      <c r="H10" s="13">
        <v>4</v>
      </c>
      <c r="I10" s="13" t="str">
        <f t="shared" si="0"/>
        <v>宮城</v>
      </c>
      <c r="J10" s="21">
        <v>13.1</v>
      </c>
      <c r="L10" t="s">
        <v>164</v>
      </c>
    </row>
    <row r="11" spans="1:18" x14ac:dyDescent="0.15">
      <c r="B11" s="13">
        <f t="shared" si="1"/>
        <v>5</v>
      </c>
      <c r="C11" s="13">
        <v>5</v>
      </c>
      <c r="D11" s="13" t="s">
        <v>307</v>
      </c>
      <c r="E11" s="13">
        <v>1</v>
      </c>
      <c r="F11" s="13" t="str">
        <f>VLOOKUP(E11,electricity!$B$4:$C$13,2,FALSE)</f>
        <v>東北電力</v>
      </c>
      <c r="H11" s="13">
        <v>5</v>
      </c>
      <c r="I11" s="13" t="str">
        <f t="shared" si="0"/>
        <v>秋田</v>
      </c>
      <c r="J11" s="21">
        <v>12.4</v>
      </c>
    </row>
    <row r="12" spans="1:18" x14ac:dyDescent="0.15">
      <c r="B12" s="13">
        <f t="shared" si="1"/>
        <v>6</v>
      </c>
      <c r="C12" s="13">
        <v>6</v>
      </c>
      <c r="D12" s="13" t="s">
        <v>308</v>
      </c>
      <c r="E12" s="13">
        <v>1</v>
      </c>
      <c r="F12" s="13" t="str">
        <f>VLOOKUP(E12,electricity!$B$4:$C$13,2,FALSE)</f>
        <v>東北電力</v>
      </c>
      <c r="H12" s="13">
        <v>6</v>
      </c>
      <c r="I12" s="13" t="str">
        <f t="shared" si="0"/>
        <v>山形</v>
      </c>
      <c r="J12" s="21">
        <v>12.2</v>
      </c>
    </row>
    <row r="13" spans="1:18" x14ac:dyDescent="0.15">
      <c r="B13" s="13">
        <f t="shared" si="1"/>
        <v>7</v>
      </c>
      <c r="C13" s="13">
        <v>7</v>
      </c>
      <c r="D13" s="13" t="s">
        <v>309</v>
      </c>
      <c r="E13" s="13">
        <v>1</v>
      </c>
      <c r="F13" s="13" t="str">
        <f>VLOOKUP(E13,electricity!$B$4:$C$13,2,FALSE)</f>
        <v>東北電力</v>
      </c>
      <c r="H13" s="13">
        <v>7</v>
      </c>
      <c r="I13" s="13" t="str">
        <f t="shared" si="0"/>
        <v>福島</v>
      </c>
      <c r="J13" s="21">
        <v>13.6</v>
      </c>
    </row>
    <row r="14" spans="1:18" x14ac:dyDescent="0.15">
      <c r="B14" s="13">
        <f t="shared" si="1"/>
        <v>8</v>
      </c>
      <c r="C14" s="13">
        <v>8</v>
      </c>
      <c r="D14" s="13" t="s">
        <v>310</v>
      </c>
      <c r="E14" s="13">
        <v>2</v>
      </c>
      <c r="F14" s="13" t="str">
        <f>VLOOKUP(E14,electricity!$B$4:$C$13,2,FALSE)</f>
        <v>東京電力</v>
      </c>
      <c r="H14" s="13">
        <v>8</v>
      </c>
      <c r="I14" s="13" t="str">
        <f t="shared" si="0"/>
        <v>茨城</v>
      </c>
      <c r="J14" s="21">
        <v>14.4</v>
      </c>
    </row>
    <row r="15" spans="1:18" x14ac:dyDescent="0.15">
      <c r="B15" s="13">
        <f t="shared" si="1"/>
        <v>9</v>
      </c>
      <c r="C15" s="13">
        <v>9</v>
      </c>
      <c r="D15" s="13" t="s">
        <v>311</v>
      </c>
      <c r="E15" s="13">
        <v>2</v>
      </c>
      <c r="F15" s="13" t="str">
        <f>VLOOKUP(E15,electricity!$B$4:$C$13,2,FALSE)</f>
        <v>東京電力</v>
      </c>
      <c r="H15" s="13">
        <v>9</v>
      </c>
      <c r="I15" s="13" t="str">
        <f t="shared" si="0"/>
        <v>栃木</v>
      </c>
      <c r="J15" s="21">
        <v>14.6</v>
      </c>
    </row>
    <row r="16" spans="1:18" x14ac:dyDescent="0.15">
      <c r="B16" s="13">
        <f t="shared" si="1"/>
        <v>10</v>
      </c>
      <c r="C16" s="13">
        <v>10</v>
      </c>
      <c r="D16" s="13" t="s">
        <v>312</v>
      </c>
      <c r="E16" s="13">
        <v>2</v>
      </c>
      <c r="F16" s="13" t="str">
        <f>VLOOKUP(E16,electricity!$B$4:$C$13,2,FALSE)</f>
        <v>東京電力</v>
      </c>
      <c r="H16" s="13">
        <v>10</v>
      </c>
      <c r="I16" s="13" t="str">
        <f t="shared" si="0"/>
        <v>群馬</v>
      </c>
      <c r="J16" s="21">
        <v>15.3</v>
      </c>
    </row>
    <row r="17" spans="2:10" x14ac:dyDescent="0.15">
      <c r="B17" s="13">
        <f t="shared" si="1"/>
        <v>11</v>
      </c>
      <c r="C17" s="13">
        <v>11</v>
      </c>
      <c r="D17" s="13" t="s">
        <v>313</v>
      </c>
      <c r="E17" s="13">
        <v>2</v>
      </c>
      <c r="F17" s="13" t="str">
        <f>VLOOKUP(E17,electricity!$B$4:$C$13,2,FALSE)</f>
        <v>東京電力</v>
      </c>
      <c r="H17" s="13">
        <v>11</v>
      </c>
      <c r="I17" s="13" t="str">
        <f t="shared" si="0"/>
        <v>埼玉</v>
      </c>
      <c r="J17" s="21">
        <v>15.8</v>
      </c>
    </row>
    <row r="18" spans="2:10" x14ac:dyDescent="0.15">
      <c r="B18" s="13">
        <f t="shared" si="1"/>
        <v>12</v>
      </c>
      <c r="C18" s="13">
        <v>12</v>
      </c>
      <c r="D18" s="13" t="s">
        <v>314</v>
      </c>
      <c r="E18" s="13">
        <v>2</v>
      </c>
      <c r="F18" s="13" t="str">
        <f>VLOOKUP(E18,electricity!$B$4:$C$13,2,FALSE)</f>
        <v>東京電力</v>
      </c>
      <c r="H18" s="13">
        <v>12</v>
      </c>
      <c r="I18" s="13" t="str">
        <f t="shared" si="0"/>
        <v>千葉</v>
      </c>
      <c r="J18" s="21">
        <v>16.600000000000001</v>
      </c>
    </row>
    <row r="19" spans="2:10" x14ac:dyDescent="0.15">
      <c r="B19" s="13">
        <f t="shared" si="1"/>
        <v>13</v>
      </c>
      <c r="C19" s="13">
        <v>13</v>
      </c>
      <c r="D19" s="13" t="s">
        <v>315</v>
      </c>
      <c r="E19" s="13">
        <v>2</v>
      </c>
      <c r="F19" s="13" t="str">
        <f>VLOOKUP(E19,electricity!$B$4:$C$13,2,FALSE)</f>
        <v>東京電力</v>
      </c>
      <c r="H19" s="13">
        <v>13</v>
      </c>
      <c r="I19" s="13" t="str">
        <f t="shared" si="0"/>
        <v>東京</v>
      </c>
      <c r="J19" s="21">
        <v>17</v>
      </c>
    </row>
    <row r="20" spans="2:10" x14ac:dyDescent="0.15">
      <c r="B20" s="13">
        <f t="shared" si="1"/>
        <v>14</v>
      </c>
      <c r="C20" s="13">
        <v>14</v>
      </c>
      <c r="D20" s="13" t="s">
        <v>316</v>
      </c>
      <c r="E20" s="13">
        <v>2</v>
      </c>
      <c r="F20" s="13" t="str">
        <f>VLOOKUP(E20,electricity!$B$4:$C$13,2,FALSE)</f>
        <v>東京電力</v>
      </c>
      <c r="H20" s="13">
        <v>14</v>
      </c>
      <c r="I20" s="13" t="str">
        <f t="shared" si="0"/>
        <v>神奈川</v>
      </c>
      <c r="J20" s="21">
        <v>16.5</v>
      </c>
    </row>
    <row r="21" spans="2:10" x14ac:dyDescent="0.15">
      <c r="B21" s="13">
        <f t="shared" si="1"/>
        <v>15</v>
      </c>
      <c r="C21" s="13">
        <v>15</v>
      </c>
      <c r="D21" s="13" t="s">
        <v>317</v>
      </c>
      <c r="E21" s="13">
        <v>4</v>
      </c>
      <c r="F21" s="13" t="str">
        <f>VLOOKUP(E21,electricity!$B$4:$C$13,2,FALSE)</f>
        <v>北陸電力</v>
      </c>
      <c r="H21" s="13">
        <v>15</v>
      </c>
      <c r="I21" s="13" t="str">
        <f t="shared" si="0"/>
        <v>新潟</v>
      </c>
      <c r="J21" s="21">
        <v>14.4</v>
      </c>
    </row>
    <row r="22" spans="2:10" x14ac:dyDescent="0.15">
      <c r="B22" s="13">
        <f t="shared" si="1"/>
        <v>16</v>
      </c>
      <c r="C22" s="13">
        <v>16</v>
      </c>
      <c r="D22" s="13" t="s">
        <v>318</v>
      </c>
      <c r="E22" s="13">
        <v>4</v>
      </c>
      <c r="F22" s="13" t="str">
        <f>VLOOKUP(E22,electricity!$B$4:$C$13,2,FALSE)</f>
        <v>北陸電力</v>
      </c>
      <c r="H22" s="13">
        <v>16</v>
      </c>
      <c r="I22" s="13" t="str">
        <f t="shared" si="0"/>
        <v>富山</v>
      </c>
      <c r="J22" s="21">
        <v>14.9</v>
      </c>
    </row>
    <row r="23" spans="2:10" x14ac:dyDescent="0.15">
      <c r="B23" s="13">
        <f t="shared" si="1"/>
        <v>17</v>
      </c>
      <c r="C23" s="13">
        <v>17</v>
      </c>
      <c r="D23" s="13" t="s">
        <v>319</v>
      </c>
      <c r="E23" s="13">
        <v>4</v>
      </c>
      <c r="F23" s="13" t="str">
        <f>VLOOKUP(E23,electricity!$B$4:$C$13,2,FALSE)</f>
        <v>北陸電力</v>
      </c>
      <c r="H23" s="13">
        <v>17</v>
      </c>
      <c r="I23" s="13" t="str">
        <f t="shared" si="0"/>
        <v>石川</v>
      </c>
      <c r="J23" s="21">
        <v>15.1</v>
      </c>
    </row>
    <row r="24" spans="2:10" x14ac:dyDescent="0.15">
      <c r="B24" s="13">
        <f t="shared" si="1"/>
        <v>18</v>
      </c>
      <c r="C24" s="13">
        <v>18</v>
      </c>
      <c r="D24" s="13" t="s">
        <v>353</v>
      </c>
      <c r="E24" s="13">
        <v>4</v>
      </c>
      <c r="F24" s="13" t="str">
        <f>VLOOKUP(E24,electricity!$B$4:$C$13,2,FALSE)</f>
        <v>北陸電力</v>
      </c>
      <c r="H24" s="13">
        <v>18</v>
      </c>
      <c r="I24" s="13" t="s">
        <v>152</v>
      </c>
      <c r="J24" s="21">
        <v>15</v>
      </c>
    </row>
    <row r="25" spans="2:10" x14ac:dyDescent="0.15">
      <c r="B25" s="13"/>
      <c r="C25" s="13">
        <v>18.5</v>
      </c>
      <c r="D25" s="13" t="s">
        <v>352</v>
      </c>
      <c r="E25" s="13">
        <v>5</v>
      </c>
      <c r="F25" s="13" t="str">
        <f>VLOOKUP(E25,electricity!$B$4:$C$13,2,FALSE)</f>
        <v>関西電力</v>
      </c>
      <c r="H25" s="13">
        <v>19</v>
      </c>
      <c r="I25" s="13" t="str">
        <f>VLOOKUP(H25,B$6:D$57,3,FALSE)</f>
        <v>山梨</v>
      </c>
      <c r="J25" s="21">
        <v>15.3</v>
      </c>
    </row>
    <row r="26" spans="2:10" x14ac:dyDescent="0.15">
      <c r="B26" s="13">
        <f>B24+1</f>
        <v>19</v>
      </c>
      <c r="C26" s="13">
        <v>19</v>
      </c>
      <c r="D26" s="13" t="s">
        <v>320</v>
      </c>
      <c r="E26" s="13">
        <v>2</v>
      </c>
      <c r="F26" s="13" t="str">
        <f>VLOOKUP(E26,electricity!$B$4:$C$13,2,FALSE)</f>
        <v>東京電力</v>
      </c>
      <c r="H26" s="13">
        <v>20</v>
      </c>
      <c r="I26" s="13" t="str">
        <f>VLOOKUP(H26,B$6:D$57,3,FALSE)</f>
        <v>長野</v>
      </c>
      <c r="J26" s="21">
        <v>12.5</v>
      </c>
    </row>
    <row r="27" spans="2:10" x14ac:dyDescent="0.15">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x14ac:dyDescent="0.15">
      <c r="B28" s="13">
        <f t="shared" si="1"/>
        <v>21</v>
      </c>
      <c r="C28" s="13">
        <v>21</v>
      </c>
      <c r="D28" s="13" t="s">
        <v>322</v>
      </c>
      <c r="E28" s="13">
        <v>3</v>
      </c>
      <c r="F28" s="13" t="str">
        <f>VLOOKUP(E28,electricity!$B$4:$C$13,2,FALSE)</f>
        <v>中部電力</v>
      </c>
      <c r="H28" s="13">
        <v>22</v>
      </c>
      <c r="I28" s="13" t="s">
        <v>153</v>
      </c>
      <c r="J28" s="21">
        <v>17.100000000000001</v>
      </c>
    </row>
    <row r="29" spans="2:10" x14ac:dyDescent="0.15">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x14ac:dyDescent="0.15">
      <c r="B30" s="13">
        <f>B28+1</f>
        <v>22</v>
      </c>
      <c r="C30" s="13">
        <v>22.2</v>
      </c>
      <c r="D30" s="13" t="s">
        <v>348</v>
      </c>
      <c r="E30" s="13">
        <v>2</v>
      </c>
      <c r="F30" s="13" t="str">
        <f>VLOOKUP(E30,electricity!$B$4:$C$13,2,FALSE)</f>
        <v>東京電力</v>
      </c>
      <c r="H30" s="13">
        <v>24</v>
      </c>
      <c r="I30" s="13" t="str">
        <f t="shared" si="2"/>
        <v>三重</v>
      </c>
      <c r="J30" s="21">
        <v>16.600000000000001</v>
      </c>
    </row>
    <row r="31" spans="2:10" x14ac:dyDescent="0.15">
      <c r="B31" s="13"/>
      <c r="C31" s="13">
        <v>22</v>
      </c>
      <c r="D31" s="13" t="s">
        <v>349</v>
      </c>
      <c r="E31" s="13">
        <v>3</v>
      </c>
      <c r="F31" s="13" t="str">
        <f>VLOOKUP(E31,electricity!$B$4:$C$13,2,FALSE)</f>
        <v>中部電力</v>
      </c>
      <c r="H31" s="13">
        <v>25</v>
      </c>
      <c r="I31" s="13" t="str">
        <f t="shared" si="2"/>
        <v>滋賀</v>
      </c>
      <c r="J31" s="21">
        <v>15.2</v>
      </c>
    </row>
    <row r="32" spans="2:10" x14ac:dyDescent="0.15">
      <c r="B32" s="13">
        <f>B30+1</f>
        <v>23</v>
      </c>
      <c r="C32" s="13">
        <v>23</v>
      </c>
      <c r="D32" s="13" t="s">
        <v>323</v>
      </c>
      <c r="E32" s="13">
        <v>3</v>
      </c>
      <c r="F32" s="13" t="str">
        <f>VLOOKUP(E32,electricity!$B$4:$C$13,2,FALSE)</f>
        <v>中部電力</v>
      </c>
      <c r="H32" s="13">
        <v>26</v>
      </c>
      <c r="I32" s="13" t="str">
        <f t="shared" si="2"/>
        <v>京都</v>
      </c>
      <c r="J32" s="21">
        <v>16.3</v>
      </c>
    </row>
    <row r="33" spans="2:10" x14ac:dyDescent="0.15">
      <c r="B33" s="13">
        <f t="shared" si="1"/>
        <v>24</v>
      </c>
      <c r="C33" s="13">
        <v>24</v>
      </c>
      <c r="D33" s="13" t="s">
        <v>324</v>
      </c>
      <c r="E33" s="13">
        <v>3</v>
      </c>
      <c r="F33" s="13" t="str">
        <f>VLOOKUP(E33,electricity!$B$4:$C$13,2,FALSE)</f>
        <v>中部電力</v>
      </c>
      <c r="H33" s="13">
        <v>27</v>
      </c>
      <c r="I33" s="13" t="str">
        <f t="shared" si="2"/>
        <v>大阪</v>
      </c>
      <c r="J33" s="21">
        <v>17.600000000000001</v>
      </c>
    </row>
    <row r="34" spans="2:10" x14ac:dyDescent="0.15">
      <c r="B34" s="13"/>
      <c r="C34" s="13">
        <v>24.5</v>
      </c>
      <c r="D34" s="13" t="s">
        <v>358</v>
      </c>
      <c r="E34" s="13">
        <v>5</v>
      </c>
      <c r="F34" s="13" t="str">
        <f>VLOOKUP(E34,electricity!$B$4:$C$13,2,FALSE)</f>
        <v>関西電力</v>
      </c>
      <c r="H34" s="13">
        <v>28</v>
      </c>
      <c r="I34" s="13" t="str">
        <f t="shared" si="2"/>
        <v>兵庫</v>
      </c>
      <c r="J34" s="21">
        <v>17.399999999999999</v>
      </c>
    </row>
    <row r="35" spans="2:10" x14ac:dyDescent="0.15">
      <c r="B35" s="13">
        <f>B33+1</f>
        <v>25</v>
      </c>
      <c r="C35" s="13">
        <v>25</v>
      </c>
      <c r="D35" s="13" t="s">
        <v>325</v>
      </c>
      <c r="E35" s="13">
        <v>5</v>
      </c>
      <c r="F35" s="13" t="str">
        <f>VLOOKUP(E35,electricity!$B$4:$C$13,2,FALSE)</f>
        <v>関西電力</v>
      </c>
      <c r="H35" s="13">
        <v>29</v>
      </c>
      <c r="I35" s="13" t="str">
        <f t="shared" si="2"/>
        <v>奈良</v>
      </c>
      <c r="J35" s="21">
        <v>15.3</v>
      </c>
    </row>
    <row r="36" spans="2:10" x14ac:dyDescent="0.15">
      <c r="B36" s="13">
        <f t="shared" si="1"/>
        <v>26</v>
      </c>
      <c r="C36" s="13">
        <v>26</v>
      </c>
      <c r="D36" s="13" t="s">
        <v>326</v>
      </c>
      <c r="E36" s="13">
        <v>5</v>
      </c>
      <c r="F36" s="13" t="str">
        <f>VLOOKUP(E36,electricity!$B$4:$C$13,2,FALSE)</f>
        <v>関西電力</v>
      </c>
      <c r="H36" s="13">
        <v>30</v>
      </c>
      <c r="I36" s="13" t="str">
        <f t="shared" si="2"/>
        <v>和歌山</v>
      </c>
      <c r="J36" s="21">
        <v>17.3</v>
      </c>
    </row>
    <row r="37" spans="2:10" x14ac:dyDescent="0.15">
      <c r="B37" s="13">
        <f t="shared" si="1"/>
        <v>27</v>
      </c>
      <c r="C37" s="13">
        <v>27</v>
      </c>
      <c r="D37" s="13" t="s">
        <v>327</v>
      </c>
      <c r="E37" s="13">
        <v>5</v>
      </c>
      <c r="F37" s="13" t="str">
        <f>VLOOKUP(E37,electricity!$B$4:$C$13,2,FALSE)</f>
        <v>関西電力</v>
      </c>
      <c r="H37" s="13">
        <v>31</v>
      </c>
      <c r="I37" s="13" t="str">
        <f t="shared" si="2"/>
        <v>鳥取</v>
      </c>
      <c r="J37" s="21">
        <v>15.5</v>
      </c>
    </row>
    <row r="38" spans="2:10" x14ac:dyDescent="0.15">
      <c r="B38" s="13">
        <f t="shared" si="1"/>
        <v>28</v>
      </c>
      <c r="C38" s="13">
        <v>28</v>
      </c>
      <c r="D38" s="13" t="s">
        <v>328</v>
      </c>
      <c r="E38" s="13">
        <v>5</v>
      </c>
      <c r="F38" s="13" t="str">
        <f>VLOOKUP(E38,electricity!$B$4:$C$13,2,FALSE)</f>
        <v>関西電力</v>
      </c>
      <c r="H38" s="13">
        <v>32</v>
      </c>
      <c r="I38" s="13" t="str">
        <f t="shared" si="2"/>
        <v>島根</v>
      </c>
      <c r="J38" s="21">
        <v>15.7</v>
      </c>
    </row>
    <row r="39" spans="2:10" x14ac:dyDescent="0.15">
      <c r="B39" s="13">
        <f t="shared" si="1"/>
        <v>29</v>
      </c>
      <c r="C39" s="13">
        <v>29</v>
      </c>
      <c r="D39" s="13" t="s">
        <v>329</v>
      </c>
      <c r="E39" s="13">
        <v>5</v>
      </c>
      <c r="F39" s="13" t="str">
        <f>VLOOKUP(E39,electricity!$B$4:$C$13,2,FALSE)</f>
        <v>関西電力</v>
      </c>
      <c r="H39" s="13">
        <v>33</v>
      </c>
      <c r="I39" s="13" t="str">
        <f t="shared" si="2"/>
        <v>岡山</v>
      </c>
      <c r="J39" s="21">
        <v>17</v>
      </c>
    </row>
    <row r="40" spans="2:10" x14ac:dyDescent="0.15">
      <c r="B40" s="13">
        <f t="shared" si="1"/>
        <v>30</v>
      </c>
      <c r="C40" s="13">
        <v>30</v>
      </c>
      <c r="D40" s="13" t="s">
        <v>330</v>
      </c>
      <c r="E40" s="13">
        <v>5</v>
      </c>
      <c r="F40" s="13" t="str">
        <f>VLOOKUP(E40,electricity!$B$4:$C$13,2,FALSE)</f>
        <v>関西電力</v>
      </c>
      <c r="H40" s="13">
        <v>34</v>
      </c>
      <c r="I40" s="13" t="str">
        <f t="shared" si="2"/>
        <v>広島</v>
      </c>
      <c r="J40" s="21">
        <v>17</v>
      </c>
    </row>
    <row r="41" spans="2:10" x14ac:dyDescent="0.15">
      <c r="B41" s="13">
        <f t="shared" si="1"/>
        <v>31</v>
      </c>
      <c r="C41" s="13">
        <v>31</v>
      </c>
      <c r="D41" s="13" t="s">
        <v>331</v>
      </c>
      <c r="E41" s="13">
        <v>6</v>
      </c>
      <c r="F41" s="13" t="str">
        <f>VLOOKUP(E41,electricity!$B$4:$C$13,2,FALSE)</f>
        <v>中国電力</v>
      </c>
      <c r="H41" s="13">
        <v>35</v>
      </c>
      <c r="I41" s="13" t="str">
        <f t="shared" si="2"/>
        <v>山口</v>
      </c>
      <c r="J41" s="21">
        <v>16.2</v>
      </c>
    </row>
    <row r="42" spans="2:10" x14ac:dyDescent="0.15">
      <c r="B42" s="13">
        <f t="shared" si="1"/>
        <v>32</v>
      </c>
      <c r="C42" s="13">
        <v>32</v>
      </c>
      <c r="D42" s="13" t="s">
        <v>332</v>
      </c>
      <c r="E42" s="13">
        <v>6</v>
      </c>
      <c r="F42" s="13" t="str">
        <f>VLOOKUP(E42,electricity!$B$4:$C$13,2,FALSE)</f>
        <v>中国電力</v>
      </c>
      <c r="H42" s="13">
        <v>36</v>
      </c>
      <c r="I42" s="13" t="str">
        <f t="shared" si="2"/>
        <v>徳島</v>
      </c>
      <c r="J42" s="21">
        <v>17.399999999999999</v>
      </c>
    </row>
    <row r="43" spans="2:10" x14ac:dyDescent="0.15">
      <c r="B43" s="13">
        <f t="shared" si="1"/>
        <v>33</v>
      </c>
      <c r="C43" s="13">
        <v>33</v>
      </c>
      <c r="D43" s="13" t="s">
        <v>333</v>
      </c>
      <c r="E43" s="13">
        <v>6</v>
      </c>
      <c r="F43" s="13" t="str">
        <f>VLOOKUP(E43,electricity!$B$4:$C$13,2,FALSE)</f>
        <v>中国電力</v>
      </c>
      <c r="H43" s="13">
        <v>37</v>
      </c>
      <c r="I43" s="13" t="str">
        <f t="shared" si="2"/>
        <v>香川</v>
      </c>
      <c r="J43" s="21">
        <v>17.3</v>
      </c>
    </row>
    <row r="44" spans="2:10" x14ac:dyDescent="0.15">
      <c r="B44" s="13">
        <f t="shared" si="1"/>
        <v>34</v>
      </c>
      <c r="C44" s="13">
        <v>34</v>
      </c>
      <c r="D44" s="13" t="s">
        <v>334</v>
      </c>
      <c r="E44" s="13">
        <v>6</v>
      </c>
      <c r="F44" s="13" t="str">
        <f>VLOOKUP(E44,electricity!$B$4:$C$13,2,FALSE)</f>
        <v>中国電力</v>
      </c>
      <c r="H44" s="13">
        <v>38</v>
      </c>
      <c r="I44" s="13" t="str">
        <f t="shared" si="2"/>
        <v>愛媛</v>
      </c>
      <c r="J44" s="21">
        <v>17.3</v>
      </c>
    </row>
    <row r="45" spans="2:10" x14ac:dyDescent="0.15">
      <c r="B45" s="13">
        <f t="shared" si="1"/>
        <v>35</v>
      </c>
      <c r="C45" s="13">
        <v>35</v>
      </c>
      <c r="D45" s="13" t="s">
        <v>335</v>
      </c>
      <c r="E45" s="13">
        <v>6</v>
      </c>
      <c r="F45" s="13" t="str">
        <f>VLOOKUP(E45,electricity!$B$4:$C$13,2,FALSE)</f>
        <v>中国電力</v>
      </c>
      <c r="H45" s="13">
        <v>39</v>
      </c>
      <c r="I45" s="13" t="str">
        <f t="shared" si="2"/>
        <v>高知</v>
      </c>
      <c r="J45" s="21">
        <v>17.899999999999999</v>
      </c>
    </row>
    <row r="46" spans="2:10" x14ac:dyDescent="0.15">
      <c r="B46" s="13">
        <f t="shared" si="1"/>
        <v>36</v>
      </c>
      <c r="C46" s="13">
        <v>36</v>
      </c>
      <c r="D46" s="13" t="s">
        <v>336</v>
      </c>
      <c r="E46" s="13">
        <v>7</v>
      </c>
      <c r="F46" s="13" t="str">
        <f>VLOOKUP(E46,electricity!$B$4:$C$13,2,FALSE)</f>
        <v>四国電力</v>
      </c>
      <c r="H46" s="13">
        <v>40</v>
      </c>
      <c r="I46" s="13" t="str">
        <f t="shared" si="2"/>
        <v>福岡</v>
      </c>
      <c r="J46" s="21">
        <v>18</v>
      </c>
    </row>
    <row r="47" spans="2:10" x14ac:dyDescent="0.15">
      <c r="B47" s="13">
        <f t="shared" si="1"/>
        <v>37</v>
      </c>
      <c r="C47" s="13">
        <v>37</v>
      </c>
      <c r="D47" s="13" t="s">
        <v>337</v>
      </c>
      <c r="E47" s="13">
        <v>7</v>
      </c>
      <c r="F47" s="13" t="str">
        <f>VLOOKUP(E47,electricity!$B$4:$C$13,2,FALSE)</f>
        <v>四国電力</v>
      </c>
      <c r="H47" s="13">
        <v>41</v>
      </c>
      <c r="I47" s="13" t="str">
        <f t="shared" si="2"/>
        <v>佐賀</v>
      </c>
      <c r="J47" s="21">
        <v>17.399999999999999</v>
      </c>
    </row>
    <row r="48" spans="2:10" x14ac:dyDescent="0.15">
      <c r="B48" s="13">
        <f t="shared" si="1"/>
        <v>38</v>
      </c>
      <c r="C48" s="13">
        <v>38</v>
      </c>
      <c r="D48" s="13" t="s">
        <v>338</v>
      </c>
      <c r="E48" s="13">
        <v>7</v>
      </c>
      <c r="F48" s="13" t="str">
        <f>VLOOKUP(E48,electricity!$B$4:$C$13,2,FALSE)</f>
        <v>四国電力</v>
      </c>
      <c r="H48" s="13">
        <v>42</v>
      </c>
      <c r="I48" s="13" t="str">
        <f t="shared" si="2"/>
        <v>長崎</v>
      </c>
      <c r="J48" s="21">
        <v>18</v>
      </c>
    </row>
    <row r="49" spans="2:10" x14ac:dyDescent="0.15">
      <c r="B49" s="13">
        <f t="shared" si="1"/>
        <v>39</v>
      </c>
      <c r="C49" s="13">
        <v>39</v>
      </c>
      <c r="D49" s="13" t="s">
        <v>339</v>
      </c>
      <c r="E49" s="13">
        <v>7</v>
      </c>
      <c r="F49" s="13" t="str">
        <f>VLOOKUP(E49,electricity!$B$4:$C$13,2,FALSE)</f>
        <v>四国電力</v>
      </c>
      <c r="H49" s="13">
        <v>43</v>
      </c>
      <c r="I49" s="13" t="str">
        <f t="shared" si="2"/>
        <v>熊本</v>
      </c>
      <c r="J49" s="21">
        <v>18</v>
      </c>
    </row>
    <row r="50" spans="2:10" x14ac:dyDescent="0.15">
      <c r="B50" s="13">
        <f t="shared" si="1"/>
        <v>40</v>
      </c>
      <c r="C50" s="13">
        <v>40</v>
      </c>
      <c r="D50" s="13" t="s">
        <v>340</v>
      </c>
      <c r="E50" s="13">
        <v>8</v>
      </c>
      <c r="F50" s="13" t="str">
        <f>VLOOKUP(E50,electricity!$B$4:$C$13,2,FALSE)</f>
        <v>九州電力</v>
      </c>
      <c r="H50" s="13">
        <v>44</v>
      </c>
      <c r="I50" s="13" t="str">
        <f t="shared" si="2"/>
        <v>大分</v>
      </c>
      <c r="J50" s="21">
        <v>17.399999999999999</v>
      </c>
    </row>
    <row r="51" spans="2:10" x14ac:dyDescent="0.15">
      <c r="B51" s="13">
        <f t="shared" si="1"/>
        <v>41</v>
      </c>
      <c r="C51" s="13">
        <v>41</v>
      </c>
      <c r="D51" s="13" t="s">
        <v>341</v>
      </c>
      <c r="E51" s="13">
        <v>8</v>
      </c>
      <c r="F51" s="13" t="str">
        <f>VLOOKUP(E51,electricity!$B$4:$C$13,2,FALSE)</f>
        <v>九州電力</v>
      </c>
      <c r="H51" s="13">
        <v>45</v>
      </c>
      <c r="I51" s="13" t="str">
        <f t="shared" si="2"/>
        <v>宮崎</v>
      </c>
      <c r="J51" s="21">
        <v>18.100000000000001</v>
      </c>
    </row>
    <row r="52" spans="2:10" x14ac:dyDescent="0.15">
      <c r="B52" s="13">
        <f t="shared" si="1"/>
        <v>42</v>
      </c>
      <c r="C52" s="13">
        <v>42</v>
      </c>
      <c r="D52" s="13" t="s">
        <v>342</v>
      </c>
      <c r="E52" s="13">
        <v>8</v>
      </c>
      <c r="F52" s="13" t="str">
        <f>VLOOKUP(E52,electricity!$B$4:$C$13,2,FALSE)</f>
        <v>九州電力</v>
      </c>
      <c r="H52" s="13">
        <v>46</v>
      </c>
      <c r="I52" s="13" t="str">
        <f t="shared" si="2"/>
        <v>鹿児島</v>
      </c>
      <c r="J52" s="21">
        <v>19.3</v>
      </c>
    </row>
    <row r="53" spans="2:10" x14ac:dyDescent="0.15">
      <c r="B53" s="13">
        <f t="shared" si="1"/>
        <v>43</v>
      </c>
      <c r="C53" s="13">
        <v>43</v>
      </c>
      <c r="D53" s="13" t="s">
        <v>343</v>
      </c>
      <c r="E53" s="13">
        <v>8</v>
      </c>
      <c r="F53" s="13" t="str">
        <f>VLOOKUP(E53,electricity!$B$4:$C$13,2,FALSE)</f>
        <v>九州電力</v>
      </c>
      <c r="H53" s="13">
        <v>47</v>
      </c>
      <c r="I53" s="13" t="str">
        <f t="shared" si="2"/>
        <v>沖縄</v>
      </c>
      <c r="J53" s="21">
        <v>23.5</v>
      </c>
    </row>
    <row r="54" spans="2:10" x14ac:dyDescent="0.15">
      <c r="B54" s="13">
        <f t="shared" si="1"/>
        <v>44</v>
      </c>
      <c r="C54" s="13">
        <v>44</v>
      </c>
      <c r="D54" s="13" t="s">
        <v>344</v>
      </c>
      <c r="E54" s="13">
        <v>8</v>
      </c>
      <c r="F54" s="13" t="str">
        <f>VLOOKUP(E54,electricity!$B$4:$C$13,2,FALSE)</f>
        <v>九州電力</v>
      </c>
    </row>
    <row r="55" spans="2:10" x14ac:dyDescent="0.15">
      <c r="B55" s="13">
        <f t="shared" si="1"/>
        <v>45</v>
      </c>
      <c r="C55" s="13">
        <v>45</v>
      </c>
      <c r="D55" s="13" t="s">
        <v>345</v>
      </c>
      <c r="E55" s="13">
        <v>8</v>
      </c>
      <c r="F55" s="13" t="str">
        <f>VLOOKUP(E55,electricity!$B$4:$C$13,2,FALSE)</f>
        <v>九州電力</v>
      </c>
    </row>
    <row r="56" spans="2:10" x14ac:dyDescent="0.15">
      <c r="B56" s="13">
        <f t="shared" si="1"/>
        <v>46</v>
      </c>
      <c r="C56" s="13">
        <v>46</v>
      </c>
      <c r="D56" s="13" t="s">
        <v>346</v>
      </c>
      <c r="E56" s="13">
        <v>8</v>
      </c>
      <c r="F56" s="13" t="str">
        <f>VLOOKUP(E56,electricity!$B$4:$C$13,2,FALSE)</f>
        <v>九州電力</v>
      </c>
    </row>
    <row r="57" spans="2:10" x14ac:dyDescent="0.15">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1455</v>
      </c>
      <c r="C1" s="2" t="s">
        <v>899</v>
      </c>
    </row>
    <row r="2" spans="1:26" x14ac:dyDescent="0.15">
      <c r="B2" s="2" t="s">
        <v>1456</v>
      </c>
    </row>
    <row r="3" spans="1:26" x14ac:dyDescent="0.15">
      <c r="B3" s="2" t="s">
        <v>807</v>
      </c>
    </row>
    <row r="4" spans="1:26" x14ac:dyDescent="0.15">
      <c r="B4" s="2" t="s">
        <v>1457</v>
      </c>
    </row>
    <row r="5" spans="1:26" x14ac:dyDescent="0.15">
      <c r="B5" s="2" t="s">
        <v>3</v>
      </c>
    </row>
    <row r="6" spans="1:26" x14ac:dyDescent="0.15">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x14ac:dyDescent="0.15">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x14ac:dyDescent="0.2">
      <c r="A8" s="35" t="s">
        <v>213</v>
      </c>
      <c r="B8" s="35" t="s">
        <v>214</v>
      </c>
      <c r="C8" s="35" t="s">
        <v>216</v>
      </c>
      <c r="E8" s="35" t="s">
        <v>215</v>
      </c>
      <c r="I8" s="35" t="s">
        <v>216</v>
      </c>
      <c r="K8" s="35" t="s">
        <v>184</v>
      </c>
      <c r="M8" s="35">
        <v>2084</v>
      </c>
    </row>
    <row r="9" spans="1:26" s="19" customFormat="1" ht="54.75" thickTop="1" x14ac:dyDescent="0.15">
      <c r="A9" s="19" t="s">
        <v>203</v>
      </c>
      <c r="B9" s="19" t="s">
        <v>1142</v>
      </c>
      <c r="C9" s="19" t="s">
        <v>808</v>
      </c>
      <c r="D9" s="19">
        <v>1</v>
      </c>
      <c r="F9" s="19" t="s">
        <v>1316</v>
      </c>
      <c r="H9" s="19" t="s">
        <v>898</v>
      </c>
      <c r="I9" s="19" t="s">
        <v>1231</v>
      </c>
      <c r="J9" s="19" t="s">
        <v>174</v>
      </c>
      <c r="K9" s="19" t="s">
        <v>184</v>
      </c>
      <c r="M9" s="19">
        <v>0</v>
      </c>
    </row>
    <row r="10" spans="1:26" s="19" customFormat="1" x14ac:dyDescent="0.15">
      <c r="B10" s="19" t="s">
        <v>1143</v>
      </c>
      <c r="C10" s="19" t="s">
        <v>809</v>
      </c>
      <c r="I10" s="19" t="s">
        <v>1232</v>
      </c>
      <c r="K10" s="19" t="s">
        <v>185</v>
      </c>
    </row>
    <row r="11" spans="1:26" s="19" customFormat="1" x14ac:dyDescent="0.15">
      <c r="B11" s="19" t="s">
        <v>1100</v>
      </c>
      <c r="C11" s="19" t="s">
        <v>810</v>
      </c>
      <c r="I11" s="19" t="s">
        <v>1232</v>
      </c>
      <c r="K11" s="19" t="s">
        <v>185</v>
      </c>
    </row>
    <row r="12" spans="1:26" s="19" customFormat="1" ht="27" x14ac:dyDescent="0.15">
      <c r="B12" s="19" t="s">
        <v>875</v>
      </c>
      <c r="C12" s="19" t="s">
        <v>811</v>
      </c>
      <c r="I12" s="19" t="s">
        <v>1232</v>
      </c>
      <c r="K12" s="19" t="s">
        <v>185</v>
      </c>
    </row>
    <row r="13" spans="1:26" s="19" customFormat="1" ht="27" x14ac:dyDescent="0.15">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x14ac:dyDescent="0.15">
      <c r="B14" s="22" t="s">
        <v>217</v>
      </c>
      <c r="C14" s="12" t="s">
        <v>216</v>
      </c>
      <c r="D14" s="22"/>
      <c r="E14" s="19" t="s">
        <v>218</v>
      </c>
      <c r="I14" s="12" t="s">
        <v>216</v>
      </c>
      <c r="K14" s="22"/>
      <c r="L14" s="22"/>
      <c r="M14" s="22"/>
      <c r="N14" s="22"/>
      <c r="O14" s="22"/>
    </row>
    <row r="15" spans="1:26" s="19" customFormat="1" ht="27" x14ac:dyDescent="0.15">
      <c r="B15" s="22" t="s">
        <v>759</v>
      </c>
      <c r="C15" s="22" t="s">
        <v>760</v>
      </c>
      <c r="D15" s="22"/>
      <c r="E15" s="19" t="s">
        <v>761</v>
      </c>
      <c r="I15" s="22" t="s">
        <v>815</v>
      </c>
      <c r="K15" s="19" t="s">
        <v>187</v>
      </c>
      <c r="L15" s="19" t="s">
        <v>188</v>
      </c>
      <c r="M15" s="19">
        <v>0</v>
      </c>
      <c r="O15" s="19" t="s">
        <v>190</v>
      </c>
      <c r="P15" s="19" t="s">
        <v>762</v>
      </c>
      <c r="Q15" s="19" t="s">
        <v>763</v>
      </c>
    </row>
    <row r="16" spans="1:26" s="19" customFormat="1" ht="27" x14ac:dyDescent="0.15">
      <c r="B16" s="19" t="s">
        <v>1079</v>
      </c>
      <c r="C16" s="19" t="s">
        <v>1080</v>
      </c>
      <c r="E16" s="19" t="s">
        <v>439</v>
      </c>
      <c r="I16" s="19" t="s">
        <v>708</v>
      </c>
      <c r="K16" s="19" t="s">
        <v>193</v>
      </c>
      <c r="L16" s="19" t="s">
        <v>1459</v>
      </c>
      <c r="M16" s="19" t="b">
        <v>0</v>
      </c>
      <c r="P16" s="19" t="s">
        <v>1477</v>
      </c>
      <c r="Q16" s="19" t="s">
        <v>1478</v>
      </c>
    </row>
    <row r="17" spans="2:23" s="19" customFormat="1" x14ac:dyDescent="0.15">
      <c r="B17" s="19" t="s">
        <v>1458</v>
      </c>
      <c r="C17" s="19" t="s">
        <v>1460</v>
      </c>
      <c r="I17" s="19" t="s">
        <v>709</v>
      </c>
      <c r="K17" s="19" t="s">
        <v>193</v>
      </c>
      <c r="L17" s="19" t="s">
        <v>1459</v>
      </c>
      <c r="M17" s="19" t="b">
        <v>0</v>
      </c>
    </row>
    <row r="18" spans="2:23" s="19" customFormat="1" x14ac:dyDescent="0.15">
      <c r="B18" s="19" t="s">
        <v>1467</v>
      </c>
      <c r="C18" s="19" t="s">
        <v>1461</v>
      </c>
      <c r="I18" s="19" t="s">
        <v>709</v>
      </c>
      <c r="K18" s="19" t="s">
        <v>193</v>
      </c>
      <c r="L18" s="19" t="s">
        <v>1459</v>
      </c>
      <c r="M18" s="19" t="b">
        <v>0</v>
      </c>
    </row>
    <row r="19" spans="2:23" s="19" customFormat="1" x14ac:dyDescent="0.15">
      <c r="B19" s="19" t="s">
        <v>1468</v>
      </c>
      <c r="C19" s="19" t="s">
        <v>1462</v>
      </c>
      <c r="I19" s="19" t="s">
        <v>709</v>
      </c>
      <c r="K19" s="19" t="s">
        <v>193</v>
      </c>
      <c r="L19" s="19" t="s">
        <v>1459</v>
      </c>
      <c r="M19" s="19" t="b">
        <v>0</v>
      </c>
    </row>
    <row r="20" spans="2:23" s="19" customFormat="1" x14ac:dyDescent="0.15">
      <c r="B20" s="19" t="s">
        <v>1469</v>
      </c>
      <c r="C20" s="19" t="s">
        <v>1463</v>
      </c>
      <c r="I20" s="19" t="s">
        <v>709</v>
      </c>
      <c r="K20" s="19" t="s">
        <v>193</v>
      </c>
      <c r="L20" s="19" t="s">
        <v>1459</v>
      </c>
      <c r="M20" s="19" t="b">
        <v>0</v>
      </c>
    </row>
    <row r="21" spans="2:23" s="19" customFormat="1" x14ac:dyDescent="0.15">
      <c r="B21" s="19" t="s">
        <v>1470</v>
      </c>
      <c r="C21" s="19" t="s">
        <v>1466</v>
      </c>
      <c r="I21" s="19" t="s">
        <v>709</v>
      </c>
      <c r="K21" s="19" t="s">
        <v>193</v>
      </c>
      <c r="L21" s="19" t="s">
        <v>1459</v>
      </c>
      <c r="M21" s="19" t="b">
        <v>0</v>
      </c>
    </row>
    <row r="22" spans="2:23" s="19" customFormat="1" x14ac:dyDescent="0.15">
      <c r="B22" s="19" t="s">
        <v>1471</v>
      </c>
      <c r="C22" s="19" t="s">
        <v>1464</v>
      </c>
      <c r="I22" s="19" t="s">
        <v>709</v>
      </c>
      <c r="K22" s="19" t="s">
        <v>193</v>
      </c>
      <c r="L22" s="19" t="s">
        <v>1459</v>
      </c>
      <c r="M22" s="19" t="b">
        <v>0</v>
      </c>
    </row>
    <row r="23" spans="2:23" s="19" customFormat="1" x14ac:dyDescent="0.15">
      <c r="B23" s="19" t="s">
        <v>1472</v>
      </c>
      <c r="C23" s="19" t="s">
        <v>1465</v>
      </c>
      <c r="I23" s="19" t="s">
        <v>709</v>
      </c>
      <c r="K23" s="19" t="s">
        <v>193</v>
      </c>
      <c r="L23" s="19" t="s">
        <v>1459</v>
      </c>
      <c r="M23" s="19" t="b">
        <v>0</v>
      </c>
    </row>
    <row r="24" spans="2:23" s="19" customFormat="1" x14ac:dyDescent="0.15">
      <c r="B24" s="19" t="s">
        <v>1473</v>
      </c>
      <c r="C24" s="19" t="s">
        <v>1474</v>
      </c>
      <c r="I24" s="19" t="s">
        <v>402</v>
      </c>
      <c r="K24" s="19" t="s">
        <v>185</v>
      </c>
    </row>
    <row r="25" spans="2:23" s="19" customFormat="1" x14ac:dyDescent="0.15">
      <c r="B25" s="19" t="s">
        <v>1475</v>
      </c>
      <c r="C25" s="19" t="s">
        <v>1476</v>
      </c>
      <c r="I25" s="19" t="s">
        <v>402</v>
      </c>
      <c r="K25" s="19" t="s">
        <v>185</v>
      </c>
    </row>
    <row r="26" spans="2:23" s="19" customFormat="1" x14ac:dyDescent="0.15">
      <c r="B26" s="19" t="s">
        <v>1071</v>
      </c>
      <c r="C26" s="19" t="s">
        <v>1230</v>
      </c>
      <c r="E26" s="19" t="s">
        <v>177</v>
      </c>
      <c r="I26" s="19" t="s">
        <v>816</v>
      </c>
      <c r="K26" s="19" t="s">
        <v>187</v>
      </c>
      <c r="L26" s="19" t="s">
        <v>191</v>
      </c>
      <c r="M26" s="19">
        <v>1</v>
      </c>
      <c r="P26" s="19" t="s">
        <v>1571</v>
      </c>
      <c r="Q26" s="19" t="s">
        <v>1572</v>
      </c>
      <c r="S26" s="19" t="s">
        <v>561</v>
      </c>
    </row>
    <row r="27" spans="2:23" s="19" customFormat="1" ht="27" x14ac:dyDescent="0.15">
      <c r="B27" s="19" t="s">
        <v>1237</v>
      </c>
      <c r="C27" s="19" t="s">
        <v>1233</v>
      </c>
      <c r="E27" s="19" t="str">
        <f>P27&amp;","&amp;Q27</f>
        <v>持ち家,持ち家でない</v>
      </c>
      <c r="I27" s="19" t="s">
        <v>816</v>
      </c>
      <c r="K27" s="19" t="s">
        <v>187</v>
      </c>
      <c r="L27" s="19" t="s">
        <v>179</v>
      </c>
      <c r="M27" s="19">
        <v>1</v>
      </c>
      <c r="P27" s="19" t="s">
        <v>1107</v>
      </c>
      <c r="Q27" s="19" t="s">
        <v>75</v>
      </c>
    </row>
    <row r="28" spans="2:23" s="19" customFormat="1" x14ac:dyDescent="0.15">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x14ac:dyDescent="0.15">
      <c r="B29" s="19" t="s">
        <v>855</v>
      </c>
      <c r="C29" s="19" t="s">
        <v>5</v>
      </c>
      <c r="E29" s="19" t="s">
        <v>959</v>
      </c>
      <c r="I29" s="19" t="s">
        <v>816</v>
      </c>
      <c r="K29" s="19" t="s">
        <v>193</v>
      </c>
      <c r="L29" s="19" t="s">
        <v>178</v>
      </c>
      <c r="M29" s="19" t="b">
        <v>0</v>
      </c>
      <c r="P29" s="19" t="s">
        <v>194</v>
      </c>
      <c r="Q29" s="19" t="s">
        <v>195</v>
      </c>
    </row>
    <row r="30" spans="2:23" s="19" customFormat="1" x14ac:dyDescent="0.15">
      <c r="B30" s="19" t="s">
        <v>662</v>
      </c>
      <c r="C30" s="19" t="s">
        <v>664</v>
      </c>
      <c r="F30" s="19" t="s">
        <v>665</v>
      </c>
      <c r="I30" s="19" t="s">
        <v>1231</v>
      </c>
      <c r="J30" s="19" t="s">
        <v>174</v>
      </c>
      <c r="K30" s="19" t="s">
        <v>187</v>
      </c>
      <c r="M30" s="19">
        <v>0</v>
      </c>
    </row>
    <row r="31" spans="2:23" s="19" customFormat="1" ht="40.5" x14ac:dyDescent="0.1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x14ac:dyDescent="0.1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x14ac:dyDescent="0.15">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x14ac:dyDescent="0.2">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x14ac:dyDescent="0.15">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x14ac:dyDescent="0.15">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x14ac:dyDescent="0.15">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x14ac:dyDescent="0.15">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x14ac:dyDescent="0.15">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x14ac:dyDescent="0.15">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x14ac:dyDescent="0.15">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x14ac:dyDescent="0.15">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x14ac:dyDescent="0.15">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x14ac:dyDescent="0.15">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x14ac:dyDescent="0.15">
      <c r="B45" s="19" t="s">
        <v>220</v>
      </c>
      <c r="C45" s="19" t="s">
        <v>223</v>
      </c>
      <c r="D45" s="19">
        <v>1</v>
      </c>
      <c r="E45" s="19" t="s">
        <v>208</v>
      </c>
      <c r="F45" s="19" t="s">
        <v>228</v>
      </c>
      <c r="I45" s="19" t="s">
        <v>1231</v>
      </c>
      <c r="J45" s="19" t="s">
        <v>209</v>
      </c>
      <c r="K45" s="19" t="s">
        <v>187</v>
      </c>
      <c r="M45" s="19">
        <v>-1</v>
      </c>
    </row>
    <row r="46" spans="1:25" s="19" customFormat="1" ht="27" x14ac:dyDescent="0.15">
      <c r="B46" s="19" t="s">
        <v>221</v>
      </c>
      <c r="C46" s="19" t="s">
        <v>224</v>
      </c>
      <c r="D46" s="19">
        <v>1</v>
      </c>
      <c r="E46" s="19" t="s">
        <v>208</v>
      </c>
      <c r="F46" s="19" t="s">
        <v>228</v>
      </c>
      <c r="H46" s="19" t="s">
        <v>898</v>
      </c>
      <c r="I46" s="19" t="s">
        <v>1231</v>
      </c>
      <c r="J46" s="19" t="s">
        <v>209</v>
      </c>
      <c r="K46" s="19" t="s">
        <v>187</v>
      </c>
      <c r="M46" s="19">
        <v>-1</v>
      </c>
    </row>
    <row r="47" spans="1:25" s="19" customFormat="1" ht="27" x14ac:dyDescent="0.15">
      <c r="B47" s="19" t="s">
        <v>222</v>
      </c>
      <c r="C47" s="19" t="s">
        <v>225</v>
      </c>
      <c r="D47" s="19">
        <v>1</v>
      </c>
      <c r="E47" s="19" t="s">
        <v>208</v>
      </c>
      <c r="F47" s="19" t="s">
        <v>228</v>
      </c>
      <c r="I47" s="19" t="s">
        <v>1231</v>
      </c>
      <c r="J47" s="19" t="s">
        <v>209</v>
      </c>
      <c r="K47" s="19" t="s">
        <v>187</v>
      </c>
      <c r="M47" s="19">
        <v>-1</v>
      </c>
    </row>
    <row r="48" spans="1:25" s="19" customFormat="1" x14ac:dyDescent="0.15">
      <c r="B48" s="19" t="s">
        <v>852</v>
      </c>
      <c r="C48" s="19" t="s">
        <v>1111</v>
      </c>
      <c r="D48" s="19">
        <v>1</v>
      </c>
      <c r="F48" s="19" t="s">
        <v>228</v>
      </c>
      <c r="I48" s="19" t="s">
        <v>1231</v>
      </c>
      <c r="J48" s="19" t="s">
        <v>174</v>
      </c>
      <c r="K48" s="19" t="s">
        <v>187</v>
      </c>
      <c r="M48" s="19">
        <v>-1</v>
      </c>
    </row>
    <row r="49" spans="2:23" s="19" customFormat="1" x14ac:dyDescent="0.15">
      <c r="B49" s="19" t="s">
        <v>1109</v>
      </c>
      <c r="C49" s="19" t="s">
        <v>1112</v>
      </c>
      <c r="D49" s="19">
        <v>1</v>
      </c>
      <c r="F49" s="19" t="s">
        <v>228</v>
      </c>
      <c r="H49" s="19" t="s">
        <v>898</v>
      </c>
      <c r="I49" s="19" t="s">
        <v>1231</v>
      </c>
      <c r="J49" s="19" t="s">
        <v>174</v>
      </c>
      <c r="K49" s="19" t="s">
        <v>187</v>
      </c>
      <c r="M49" s="19">
        <v>-1</v>
      </c>
    </row>
    <row r="50" spans="2:23" s="19" customFormat="1" x14ac:dyDescent="0.15">
      <c r="B50" s="19" t="s">
        <v>1110</v>
      </c>
      <c r="C50" s="19" t="s">
        <v>1113</v>
      </c>
      <c r="D50" s="19">
        <v>1</v>
      </c>
      <c r="F50" s="19" t="s">
        <v>228</v>
      </c>
      <c r="I50" s="19" t="s">
        <v>1231</v>
      </c>
      <c r="J50" s="19" t="s">
        <v>174</v>
      </c>
      <c r="K50" s="19" t="s">
        <v>187</v>
      </c>
      <c r="M50" s="19">
        <v>-1</v>
      </c>
    </row>
    <row r="51" spans="2:23" s="19" customFormat="1" x14ac:dyDescent="0.15">
      <c r="B51" s="19" t="s">
        <v>1115</v>
      </c>
      <c r="C51" s="19" t="s">
        <v>299</v>
      </c>
      <c r="D51" s="19">
        <v>1</v>
      </c>
      <c r="F51" s="19" t="s">
        <v>228</v>
      </c>
      <c r="H51" s="19" t="s">
        <v>898</v>
      </c>
      <c r="I51" s="19" t="s">
        <v>1231</v>
      </c>
      <c r="J51" s="19" t="s">
        <v>174</v>
      </c>
      <c r="K51" s="19" t="s">
        <v>187</v>
      </c>
      <c r="M51" s="19">
        <v>-1</v>
      </c>
    </row>
    <row r="52" spans="2:23" s="19" customFormat="1" x14ac:dyDescent="0.15">
      <c r="B52" s="19" t="s">
        <v>1116</v>
      </c>
      <c r="C52" s="19" t="s">
        <v>300</v>
      </c>
      <c r="F52" s="19" t="s">
        <v>228</v>
      </c>
      <c r="I52" s="19" t="s">
        <v>1231</v>
      </c>
      <c r="J52" s="19" t="s">
        <v>174</v>
      </c>
      <c r="K52" s="19" t="s">
        <v>187</v>
      </c>
      <c r="M52" s="19">
        <v>-1</v>
      </c>
    </row>
    <row r="53" spans="2:23" s="19" customFormat="1" x14ac:dyDescent="0.15">
      <c r="B53" s="19" t="s">
        <v>1117</v>
      </c>
      <c r="C53" s="19" t="s">
        <v>1607</v>
      </c>
      <c r="F53" s="19" t="s">
        <v>228</v>
      </c>
      <c r="I53" s="19" t="s">
        <v>1231</v>
      </c>
      <c r="J53" s="19" t="s">
        <v>174</v>
      </c>
      <c r="K53" s="19" t="s">
        <v>187</v>
      </c>
      <c r="M53" s="19">
        <v>-1</v>
      </c>
    </row>
    <row r="54" spans="2:23" s="19" customFormat="1" x14ac:dyDescent="0.15">
      <c r="B54" s="19" t="s">
        <v>850</v>
      </c>
      <c r="C54" s="19" t="s">
        <v>296</v>
      </c>
      <c r="D54" s="19">
        <v>1</v>
      </c>
      <c r="F54" s="19" t="s">
        <v>228</v>
      </c>
      <c r="H54" s="19" t="s">
        <v>898</v>
      </c>
      <c r="I54" s="19" t="s">
        <v>1231</v>
      </c>
      <c r="J54" s="19" t="s">
        <v>174</v>
      </c>
      <c r="K54" s="19" t="s">
        <v>187</v>
      </c>
      <c r="M54" s="19">
        <v>-1</v>
      </c>
    </row>
    <row r="55" spans="2:23" s="19" customFormat="1" x14ac:dyDescent="0.15">
      <c r="B55" s="19" t="s">
        <v>569</v>
      </c>
      <c r="C55" s="19" t="s">
        <v>570</v>
      </c>
      <c r="I55" s="19" t="s">
        <v>815</v>
      </c>
      <c r="K55" s="25" t="s">
        <v>187</v>
      </c>
      <c r="L55" s="25" t="s">
        <v>188</v>
      </c>
      <c r="M55" s="19">
        <v>0</v>
      </c>
      <c r="N55" s="25"/>
      <c r="O55" s="25" t="s">
        <v>1606</v>
      </c>
      <c r="P55" s="19" t="s">
        <v>1684</v>
      </c>
      <c r="Q55" s="19" t="s">
        <v>228</v>
      </c>
    </row>
    <row r="56" spans="2:23" s="19" customFormat="1" x14ac:dyDescent="0.15">
      <c r="B56" s="19" t="s">
        <v>297</v>
      </c>
      <c r="C56" s="19" t="s">
        <v>298</v>
      </c>
      <c r="I56" s="19" t="s">
        <v>815</v>
      </c>
      <c r="K56" s="25" t="s">
        <v>187</v>
      </c>
      <c r="L56" s="25" t="s">
        <v>188</v>
      </c>
      <c r="M56" s="19">
        <v>0</v>
      </c>
      <c r="N56" s="25"/>
      <c r="O56" s="25" t="s">
        <v>1606</v>
      </c>
      <c r="P56" s="19" t="s">
        <v>1684</v>
      </c>
      <c r="Q56" s="19" t="s">
        <v>228</v>
      </c>
    </row>
    <row r="57" spans="2:23" s="19" customFormat="1" ht="27" x14ac:dyDescent="0.15">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x14ac:dyDescent="0.15">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x14ac:dyDescent="0.15">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x14ac:dyDescent="0.15">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x14ac:dyDescent="0.15">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x14ac:dyDescent="0.15">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x14ac:dyDescent="0.15">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x14ac:dyDescent="0.15">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x14ac:dyDescent="0.15">
      <c r="B65" s="19" t="s">
        <v>1108</v>
      </c>
      <c r="C65" s="19" t="s">
        <v>533</v>
      </c>
      <c r="E65" s="19" t="s">
        <v>393</v>
      </c>
      <c r="I65" s="19" t="s">
        <v>1232</v>
      </c>
      <c r="K65" s="19" t="s">
        <v>185</v>
      </c>
    </row>
    <row r="66" spans="1:22" s="19" customFormat="1" ht="27" x14ac:dyDescent="0.15">
      <c r="B66" s="19" t="s">
        <v>503</v>
      </c>
      <c r="C66" s="19" t="s">
        <v>533</v>
      </c>
      <c r="I66" s="19" t="s">
        <v>1232</v>
      </c>
      <c r="K66" s="19" t="s">
        <v>185</v>
      </c>
    </row>
    <row r="67" spans="1:22" s="19" customFormat="1" ht="27" x14ac:dyDescent="0.15">
      <c r="B67" s="19" t="s">
        <v>504</v>
      </c>
      <c r="C67" s="19" t="s">
        <v>533</v>
      </c>
      <c r="I67" s="19" t="s">
        <v>1232</v>
      </c>
      <c r="K67" s="19" t="s">
        <v>185</v>
      </c>
    </row>
    <row r="68" spans="1:22" s="19" customFormat="1" ht="27" x14ac:dyDescent="0.15">
      <c r="B68" s="19" t="s">
        <v>1204</v>
      </c>
      <c r="C68" s="19" t="s">
        <v>1203</v>
      </c>
      <c r="E68" s="19" t="s">
        <v>959</v>
      </c>
      <c r="H68" s="19" t="s">
        <v>901</v>
      </c>
      <c r="I68" s="19" t="s">
        <v>708</v>
      </c>
      <c r="K68" s="19" t="s">
        <v>193</v>
      </c>
      <c r="L68" s="19" t="s">
        <v>1318</v>
      </c>
      <c r="M68" s="19" t="b">
        <v>0</v>
      </c>
      <c r="P68" s="19" t="s">
        <v>394</v>
      </c>
      <c r="Q68" s="19" t="s">
        <v>395</v>
      </c>
    </row>
    <row r="69" spans="1:22" s="35" customFormat="1" ht="27.75" thickBot="1" x14ac:dyDescent="0.2">
      <c r="B69" s="35" t="s">
        <v>1205</v>
      </c>
      <c r="C69" s="35" t="s">
        <v>532</v>
      </c>
      <c r="E69" s="35" t="s">
        <v>959</v>
      </c>
      <c r="H69" s="35" t="s">
        <v>901</v>
      </c>
      <c r="I69" s="35" t="s">
        <v>708</v>
      </c>
      <c r="K69" s="35" t="s">
        <v>193</v>
      </c>
      <c r="L69" s="35" t="s">
        <v>1318</v>
      </c>
      <c r="M69" s="35" t="b">
        <v>0</v>
      </c>
      <c r="P69" s="35" t="s">
        <v>394</v>
      </c>
      <c r="Q69" s="35" t="s">
        <v>395</v>
      </c>
    </row>
    <row r="70" spans="1:22" s="19" customFormat="1" ht="54.75" thickTop="1" x14ac:dyDescent="0.15">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x14ac:dyDescent="0.15">
      <c r="B71" s="19" t="s">
        <v>1248</v>
      </c>
      <c r="C71" s="19" t="s">
        <v>4</v>
      </c>
      <c r="E71" s="19" t="s">
        <v>842</v>
      </c>
      <c r="I71" s="19" t="s">
        <v>709</v>
      </c>
      <c r="K71" s="19" t="s">
        <v>193</v>
      </c>
      <c r="L71" s="19" t="s">
        <v>1318</v>
      </c>
      <c r="M71" s="19" t="b">
        <v>0</v>
      </c>
    </row>
    <row r="72" spans="1:22" s="19" customFormat="1" ht="27" x14ac:dyDescent="0.15">
      <c r="B72" s="19" t="s">
        <v>1250</v>
      </c>
      <c r="C72" s="19" t="s">
        <v>264</v>
      </c>
      <c r="E72" s="19" t="s">
        <v>843</v>
      </c>
      <c r="I72" s="19" t="s">
        <v>709</v>
      </c>
      <c r="K72" s="19" t="s">
        <v>193</v>
      </c>
      <c r="L72" s="19" t="s">
        <v>1318</v>
      </c>
      <c r="M72" s="19" t="b">
        <v>0</v>
      </c>
    </row>
    <row r="73" spans="1:22" s="19" customFormat="1" ht="27" x14ac:dyDescent="0.15">
      <c r="B73" s="19" t="s">
        <v>851</v>
      </c>
      <c r="C73" s="19" t="s">
        <v>259</v>
      </c>
      <c r="E73" s="19" t="s">
        <v>843</v>
      </c>
      <c r="I73" s="19" t="s">
        <v>709</v>
      </c>
      <c r="K73" s="19" t="s">
        <v>193</v>
      </c>
      <c r="L73" s="19" t="s">
        <v>1318</v>
      </c>
      <c r="M73" s="19" t="b">
        <v>0</v>
      </c>
    </row>
    <row r="74" spans="1:22" s="19" customFormat="1" ht="27" x14ac:dyDescent="0.15">
      <c r="B74" s="19" t="s">
        <v>1106</v>
      </c>
      <c r="C74" s="19" t="s">
        <v>263</v>
      </c>
      <c r="E74" s="19" t="s">
        <v>843</v>
      </c>
      <c r="I74" s="19" t="s">
        <v>709</v>
      </c>
      <c r="K74" s="19" t="s">
        <v>193</v>
      </c>
      <c r="L74" s="19" t="s">
        <v>1318</v>
      </c>
      <c r="M74" s="19" t="b">
        <v>0</v>
      </c>
    </row>
    <row r="75" spans="1:22" s="19" customFormat="1" ht="27" x14ac:dyDescent="0.15">
      <c r="B75" s="50" t="s">
        <v>1249</v>
      </c>
      <c r="C75" s="50" t="s">
        <v>235</v>
      </c>
      <c r="E75" s="19" t="s">
        <v>843</v>
      </c>
      <c r="I75" s="19" t="s">
        <v>709</v>
      </c>
      <c r="K75" s="19" t="s">
        <v>193</v>
      </c>
      <c r="L75" s="19" t="s">
        <v>1318</v>
      </c>
      <c r="M75" s="19" t="b">
        <v>0</v>
      </c>
    </row>
    <row r="76" spans="1:22" s="19" customFormat="1" x14ac:dyDescent="0.15">
      <c r="B76" s="50" t="s">
        <v>257</v>
      </c>
      <c r="C76" s="50" t="s">
        <v>256</v>
      </c>
    </row>
    <row r="77" spans="1:22" s="19" customFormat="1" x14ac:dyDescent="0.15">
      <c r="B77" s="50" t="s">
        <v>258</v>
      </c>
      <c r="C77" s="50" t="s">
        <v>260</v>
      </c>
    </row>
    <row r="78" spans="1:22" s="19" customFormat="1" x14ac:dyDescent="0.15">
      <c r="B78" s="50" t="s">
        <v>261</v>
      </c>
      <c r="C78" s="50" t="s">
        <v>262</v>
      </c>
    </row>
    <row r="79" spans="1:22" s="19" customFormat="1" ht="27" x14ac:dyDescent="0.15">
      <c r="B79" s="19" t="s">
        <v>957</v>
      </c>
      <c r="C79" s="19" t="s">
        <v>1201</v>
      </c>
      <c r="E79" s="19" t="s">
        <v>843</v>
      </c>
      <c r="I79" s="19" t="s">
        <v>709</v>
      </c>
      <c r="K79" s="19" t="s">
        <v>193</v>
      </c>
      <c r="L79" s="19" t="s">
        <v>1318</v>
      </c>
      <c r="M79" s="19" t="b">
        <v>0</v>
      </c>
    </row>
    <row r="80" spans="1:22" s="19" customFormat="1" ht="27" x14ac:dyDescent="0.15">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x14ac:dyDescent="0.15">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x14ac:dyDescent="0.15">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x14ac:dyDescent="0.15">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x14ac:dyDescent="0.15">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x14ac:dyDescent="0.15">
      <c r="B85" s="19" t="s">
        <v>1207</v>
      </c>
      <c r="C85" s="19" t="s">
        <v>1202</v>
      </c>
      <c r="E85" s="19" t="s">
        <v>847</v>
      </c>
      <c r="I85" s="19" t="s">
        <v>708</v>
      </c>
      <c r="K85" s="19" t="s">
        <v>193</v>
      </c>
      <c r="L85" s="19" t="s">
        <v>1318</v>
      </c>
      <c r="M85" s="19" t="b">
        <v>0</v>
      </c>
    </row>
    <row r="86" spans="2:24" s="19" customFormat="1" ht="27" x14ac:dyDescent="0.15">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x14ac:dyDescent="0.15">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x14ac:dyDescent="0.15">
      <c r="B88" s="19" t="s">
        <v>1226</v>
      </c>
      <c r="C88" s="19" t="s">
        <v>1043</v>
      </c>
      <c r="E88" s="19" t="s">
        <v>410</v>
      </c>
      <c r="F88" s="19" t="s">
        <v>834</v>
      </c>
      <c r="I88" s="19" t="s">
        <v>1231</v>
      </c>
      <c r="J88" s="19" t="s">
        <v>412</v>
      </c>
      <c r="K88" s="19" t="s">
        <v>187</v>
      </c>
      <c r="M88" s="19">
        <v>-1</v>
      </c>
    </row>
    <row r="89" spans="2:24" s="19" customFormat="1" x14ac:dyDescent="0.15">
      <c r="B89" s="19" t="s">
        <v>1227</v>
      </c>
      <c r="C89" s="19" t="s">
        <v>1043</v>
      </c>
      <c r="E89" s="19" t="s">
        <v>411</v>
      </c>
      <c r="F89" s="19" t="s">
        <v>834</v>
      </c>
      <c r="I89" s="19" t="s">
        <v>1231</v>
      </c>
      <c r="J89" s="19" t="s">
        <v>412</v>
      </c>
      <c r="K89" s="19" t="s">
        <v>187</v>
      </c>
      <c r="M89" s="19">
        <v>-1</v>
      </c>
    </row>
    <row r="90" spans="2:24" s="19" customFormat="1" ht="27" x14ac:dyDescent="0.15">
      <c r="B90" s="19" t="s">
        <v>1015</v>
      </c>
      <c r="C90" s="19" t="s">
        <v>1683</v>
      </c>
      <c r="E90" s="19" t="s">
        <v>413</v>
      </c>
      <c r="F90" s="19" t="s">
        <v>1684</v>
      </c>
      <c r="I90" s="19" t="s">
        <v>1231</v>
      </c>
      <c r="J90" s="19" t="s">
        <v>412</v>
      </c>
      <c r="K90" s="19" t="s">
        <v>187</v>
      </c>
      <c r="M90" s="19">
        <v>-1</v>
      </c>
    </row>
    <row r="91" spans="2:24" s="19" customFormat="1" ht="27" x14ac:dyDescent="0.15">
      <c r="B91" s="19" t="s">
        <v>1016</v>
      </c>
      <c r="C91" s="19" t="s">
        <v>1683</v>
      </c>
      <c r="E91" s="19" t="s">
        <v>414</v>
      </c>
      <c r="F91" s="19" t="s">
        <v>1684</v>
      </c>
      <c r="I91" s="19" t="s">
        <v>1231</v>
      </c>
      <c r="J91" s="19" t="s">
        <v>412</v>
      </c>
      <c r="K91" s="19" t="s">
        <v>187</v>
      </c>
      <c r="M91" s="19">
        <v>-1</v>
      </c>
    </row>
    <row r="92" spans="2:24" s="19" customFormat="1" ht="27" x14ac:dyDescent="0.15">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x14ac:dyDescent="0.15">
      <c r="B93" s="19" t="s">
        <v>1618</v>
      </c>
      <c r="C93" s="19" t="s">
        <v>420</v>
      </c>
      <c r="E93" s="19" t="s">
        <v>421</v>
      </c>
      <c r="I93" s="19" t="s">
        <v>402</v>
      </c>
      <c r="K93" s="19" t="s">
        <v>185</v>
      </c>
    </row>
    <row r="94" spans="2:24" s="19" customFormat="1" x14ac:dyDescent="0.15">
      <c r="B94" s="19" t="s">
        <v>1619</v>
      </c>
      <c r="C94" s="19" t="s">
        <v>420</v>
      </c>
      <c r="E94" s="19" t="s">
        <v>422</v>
      </c>
      <c r="I94" s="19" t="s">
        <v>402</v>
      </c>
      <c r="K94" s="19" t="s">
        <v>185</v>
      </c>
    </row>
    <row r="95" spans="2:24" s="19" customFormat="1" x14ac:dyDescent="0.15">
      <c r="B95" s="19" t="s">
        <v>1620</v>
      </c>
      <c r="C95" s="19" t="s">
        <v>420</v>
      </c>
      <c r="E95" s="19" t="s">
        <v>423</v>
      </c>
      <c r="I95" s="19" t="s">
        <v>402</v>
      </c>
      <c r="K95" s="19" t="s">
        <v>185</v>
      </c>
    </row>
    <row r="96" spans="2:24" s="19" customFormat="1" x14ac:dyDescent="0.15">
      <c r="B96" s="19" t="s">
        <v>429</v>
      </c>
      <c r="C96" s="19" t="s">
        <v>420</v>
      </c>
      <c r="E96" s="19" t="s">
        <v>431</v>
      </c>
      <c r="I96" s="19" t="s">
        <v>402</v>
      </c>
      <c r="K96" s="19" t="s">
        <v>185</v>
      </c>
    </row>
    <row r="97" spans="1:21" s="19" customFormat="1" x14ac:dyDescent="0.15">
      <c r="B97" s="19" t="s">
        <v>430</v>
      </c>
      <c r="C97" s="19" t="s">
        <v>420</v>
      </c>
      <c r="E97" s="19" t="s">
        <v>432</v>
      </c>
      <c r="I97" s="19" t="s">
        <v>402</v>
      </c>
      <c r="K97" s="19" t="s">
        <v>185</v>
      </c>
    </row>
    <row r="98" spans="1:21" s="19" customFormat="1" ht="27" x14ac:dyDescent="0.15">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x14ac:dyDescent="0.15">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x14ac:dyDescent="0.15">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x14ac:dyDescent="0.15">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x14ac:dyDescent="0.15">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x14ac:dyDescent="0.15">
      <c r="B103" s="19" t="s">
        <v>1631</v>
      </c>
      <c r="C103" s="19" t="s">
        <v>1002</v>
      </c>
      <c r="I103" s="19" t="s">
        <v>402</v>
      </c>
      <c r="K103" s="19" t="s">
        <v>185</v>
      </c>
    </row>
    <row r="104" spans="1:21" s="19" customFormat="1" x14ac:dyDescent="0.15">
      <c r="B104" s="19" t="s">
        <v>424</v>
      </c>
      <c r="C104" s="19" t="s">
        <v>435</v>
      </c>
      <c r="E104" s="19" t="s">
        <v>421</v>
      </c>
      <c r="F104" s="19" t="s">
        <v>436</v>
      </c>
      <c r="I104" s="19" t="s">
        <v>1231</v>
      </c>
      <c r="J104" s="19" t="s">
        <v>174</v>
      </c>
      <c r="K104" s="19" t="s">
        <v>187</v>
      </c>
    </row>
    <row r="105" spans="1:21" s="19" customFormat="1" x14ac:dyDescent="0.15">
      <c r="B105" s="19" t="s">
        <v>425</v>
      </c>
      <c r="C105" s="19" t="s">
        <v>435</v>
      </c>
      <c r="E105" s="19" t="s">
        <v>422</v>
      </c>
      <c r="F105" s="19" t="s">
        <v>436</v>
      </c>
      <c r="I105" s="19" t="s">
        <v>1231</v>
      </c>
      <c r="J105" s="19" t="s">
        <v>174</v>
      </c>
      <c r="K105" s="19" t="s">
        <v>187</v>
      </c>
    </row>
    <row r="106" spans="1:21" s="19" customFormat="1" x14ac:dyDescent="0.15">
      <c r="B106" s="19" t="s">
        <v>426</v>
      </c>
      <c r="C106" s="19" t="s">
        <v>435</v>
      </c>
      <c r="E106" s="19" t="s">
        <v>423</v>
      </c>
      <c r="F106" s="19" t="s">
        <v>436</v>
      </c>
      <c r="I106" s="19" t="s">
        <v>1231</v>
      </c>
      <c r="J106" s="19" t="s">
        <v>174</v>
      </c>
      <c r="K106" s="19" t="s">
        <v>187</v>
      </c>
    </row>
    <row r="107" spans="1:21" s="19" customFormat="1" x14ac:dyDescent="0.15">
      <c r="B107" s="19" t="s">
        <v>427</v>
      </c>
      <c r="C107" s="19" t="s">
        <v>435</v>
      </c>
      <c r="E107" s="19" t="s">
        <v>431</v>
      </c>
      <c r="F107" s="19" t="s">
        <v>436</v>
      </c>
      <c r="I107" s="19" t="s">
        <v>1231</v>
      </c>
      <c r="J107" s="19" t="s">
        <v>174</v>
      </c>
      <c r="K107" s="19" t="s">
        <v>187</v>
      </c>
    </row>
    <row r="108" spans="1:21" s="19" customFormat="1" x14ac:dyDescent="0.15">
      <c r="B108" s="19" t="s">
        <v>428</v>
      </c>
      <c r="C108" s="19" t="s">
        <v>435</v>
      </c>
      <c r="E108" s="19" t="s">
        <v>432</v>
      </c>
      <c r="F108" s="19" t="s">
        <v>436</v>
      </c>
      <c r="I108" s="19" t="s">
        <v>1231</v>
      </c>
      <c r="J108" s="19" t="s">
        <v>174</v>
      </c>
      <c r="K108" s="19" t="s">
        <v>187</v>
      </c>
    </row>
    <row r="109" spans="1:21" s="35" customFormat="1" ht="54.75" thickBot="1" x14ac:dyDescent="0.2">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x14ac:dyDescent="0.15">
      <c r="A110" s="19" t="s">
        <v>1600</v>
      </c>
      <c r="B110" s="19" t="s">
        <v>1585</v>
      </c>
      <c r="C110" s="19" t="s">
        <v>1589</v>
      </c>
      <c r="E110" s="19" t="s">
        <v>1590</v>
      </c>
      <c r="I110" s="19" t="s">
        <v>1601</v>
      </c>
      <c r="K110" s="19" t="s">
        <v>1586</v>
      </c>
      <c r="L110" s="19" t="s">
        <v>178</v>
      </c>
      <c r="M110" s="19" t="b">
        <v>1</v>
      </c>
      <c r="P110" s="19" t="s">
        <v>1588</v>
      </c>
      <c r="Q110" s="19" t="s">
        <v>1587</v>
      </c>
    </row>
    <row r="111" spans="1:21" s="19" customFormat="1" x14ac:dyDescent="0.15">
      <c r="B111" s="22" t="s">
        <v>1739</v>
      </c>
      <c r="C111" s="22" t="s">
        <v>1740</v>
      </c>
      <c r="D111" s="22"/>
      <c r="E111" s="19" t="s">
        <v>171</v>
      </c>
      <c r="I111" s="19" t="s">
        <v>1337</v>
      </c>
      <c r="K111" s="19" t="s">
        <v>185</v>
      </c>
    </row>
    <row r="112" spans="1:21" s="19" customFormat="1" x14ac:dyDescent="0.15">
      <c r="B112" s="19" t="s">
        <v>1591</v>
      </c>
      <c r="C112" s="19" t="s">
        <v>1593</v>
      </c>
      <c r="E112" s="19" t="s">
        <v>1605</v>
      </c>
      <c r="I112" s="19" t="s">
        <v>1337</v>
      </c>
      <c r="K112" s="19" t="s">
        <v>187</v>
      </c>
      <c r="M112" s="19">
        <v>-1</v>
      </c>
    </row>
    <row r="113" spans="1:25" s="19" customFormat="1" x14ac:dyDescent="0.15">
      <c r="B113" s="19" t="s">
        <v>1592</v>
      </c>
      <c r="C113" s="19" t="s">
        <v>1594</v>
      </c>
      <c r="I113" s="19" t="s">
        <v>1337</v>
      </c>
      <c r="K113" s="19" t="s">
        <v>185</v>
      </c>
    </row>
    <row r="114" spans="1:25" s="19" customFormat="1" x14ac:dyDescent="0.15">
      <c r="B114" s="19" t="s">
        <v>1595</v>
      </c>
      <c r="C114" s="19" t="s">
        <v>1599</v>
      </c>
      <c r="I114" s="19" t="s">
        <v>1337</v>
      </c>
      <c r="K114" s="19" t="s">
        <v>185</v>
      </c>
    </row>
    <row r="115" spans="1:25" s="19" customFormat="1" x14ac:dyDescent="0.15">
      <c r="B115" s="19" t="s">
        <v>1596</v>
      </c>
      <c r="C115" s="19" t="s">
        <v>1597</v>
      </c>
      <c r="E115" s="19" t="s">
        <v>1598</v>
      </c>
      <c r="I115" s="19" t="s">
        <v>1601</v>
      </c>
      <c r="K115" s="19" t="s">
        <v>187</v>
      </c>
      <c r="M115" s="19">
        <v>3</v>
      </c>
      <c r="P115" s="19" t="s">
        <v>1602</v>
      </c>
      <c r="Q115" s="19" t="s">
        <v>1604</v>
      </c>
      <c r="R115" s="19" t="s">
        <v>1603</v>
      </c>
    </row>
    <row r="116" spans="1:25" s="19" customFormat="1" ht="27" x14ac:dyDescent="0.15">
      <c r="A116" s="19" t="s">
        <v>1003</v>
      </c>
      <c r="B116" s="19" t="s">
        <v>1101</v>
      </c>
      <c r="C116" s="19" t="s">
        <v>812</v>
      </c>
      <c r="E116" s="19" t="s">
        <v>440</v>
      </c>
      <c r="I116" s="19" t="s">
        <v>545</v>
      </c>
      <c r="K116" s="19" t="s">
        <v>185</v>
      </c>
    </row>
    <row r="117" spans="1:25" s="35" customFormat="1" ht="27.75" thickBot="1" x14ac:dyDescent="0.2">
      <c r="B117" s="35" t="s">
        <v>501</v>
      </c>
      <c r="C117" s="35" t="s">
        <v>502</v>
      </c>
      <c r="E117" s="35" t="s">
        <v>441</v>
      </c>
      <c r="I117" s="35" t="s">
        <v>545</v>
      </c>
      <c r="J117" s="35">
        <f>4.5*0.9*0.9</f>
        <v>3.645</v>
      </c>
      <c r="K117" s="35" t="s">
        <v>185</v>
      </c>
    </row>
    <row r="118" spans="1:25" s="19" customFormat="1" ht="27.75" thickTop="1" x14ac:dyDescent="0.15">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x14ac:dyDescent="0.15">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x14ac:dyDescent="0.15">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x14ac:dyDescent="0.15">
      <c r="B121" s="19" t="s">
        <v>535</v>
      </c>
      <c r="C121" s="19" t="s">
        <v>534</v>
      </c>
      <c r="I121" s="19" t="s">
        <v>816</v>
      </c>
      <c r="K121" s="19" t="s">
        <v>193</v>
      </c>
      <c r="L121" s="19" t="s">
        <v>1318</v>
      </c>
      <c r="M121" s="19" t="b">
        <v>0</v>
      </c>
      <c r="P121" s="19" t="s">
        <v>446</v>
      </c>
      <c r="Q121" s="19" t="s">
        <v>447</v>
      </c>
    </row>
    <row r="122" spans="1:25" s="19" customFormat="1" x14ac:dyDescent="0.15">
      <c r="B122" s="19" t="s">
        <v>536</v>
      </c>
      <c r="C122" s="19" t="s">
        <v>534</v>
      </c>
      <c r="I122" s="19" t="s">
        <v>816</v>
      </c>
      <c r="K122" s="19" t="s">
        <v>193</v>
      </c>
      <c r="L122" s="19" t="s">
        <v>1318</v>
      </c>
      <c r="M122" s="19" t="b">
        <v>0</v>
      </c>
    </row>
    <row r="123" spans="1:25" s="19" customFormat="1" x14ac:dyDescent="0.15">
      <c r="B123" s="19" t="s">
        <v>537</v>
      </c>
      <c r="C123" s="19" t="s">
        <v>534</v>
      </c>
      <c r="I123" s="19" t="s">
        <v>816</v>
      </c>
      <c r="K123" s="19" t="s">
        <v>193</v>
      </c>
      <c r="L123" s="19" t="s">
        <v>1318</v>
      </c>
      <c r="M123" s="19" t="b">
        <v>0</v>
      </c>
    </row>
    <row r="124" spans="1:25" s="19" customFormat="1" ht="27" x14ac:dyDescent="0.15">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x14ac:dyDescent="0.15">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x14ac:dyDescent="0.15">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x14ac:dyDescent="0.15">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x14ac:dyDescent="0.15">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x14ac:dyDescent="0.15">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x14ac:dyDescent="0.15">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x14ac:dyDescent="0.15">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x14ac:dyDescent="0.15">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x14ac:dyDescent="0.15">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x14ac:dyDescent="0.15">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x14ac:dyDescent="0.15">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x14ac:dyDescent="0.15">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x14ac:dyDescent="0.15">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x14ac:dyDescent="0.15">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x14ac:dyDescent="0.15">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x14ac:dyDescent="0.15">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x14ac:dyDescent="0.15">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x14ac:dyDescent="0.15">
      <c r="B142" s="19" t="s">
        <v>1213</v>
      </c>
      <c r="C142" s="19" t="s">
        <v>833</v>
      </c>
      <c r="F142" s="19" t="s">
        <v>834</v>
      </c>
      <c r="I142" s="19" t="s">
        <v>1231</v>
      </c>
      <c r="J142" s="19" t="s">
        <v>174</v>
      </c>
      <c r="K142" s="19" t="s">
        <v>187</v>
      </c>
      <c r="M142" s="19">
        <v>-1</v>
      </c>
    </row>
    <row r="143" spans="2:25" s="19" customFormat="1" x14ac:dyDescent="0.15">
      <c r="B143" s="19" t="s">
        <v>1214</v>
      </c>
      <c r="C143" s="19" t="s">
        <v>833</v>
      </c>
      <c r="F143" s="19" t="s">
        <v>834</v>
      </c>
      <c r="I143" s="19" t="s">
        <v>1231</v>
      </c>
      <c r="J143" s="19" t="s">
        <v>174</v>
      </c>
      <c r="K143" s="19" t="s">
        <v>187</v>
      </c>
      <c r="M143" s="19">
        <v>-1</v>
      </c>
    </row>
    <row r="144" spans="2:25" s="19" customFormat="1" x14ac:dyDescent="0.15">
      <c r="B144" s="19" t="s">
        <v>1215</v>
      </c>
      <c r="C144" s="19" t="s">
        <v>833</v>
      </c>
      <c r="F144" s="19" t="s">
        <v>834</v>
      </c>
      <c r="I144" s="19" t="s">
        <v>1231</v>
      </c>
      <c r="J144" s="19" t="s">
        <v>174</v>
      </c>
      <c r="K144" s="19" t="s">
        <v>187</v>
      </c>
      <c r="M144" s="19">
        <v>-1</v>
      </c>
    </row>
    <row r="145" spans="1:24" s="23" customFormat="1" x14ac:dyDescent="0.15">
      <c r="A145" s="19"/>
      <c r="B145" s="23" t="s">
        <v>1216</v>
      </c>
      <c r="C145" s="23" t="s">
        <v>1217</v>
      </c>
      <c r="E145" s="23" t="s">
        <v>442</v>
      </c>
      <c r="I145" s="23" t="s">
        <v>1231</v>
      </c>
      <c r="K145" s="23" t="s">
        <v>187</v>
      </c>
      <c r="M145" s="23">
        <v>0</v>
      </c>
    </row>
    <row r="146" spans="1:24" s="23" customFormat="1" x14ac:dyDescent="0.15">
      <c r="A146" s="19"/>
      <c r="B146" s="23" t="s">
        <v>1218</v>
      </c>
      <c r="C146" s="23" t="s">
        <v>1217</v>
      </c>
      <c r="I146" s="23" t="s">
        <v>1231</v>
      </c>
      <c r="K146" s="23" t="s">
        <v>187</v>
      </c>
      <c r="M146" s="23">
        <v>0</v>
      </c>
    </row>
    <row r="147" spans="1:24" s="23" customFormat="1" x14ac:dyDescent="0.15">
      <c r="A147" s="19"/>
      <c r="B147" s="23" t="s">
        <v>1219</v>
      </c>
      <c r="C147" s="23" t="s">
        <v>1217</v>
      </c>
      <c r="I147" s="23" t="s">
        <v>1231</v>
      </c>
      <c r="K147" s="23" t="s">
        <v>187</v>
      </c>
      <c r="M147" s="23">
        <v>0</v>
      </c>
    </row>
    <row r="148" spans="1:24" s="23" customFormat="1" x14ac:dyDescent="0.15">
      <c r="A148" s="19"/>
      <c r="B148" s="23" t="s">
        <v>1220</v>
      </c>
      <c r="C148" s="23" t="s">
        <v>1221</v>
      </c>
      <c r="I148" s="23" t="s">
        <v>1231</v>
      </c>
      <c r="K148" s="23" t="s">
        <v>187</v>
      </c>
      <c r="M148" s="23">
        <v>0</v>
      </c>
    </row>
    <row r="149" spans="1:24" s="23" customFormat="1" x14ac:dyDescent="0.15">
      <c r="A149" s="19"/>
      <c r="B149" s="23" t="s">
        <v>1222</v>
      </c>
      <c r="C149" s="23" t="s">
        <v>1221</v>
      </c>
      <c r="I149" s="23" t="s">
        <v>1231</v>
      </c>
      <c r="K149" s="23" t="s">
        <v>187</v>
      </c>
      <c r="M149" s="23">
        <v>0</v>
      </c>
    </row>
    <row r="150" spans="1:24" s="23" customFormat="1" x14ac:dyDescent="0.15">
      <c r="A150" s="19"/>
      <c r="B150" s="23" t="s">
        <v>1223</v>
      </c>
      <c r="C150" s="23" t="s">
        <v>1221</v>
      </c>
      <c r="I150" s="23" t="s">
        <v>1231</v>
      </c>
      <c r="K150" s="23" t="s">
        <v>187</v>
      </c>
      <c r="M150" s="23">
        <v>0</v>
      </c>
    </row>
    <row r="151" spans="1:24" s="19" customFormat="1" ht="27" x14ac:dyDescent="0.15">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x14ac:dyDescent="0.15">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x14ac:dyDescent="0.15">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x14ac:dyDescent="0.15">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x14ac:dyDescent="0.15">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x14ac:dyDescent="0.15">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x14ac:dyDescent="0.15">
      <c r="B157" s="19" t="s">
        <v>593</v>
      </c>
      <c r="C157" s="19" t="s">
        <v>1388</v>
      </c>
      <c r="I157" s="19" t="s">
        <v>816</v>
      </c>
      <c r="K157" s="19" t="s">
        <v>193</v>
      </c>
      <c r="L157" s="19" t="s">
        <v>1318</v>
      </c>
      <c r="M157" s="19" t="b">
        <v>0</v>
      </c>
      <c r="P157" s="19" t="s">
        <v>194</v>
      </c>
      <c r="Q157" s="19" t="s">
        <v>195</v>
      </c>
    </row>
    <row r="158" spans="1:24" s="19" customFormat="1" ht="27" x14ac:dyDescent="0.15">
      <c r="B158" s="19" t="s">
        <v>1039</v>
      </c>
      <c r="C158" s="19" t="s">
        <v>1388</v>
      </c>
      <c r="I158" s="19" t="s">
        <v>816</v>
      </c>
      <c r="K158" s="19" t="s">
        <v>193</v>
      </c>
      <c r="L158" s="19" t="s">
        <v>1318</v>
      </c>
      <c r="M158" s="19" t="b">
        <v>0</v>
      </c>
      <c r="P158" s="19" t="s">
        <v>194</v>
      </c>
      <c r="Q158" s="19" t="s">
        <v>195</v>
      </c>
    </row>
    <row r="159" spans="1:24" s="19" customFormat="1" ht="27" x14ac:dyDescent="0.15">
      <c r="B159" s="19" t="s">
        <v>1040</v>
      </c>
      <c r="C159" s="19" t="s">
        <v>1388</v>
      </c>
      <c r="I159" s="19" t="s">
        <v>816</v>
      </c>
      <c r="K159" s="19" t="s">
        <v>193</v>
      </c>
      <c r="L159" s="19" t="s">
        <v>1318</v>
      </c>
      <c r="M159" s="19" t="b">
        <v>0</v>
      </c>
      <c r="P159" s="19" t="s">
        <v>194</v>
      </c>
      <c r="Q159" s="19" t="s">
        <v>195</v>
      </c>
    </row>
    <row r="160" spans="1:24" s="19" customFormat="1" ht="27" x14ac:dyDescent="0.15">
      <c r="B160" s="19" t="s">
        <v>592</v>
      </c>
      <c r="C160" s="19" t="s">
        <v>1387</v>
      </c>
      <c r="I160" s="19" t="s">
        <v>816</v>
      </c>
      <c r="K160" s="19" t="s">
        <v>193</v>
      </c>
      <c r="L160" s="19" t="s">
        <v>1318</v>
      </c>
      <c r="M160" s="19" t="b">
        <v>0</v>
      </c>
      <c r="P160" s="19" t="s">
        <v>194</v>
      </c>
      <c r="Q160" s="19" t="s">
        <v>195</v>
      </c>
    </row>
    <row r="161" spans="2:20" s="19" customFormat="1" ht="27" x14ac:dyDescent="0.15">
      <c r="B161" s="19" t="s">
        <v>1041</v>
      </c>
      <c r="C161" s="19" t="s">
        <v>1387</v>
      </c>
      <c r="I161" s="19" t="s">
        <v>816</v>
      </c>
      <c r="K161" s="19" t="s">
        <v>193</v>
      </c>
      <c r="L161" s="19" t="s">
        <v>1318</v>
      </c>
      <c r="M161" s="19" t="b">
        <v>0</v>
      </c>
      <c r="P161" s="19" t="s">
        <v>194</v>
      </c>
      <c r="Q161" s="19" t="s">
        <v>195</v>
      </c>
    </row>
    <row r="162" spans="2:20" s="19" customFormat="1" ht="27" x14ac:dyDescent="0.15">
      <c r="B162" s="19" t="s">
        <v>1042</v>
      </c>
      <c r="C162" s="19" t="s">
        <v>1387</v>
      </c>
      <c r="I162" s="19" t="s">
        <v>816</v>
      </c>
      <c r="K162" s="19" t="s">
        <v>193</v>
      </c>
      <c r="L162" s="19" t="s">
        <v>1318</v>
      </c>
      <c r="M162" s="19" t="b">
        <v>0</v>
      </c>
      <c r="P162" s="19" t="s">
        <v>194</v>
      </c>
      <c r="Q162" s="19" t="s">
        <v>195</v>
      </c>
    </row>
    <row r="163" spans="2:20" s="19" customFormat="1" ht="54" x14ac:dyDescent="0.15">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x14ac:dyDescent="0.15">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x14ac:dyDescent="0.15">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x14ac:dyDescent="0.15">
      <c r="B166" s="19" t="s">
        <v>688</v>
      </c>
      <c r="C166" s="19" t="s">
        <v>691</v>
      </c>
      <c r="I166" s="19" t="s">
        <v>816</v>
      </c>
      <c r="K166" s="19" t="s">
        <v>193</v>
      </c>
      <c r="L166" s="19" t="s">
        <v>1318</v>
      </c>
      <c r="M166" s="19" t="b">
        <v>0</v>
      </c>
      <c r="P166" s="19" t="s">
        <v>194</v>
      </c>
      <c r="Q166" s="19" t="s">
        <v>195</v>
      </c>
      <c r="R166" s="27"/>
      <c r="S166" s="27"/>
      <c r="T166" s="27"/>
    </row>
    <row r="167" spans="2:20" s="19" customFormat="1" ht="27" x14ac:dyDescent="0.15">
      <c r="B167" s="19" t="s">
        <v>689</v>
      </c>
      <c r="C167" s="19" t="s">
        <v>691</v>
      </c>
      <c r="I167" s="19" t="s">
        <v>816</v>
      </c>
      <c r="K167" s="19" t="s">
        <v>193</v>
      </c>
      <c r="L167" s="19" t="s">
        <v>1318</v>
      </c>
      <c r="M167" s="19" t="b">
        <v>0</v>
      </c>
      <c r="P167" s="19" t="s">
        <v>194</v>
      </c>
      <c r="Q167" s="19" t="s">
        <v>195</v>
      </c>
      <c r="R167" s="27"/>
      <c r="S167" s="27"/>
      <c r="T167" s="27"/>
    </row>
    <row r="168" spans="2:20" s="19" customFormat="1" ht="27" x14ac:dyDescent="0.15">
      <c r="B168" s="19" t="s">
        <v>690</v>
      </c>
      <c r="C168" s="19" t="s">
        <v>691</v>
      </c>
      <c r="I168" s="19" t="s">
        <v>816</v>
      </c>
      <c r="K168" s="19" t="s">
        <v>193</v>
      </c>
      <c r="L168" s="19" t="s">
        <v>1318</v>
      </c>
      <c r="M168" s="19" t="b">
        <v>0</v>
      </c>
      <c r="P168" s="19" t="s">
        <v>194</v>
      </c>
      <c r="Q168" s="19" t="s">
        <v>195</v>
      </c>
      <c r="R168" s="27"/>
      <c r="S168" s="27"/>
      <c r="T168" s="27"/>
    </row>
    <row r="169" spans="2:20" s="19" customFormat="1" ht="27" x14ac:dyDescent="0.15">
      <c r="B169" s="19" t="s">
        <v>692</v>
      </c>
      <c r="C169" s="19" t="s">
        <v>693</v>
      </c>
      <c r="I169" s="19" t="s">
        <v>816</v>
      </c>
      <c r="K169" s="19" t="s">
        <v>193</v>
      </c>
      <c r="L169" s="19" t="s">
        <v>1318</v>
      </c>
      <c r="M169" s="19" t="b">
        <v>0</v>
      </c>
      <c r="P169" s="19" t="s">
        <v>194</v>
      </c>
      <c r="Q169" s="19" t="s">
        <v>195</v>
      </c>
      <c r="R169" s="27"/>
      <c r="S169" s="27"/>
      <c r="T169" s="27"/>
    </row>
    <row r="170" spans="2:20" s="19" customFormat="1" ht="27" x14ac:dyDescent="0.15">
      <c r="B170" s="19" t="s">
        <v>531</v>
      </c>
      <c r="C170" s="19" t="s">
        <v>693</v>
      </c>
      <c r="I170" s="19" t="s">
        <v>816</v>
      </c>
      <c r="K170" s="19" t="s">
        <v>193</v>
      </c>
      <c r="L170" s="19" t="s">
        <v>1318</v>
      </c>
      <c r="M170" s="19" t="b">
        <v>0</v>
      </c>
      <c r="P170" s="19" t="s">
        <v>194</v>
      </c>
      <c r="Q170" s="19" t="s">
        <v>195</v>
      </c>
      <c r="R170" s="27"/>
      <c r="S170" s="27"/>
      <c r="T170" s="27"/>
    </row>
    <row r="171" spans="2:20" s="19" customFormat="1" ht="27" x14ac:dyDescent="0.15">
      <c r="B171" s="19" t="s">
        <v>685</v>
      </c>
      <c r="C171" s="19" t="s">
        <v>693</v>
      </c>
      <c r="I171" s="19" t="s">
        <v>816</v>
      </c>
      <c r="K171" s="19" t="s">
        <v>193</v>
      </c>
      <c r="L171" s="19" t="s">
        <v>1318</v>
      </c>
      <c r="M171" s="19" t="b">
        <v>0</v>
      </c>
      <c r="P171" s="19" t="s">
        <v>194</v>
      </c>
      <c r="Q171" s="19" t="s">
        <v>195</v>
      </c>
      <c r="R171" s="27"/>
      <c r="S171" s="27"/>
      <c r="T171" s="27"/>
    </row>
    <row r="172" spans="2:20" s="19" customFormat="1" ht="27" x14ac:dyDescent="0.15">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x14ac:dyDescent="0.15">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x14ac:dyDescent="0.15">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x14ac:dyDescent="0.15">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x14ac:dyDescent="0.15">
      <c r="B176" s="19" t="s">
        <v>756</v>
      </c>
      <c r="C176" s="19" t="s">
        <v>1617</v>
      </c>
      <c r="I176" s="19" t="s">
        <v>816</v>
      </c>
      <c r="K176" s="19" t="s">
        <v>193</v>
      </c>
      <c r="L176" s="19" t="s">
        <v>1318</v>
      </c>
      <c r="M176" s="19" t="b">
        <v>0</v>
      </c>
      <c r="P176" s="19" t="s">
        <v>194</v>
      </c>
      <c r="Q176" s="19" t="s">
        <v>195</v>
      </c>
      <c r="R176" s="27"/>
      <c r="S176" s="27"/>
      <c r="T176" s="27"/>
    </row>
    <row r="177" spans="1:20" s="19" customFormat="1" ht="27" x14ac:dyDescent="0.15">
      <c r="B177" s="19" t="s">
        <v>757</v>
      </c>
      <c r="C177" s="19" t="s">
        <v>1617</v>
      </c>
      <c r="I177" s="19" t="s">
        <v>816</v>
      </c>
      <c r="K177" s="19" t="s">
        <v>193</v>
      </c>
      <c r="L177" s="19" t="s">
        <v>1318</v>
      </c>
      <c r="M177" s="19" t="b">
        <v>0</v>
      </c>
      <c r="P177" s="19" t="s">
        <v>194</v>
      </c>
      <c r="Q177" s="19" t="s">
        <v>195</v>
      </c>
      <c r="R177" s="27"/>
      <c r="S177" s="27"/>
      <c r="T177" s="27"/>
    </row>
    <row r="178" spans="1:20" s="19" customFormat="1" ht="27" x14ac:dyDescent="0.15">
      <c r="B178" s="19" t="s">
        <v>758</v>
      </c>
      <c r="C178" s="19" t="s">
        <v>1617</v>
      </c>
      <c r="I178" s="19" t="s">
        <v>816</v>
      </c>
      <c r="K178" s="19" t="s">
        <v>193</v>
      </c>
      <c r="L178" s="19" t="s">
        <v>1318</v>
      </c>
      <c r="M178" s="19" t="b">
        <v>0</v>
      </c>
      <c r="P178" s="19" t="s">
        <v>194</v>
      </c>
      <c r="Q178" s="19" t="s">
        <v>195</v>
      </c>
      <c r="R178" s="27"/>
      <c r="S178" s="27"/>
      <c r="T178" s="27"/>
    </row>
    <row r="179" spans="1:20" s="19" customFormat="1" ht="27" x14ac:dyDescent="0.15">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x14ac:dyDescent="0.15">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x14ac:dyDescent="0.2">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x14ac:dyDescent="0.15">
      <c r="A182" s="19" t="s">
        <v>1641</v>
      </c>
      <c r="B182" s="19" t="s">
        <v>1228</v>
      </c>
      <c r="C182" s="19" t="s">
        <v>1044</v>
      </c>
      <c r="E182" s="19" t="s">
        <v>845</v>
      </c>
      <c r="F182" s="19" t="s">
        <v>464</v>
      </c>
      <c r="I182" s="19" t="s">
        <v>1231</v>
      </c>
      <c r="J182" s="19" t="s">
        <v>174</v>
      </c>
      <c r="K182" s="19" t="s">
        <v>187</v>
      </c>
      <c r="M182" s="19">
        <v>-1</v>
      </c>
    </row>
    <row r="183" spans="1:20" s="19" customFormat="1" ht="27" x14ac:dyDescent="0.15">
      <c r="B183" s="19" t="s">
        <v>1229</v>
      </c>
      <c r="C183" s="19" t="s">
        <v>1044</v>
      </c>
      <c r="E183" s="19" t="s">
        <v>846</v>
      </c>
      <c r="F183" s="19" t="s">
        <v>464</v>
      </c>
      <c r="I183" s="19" t="s">
        <v>1231</v>
      </c>
      <c r="J183" s="19" t="s">
        <v>174</v>
      </c>
      <c r="K183" s="19" t="s">
        <v>187</v>
      </c>
      <c r="M183" s="19">
        <v>-1</v>
      </c>
    </row>
    <row r="184" spans="1:20" s="19" customFormat="1" ht="27" x14ac:dyDescent="0.15">
      <c r="B184" s="19" t="s">
        <v>1045</v>
      </c>
      <c r="C184" s="19" t="s">
        <v>546</v>
      </c>
      <c r="E184" s="19" t="s">
        <v>845</v>
      </c>
      <c r="I184" s="19" t="s">
        <v>816</v>
      </c>
      <c r="K184" s="19" t="s">
        <v>1586</v>
      </c>
      <c r="L184" s="19" t="s">
        <v>1318</v>
      </c>
      <c r="M184" s="19" t="b">
        <v>0</v>
      </c>
      <c r="P184" s="19" t="s">
        <v>462</v>
      </c>
      <c r="Q184" s="19" t="s">
        <v>463</v>
      </c>
    </row>
    <row r="185" spans="1:20" s="19" customFormat="1" ht="27" x14ac:dyDescent="0.15">
      <c r="B185" s="19" t="s">
        <v>1674</v>
      </c>
      <c r="C185" s="19" t="s">
        <v>546</v>
      </c>
      <c r="E185" s="19" t="s">
        <v>846</v>
      </c>
      <c r="I185" s="19" t="s">
        <v>816</v>
      </c>
      <c r="K185" s="19" t="s">
        <v>1586</v>
      </c>
      <c r="L185" s="19" t="s">
        <v>1318</v>
      </c>
      <c r="M185" s="19" t="b">
        <v>0</v>
      </c>
      <c r="P185" s="19" t="s">
        <v>462</v>
      </c>
      <c r="Q185" s="19" t="s">
        <v>463</v>
      </c>
    </row>
    <row r="186" spans="1:20" s="19" customFormat="1" ht="27" x14ac:dyDescent="0.15">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x14ac:dyDescent="0.15">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x14ac:dyDescent="0.15">
      <c r="B188" s="19" t="s">
        <v>1685</v>
      </c>
      <c r="C188" s="19" t="s">
        <v>1687</v>
      </c>
      <c r="E188" s="19" t="s">
        <v>845</v>
      </c>
      <c r="I188" s="19" t="s">
        <v>816</v>
      </c>
      <c r="K188" s="19" t="s">
        <v>1586</v>
      </c>
      <c r="L188" s="19" t="s">
        <v>1318</v>
      </c>
      <c r="M188" s="19" t="b">
        <v>0</v>
      </c>
      <c r="P188" s="19" t="s">
        <v>194</v>
      </c>
      <c r="Q188" s="19" t="s">
        <v>195</v>
      </c>
    </row>
    <row r="189" spans="1:20" s="19" customFormat="1" ht="27" x14ac:dyDescent="0.15">
      <c r="B189" s="19" t="s">
        <v>1686</v>
      </c>
      <c r="C189" s="19" t="s">
        <v>1687</v>
      </c>
      <c r="E189" s="19" t="s">
        <v>846</v>
      </c>
      <c r="I189" s="19" t="s">
        <v>816</v>
      </c>
      <c r="K189" s="19" t="s">
        <v>1586</v>
      </c>
      <c r="L189" s="19" t="s">
        <v>1318</v>
      </c>
      <c r="M189" s="19" t="b">
        <v>0</v>
      </c>
      <c r="P189" s="19" t="s">
        <v>194</v>
      </c>
      <c r="Q189" s="19" t="s">
        <v>195</v>
      </c>
    </row>
    <row r="190" spans="1:20" s="19" customFormat="1" ht="27" x14ac:dyDescent="0.15">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x14ac:dyDescent="0.15">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x14ac:dyDescent="0.15">
      <c r="A192" s="19"/>
      <c r="B192" s="29" t="s">
        <v>1226</v>
      </c>
      <c r="C192" s="29" t="s">
        <v>726</v>
      </c>
    </row>
    <row r="193" spans="1:22" s="29" customFormat="1" x14ac:dyDescent="0.15">
      <c r="A193" s="19"/>
      <c r="B193" s="29" t="s">
        <v>1227</v>
      </c>
      <c r="C193" s="29" t="s">
        <v>726</v>
      </c>
    </row>
    <row r="194" spans="1:22" s="29" customFormat="1" x14ac:dyDescent="0.15">
      <c r="A194" s="19"/>
      <c r="B194" s="29" t="s">
        <v>1015</v>
      </c>
      <c r="C194" s="29" t="s">
        <v>727</v>
      </c>
    </row>
    <row r="195" spans="1:22" s="36" customFormat="1" ht="14.25" thickBot="1" x14ac:dyDescent="0.2">
      <c r="A195" s="35"/>
      <c r="B195" s="36" t="s">
        <v>1016</v>
      </c>
      <c r="C195" s="36" t="s">
        <v>727</v>
      </c>
    </row>
    <row r="196" spans="1:22" s="19" customFormat="1" ht="14.25" thickTop="1" x14ac:dyDescent="0.15">
      <c r="A196" s="19" t="s">
        <v>1642</v>
      </c>
      <c r="B196" s="19" t="s">
        <v>1017</v>
      </c>
      <c r="C196" s="19" t="s">
        <v>623</v>
      </c>
      <c r="E196" s="19" t="s">
        <v>467</v>
      </c>
      <c r="I196" s="19" t="s">
        <v>402</v>
      </c>
      <c r="K196" s="19" t="s">
        <v>185</v>
      </c>
    </row>
    <row r="197" spans="1:22" s="19" customFormat="1" x14ac:dyDescent="0.15">
      <c r="B197" s="19" t="s">
        <v>1018</v>
      </c>
      <c r="C197" s="19" t="s">
        <v>623</v>
      </c>
      <c r="E197" s="19" t="s">
        <v>468</v>
      </c>
      <c r="I197" s="19" t="s">
        <v>402</v>
      </c>
      <c r="K197" s="19" t="s">
        <v>185</v>
      </c>
    </row>
    <row r="198" spans="1:22" s="19" customFormat="1" x14ac:dyDescent="0.15">
      <c r="B198" s="19" t="s">
        <v>1019</v>
      </c>
      <c r="C198" s="19" t="s">
        <v>623</v>
      </c>
      <c r="E198" s="19" t="s">
        <v>469</v>
      </c>
      <c r="I198" s="19" t="s">
        <v>402</v>
      </c>
      <c r="K198" s="19" t="s">
        <v>185</v>
      </c>
    </row>
    <row r="199" spans="1:22" s="19" customFormat="1" x14ac:dyDescent="0.15">
      <c r="B199" s="19" t="s">
        <v>550</v>
      </c>
      <c r="C199" s="19" t="s">
        <v>623</v>
      </c>
      <c r="E199" s="19" t="s">
        <v>470</v>
      </c>
      <c r="I199" s="19" t="s">
        <v>402</v>
      </c>
      <c r="K199" s="19" t="s">
        <v>185</v>
      </c>
    </row>
    <row r="200" spans="1:22" s="19" customFormat="1" x14ac:dyDescent="0.15">
      <c r="B200" s="19" t="s">
        <v>551</v>
      </c>
      <c r="C200" s="19" t="s">
        <v>623</v>
      </c>
      <c r="E200" s="19" t="s">
        <v>471</v>
      </c>
      <c r="I200" s="19" t="s">
        <v>402</v>
      </c>
      <c r="K200" s="19" t="s">
        <v>185</v>
      </c>
    </row>
    <row r="201" spans="1:22" s="19" customFormat="1" x14ac:dyDescent="0.15">
      <c r="B201" s="19" t="s">
        <v>552</v>
      </c>
      <c r="C201" s="19" t="s">
        <v>623</v>
      </c>
      <c r="E201" s="19" t="s">
        <v>472</v>
      </c>
      <c r="I201" s="19" t="s">
        <v>402</v>
      </c>
      <c r="K201" s="19" t="s">
        <v>185</v>
      </c>
    </row>
    <row r="202" spans="1:22" s="19" customFormat="1" ht="40.5" x14ac:dyDescent="0.1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x14ac:dyDescent="0.1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x14ac:dyDescent="0.1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x14ac:dyDescent="0.1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x14ac:dyDescent="0.1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x14ac:dyDescent="0.1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x14ac:dyDescent="0.15">
      <c r="B208" s="19" t="s">
        <v>1020</v>
      </c>
      <c r="C208" s="19" t="s">
        <v>553</v>
      </c>
      <c r="F208" s="19" t="s">
        <v>549</v>
      </c>
      <c r="I208" s="19" t="s">
        <v>1231</v>
      </c>
      <c r="J208" s="19" t="s">
        <v>174</v>
      </c>
      <c r="K208" s="19" t="s">
        <v>187</v>
      </c>
      <c r="M208" s="19">
        <v>0</v>
      </c>
    </row>
    <row r="209" spans="1:22" s="19" customFormat="1" x14ac:dyDescent="0.15">
      <c r="B209" s="19" t="s">
        <v>1022</v>
      </c>
      <c r="C209" s="19" t="s">
        <v>1021</v>
      </c>
      <c r="F209" s="19" t="s">
        <v>549</v>
      </c>
      <c r="I209" s="19" t="s">
        <v>1231</v>
      </c>
      <c r="J209" s="19" t="s">
        <v>174</v>
      </c>
      <c r="K209" s="19" t="s">
        <v>187</v>
      </c>
      <c r="M209" s="19">
        <v>0</v>
      </c>
    </row>
    <row r="210" spans="1:22" s="19" customFormat="1" x14ac:dyDescent="0.15">
      <c r="B210" s="19" t="s">
        <v>1023</v>
      </c>
      <c r="C210" s="19" t="s">
        <v>1021</v>
      </c>
      <c r="F210" s="19" t="s">
        <v>549</v>
      </c>
      <c r="I210" s="19" t="s">
        <v>1231</v>
      </c>
      <c r="J210" s="19" t="s">
        <v>174</v>
      </c>
      <c r="K210" s="19" t="s">
        <v>187</v>
      </c>
      <c r="M210" s="19">
        <v>0</v>
      </c>
    </row>
    <row r="211" spans="1:22" s="19" customFormat="1" x14ac:dyDescent="0.15">
      <c r="B211" s="19" t="s">
        <v>554</v>
      </c>
      <c r="C211" s="19" t="s">
        <v>1021</v>
      </c>
      <c r="F211" s="19" t="s">
        <v>549</v>
      </c>
      <c r="I211" s="19" t="s">
        <v>1231</v>
      </c>
      <c r="J211" s="19" t="s">
        <v>174</v>
      </c>
      <c r="K211" s="19" t="s">
        <v>187</v>
      </c>
      <c r="M211" s="19">
        <v>0</v>
      </c>
    </row>
    <row r="212" spans="1:22" s="19" customFormat="1" x14ac:dyDescent="0.15">
      <c r="B212" s="19" t="s">
        <v>555</v>
      </c>
      <c r="C212" s="19" t="s">
        <v>1021</v>
      </c>
      <c r="F212" s="19" t="s">
        <v>549</v>
      </c>
      <c r="I212" s="19" t="s">
        <v>1231</v>
      </c>
      <c r="J212" s="19" t="s">
        <v>174</v>
      </c>
      <c r="K212" s="19" t="s">
        <v>187</v>
      </c>
      <c r="M212" s="19">
        <v>0</v>
      </c>
    </row>
    <row r="213" spans="1:22" s="19" customFormat="1" x14ac:dyDescent="0.15">
      <c r="B213" s="19" t="s">
        <v>556</v>
      </c>
      <c r="C213" s="19" t="s">
        <v>1021</v>
      </c>
      <c r="F213" s="19" t="s">
        <v>549</v>
      </c>
      <c r="I213" s="19" t="s">
        <v>1231</v>
      </c>
      <c r="J213" s="19" t="s">
        <v>174</v>
      </c>
      <c r="K213" s="19" t="s">
        <v>187</v>
      </c>
      <c r="M213" s="19">
        <v>0</v>
      </c>
    </row>
    <row r="214" spans="1:22" s="19" customFormat="1" ht="27" x14ac:dyDescent="0.15">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x14ac:dyDescent="0.15">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x14ac:dyDescent="0.15">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x14ac:dyDescent="0.15">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x14ac:dyDescent="0.15">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x14ac:dyDescent="0.2">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x14ac:dyDescent="0.15">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x14ac:dyDescent="0.1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x14ac:dyDescent="0.15">
      <c r="B222" s="19" t="s">
        <v>1655</v>
      </c>
      <c r="C222" s="19" t="s">
        <v>1656</v>
      </c>
      <c r="I222" s="19" t="s">
        <v>816</v>
      </c>
      <c r="K222" s="19" t="s">
        <v>193</v>
      </c>
      <c r="L222" s="19" t="s">
        <v>1318</v>
      </c>
      <c r="M222" s="19" t="b">
        <v>0</v>
      </c>
      <c r="P222" s="19" t="s">
        <v>194</v>
      </c>
      <c r="Q222" s="19" t="s">
        <v>195</v>
      </c>
    </row>
    <row r="223" spans="1:22" s="19" customFormat="1" ht="27" x14ac:dyDescent="0.15">
      <c r="B223" s="19" t="s">
        <v>1669</v>
      </c>
      <c r="C223" s="19" t="s">
        <v>1657</v>
      </c>
      <c r="I223" s="19" t="s">
        <v>816</v>
      </c>
      <c r="K223" s="19" t="s">
        <v>193</v>
      </c>
      <c r="L223" s="19" t="s">
        <v>1318</v>
      </c>
      <c r="M223" s="19" t="b">
        <v>0</v>
      </c>
      <c r="P223" s="19" t="s">
        <v>194</v>
      </c>
      <c r="Q223" s="19" t="s">
        <v>195</v>
      </c>
    </row>
    <row r="224" spans="1:22" s="19" customFormat="1" ht="27" x14ac:dyDescent="0.15">
      <c r="B224" s="19" t="s">
        <v>697</v>
      </c>
      <c r="C224" s="19" t="s">
        <v>1658</v>
      </c>
      <c r="I224" s="19" t="s">
        <v>816</v>
      </c>
      <c r="K224" s="19" t="s">
        <v>193</v>
      </c>
      <c r="L224" s="19" t="s">
        <v>1318</v>
      </c>
      <c r="M224" s="19" t="b">
        <v>0</v>
      </c>
      <c r="P224" s="19" t="s">
        <v>194</v>
      </c>
      <c r="Q224" s="19" t="s">
        <v>195</v>
      </c>
    </row>
    <row r="225" spans="1:22" s="35" customFormat="1" ht="27.75" thickBot="1" x14ac:dyDescent="0.2">
      <c r="B225" s="35" t="s">
        <v>1668</v>
      </c>
      <c r="C225" s="35" t="s">
        <v>1659</v>
      </c>
      <c r="I225" s="35" t="s">
        <v>816</v>
      </c>
      <c r="K225" s="35" t="s">
        <v>193</v>
      </c>
      <c r="L225" s="35" t="s">
        <v>1318</v>
      </c>
      <c r="M225" s="35" t="b">
        <v>0</v>
      </c>
      <c r="P225" s="35" t="s">
        <v>194</v>
      </c>
      <c r="Q225" s="35" t="s">
        <v>195</v>
      </c>
    </row>
    <row r="226" spans="1:22" s="19" customFormat="1" ht="27.75" thickTop="1" x14ac:dyDescent="0.15">
      <c r="A226" s="19" t="s">
        <v>1447</v>
      </c>
      <c r="B226" s="19" t="s">
        <v>698</v>
      </c>
      <c r="C226" s="19" t="s">
        <v>1660</v>
      </c>
      <c r="I226" s="19" t="s">
        <v>816</v>
      </c>
      <c r="K226" s="19" t="s">
        <v>193</v>
      </c>
      <c r="L226" s="19" t="s">
        <v>1318</v>
      </c>
      <c r="M226" s="19" t="b">
        <v>0</v>
      </c>
      <c r="P226" s="19" t="s">
        <v>194</v>
      </c>
      <c r="Q226" s="19" t="s">
        <v>195</v>
      </c>
    </row>
    <row r="227" spans="1:22" s="19" customFormat="1" ht="27" x14ac:dyDescent="0.15">
      <c r="B227" s="19" t="s">
        <v>1661</v>
      </c>
      <c r="C227" s="19" t="s">
        <v>1662</v>
      </c>
      <c r="I227" s="19" t="s">
        <v>816</v>
      </c>
      <c r="K227" s="19" t="s">
        <v>193</v>
      </c>
      <c r="L227" s="19" t="s">
        <v>1318</v>
      </c>
      <c r="M227" s="19" t="b">
        <v>0</v>
      </c>
      <c r="P227" s="19" t="s">
        <v>194</v>
      </c>
      <c r="Q227" s="19" t="s">
        <v>195</v>
      </c>
    </row>
    <row r="228" spans="1:22" s="19" customFormat="1" ht="27" x14ac:dyDescent="0.15">
      <c r="B228" s="19" t="s">
        <v>1663</v>
      </c>
      <c r="C228" s="19" t="s">
        <v>1664</v>
      </c>
      <c r="I228" s="19" t="s">
        <v>816</v>
      </c>
      <c r="K228" s="19" t="s">
        <v>193</v>
      </c>
      <c r="L228" s="19" t="s">
        <v>1318</v>
      </c>
      <c r="M228" s="19" t="b">
        <v>0</v>
      </c>
      <c r="P228" s="19" t="s">
        <v>194</v>
      </c>
      <c r="Q228" s="19" t="s">
        <v>195</v>
      </c>
    </row>
    <row r="229" spans="1:22" s="35" customFormat="1" ht="27.75" thickBot="1" x14ac:dyDescent="0.2">
      <c r="B229" s="35" t="s">
        <v>1665</v>
      </c>
      <c r="C229" s="35" t="s">
        <v>1666</v>
      </c>
      <c r="F229" s="35" t="s">
        <v>1667</v>
      </c>
      <c r="I229" s="35" t="s">
        <v>1231</v>
      </c>
      <c r="J229" s="35" t="s">
        <v>174</v>
      </c>
      <c r="K229" s="35" t="s">
        <v>187</v>
      </c>
      <c r="M229" s="35">
        <v>0</v>
      </c>
    </row>
    <row r="230" spans="1:22" s="19" customFormat="1" ht="27.75" thickTop="1" x14ac:dyDescent="0.15">
      <c r="A230" s="19" t="s">
        <v>1448</v>
      </c>
      <c r="B230" s="19" t="s">
        <v>1324</v>
      </c>
      <c r="C230" s="19" t="s">
        <v>1326</v>
      </c>
      <c r="I230" s="19" t="s">
        <v>816</v>
      </c>
      <c r="K230" s="19" t="s">
        <v>193</v>
      </c>
      <c r="L230" s="19" t="s">
        <v>1318</v>
      </c>
      <c r="M230" s="19" t="b">
        <v>0</v>
      </c>
      <c r="P230" s="19" t="s">
        <v>194</v>
      </c>
      <c r="Q230" s="19" t="s">
        <v>195</v>
      </c>
    </row>
    <row r="231" spans="1:22" s="19" customFormat="1" ht="27" x14ac:dyDescent="0.15">
      <c r="B231" s="19" t="s">
        <v>1325</v>
      </c>
      <c r="C231" s="19" t="s">
        <v>1327</v>
      </c>
      <c r="I231" s="19" t="s">
        <v>816</v>
      </c>
      <c r="K231" s="19" t="s">
        <v>193</v>
      </c>
      <c r="L231" s="19" t="s">
        <v>1318</v>
      </c>
      <c r="M231" s="19" t="b">
        <v>0</v>
      </c>
      <c r="P231" s="19" t="s">
        <v>194</v>
      </c>
      <c r="Q231" s="19" t="s">
        <v>195</v>
      </c>
    </row>
    <row r="232" spans="1:22" s="35" customFormat="1" ht="27.75" thickBot="1" x14ac:dyDescent="0.2">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x14ac:dyDescent="0.15">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x14ac:dyDescent="0.15">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x14ac:dyDescent="0.2">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x14ac:dyDescent="0.15">
      <c r="A236" s="19" t="s">
        <v>1646</v>
      </c>
      <c r="B236" s="19" t="s">
        <v>560</v>
      </c>
      <c r="C236" s="19" t="s">
        <v>1286</v>
      </c>
      <c r="E236" s="19" t="s">
        <v>467</v>
      </c>
      <c r="I236" s="19" t="s">
        <v>402</v>
      </c>
      <c r="K236" s="19" t="s">
        <v>185</v>
      </c>
    </row>
    <row r="237" spans="1:22" s="19" customFormat="1" x14ac:dyDescent="0.15">
      <c r="B237" s="19" t="s">
        <v>1431</v>
      </c>
      <c r="C237" s="19" t="s">
        <v>1286</v>
      </c>
      <c r="E237" s="19" t="s">
        <v>468</v>
      </c>
      <c r="I237" s="19" t="s">
        <v>402</v>
      </c>
      <c r="K237" s="19" t="s">
        <v>185</v>
      </c>
    </row>
    <row r="238" spans="1:22" s="19" customFormat="1" x14ac:dyDescent="0.15">
      <c r="B238" s="19" t="s">
        <v>1432</v>
      </c>
      <c r="C238" s="19" t="s">
        <v>1286</v>
      </c>
      <c r="E238" s="19" t="s">
        <v>469</v>
      </c>
      <c r="I238" s="19" t="s">
        <v>402</v>
      </c>
      <c r="K238" s="19" t="s">
        <v>185</v>
      </c>
    </row>
    <row r="239" spans="1:22" s="19" customFormat="1" ht="40.5" x14ac:dyDescent="0.1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x14ac:dyDescent="0.1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x14ac:dyDescent="0.1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x14ac:dyDescent="0.15">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x14ac:dyDescent="0.15">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x14ac:dyDescent="0.15">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x14ac:dyDescent="0.15">
      <c r="B245" s="19" t="s">
        <v>1437</v>
      </c>
      <c r="C245" s="19" t="s">
        <v>553</v>
      </c>
      <c r="F245" s="19" t="s">
        <v>549</v>
      </c>
      <c r="I245" s="19" t="s">
        <v>1231</v>
      </c>
      <c r="J245" s="19" t="s">
        <v>174</v>
      </c>
      <c r="K245" s="19" t="s">
        <v>187</v>
      </c>
    </row>
    <row r="246" spans="1:21" s="19" customFormat="1" x14ac:dyDescent="0.15">
      <c r="B246" s="19" t="s">
        <v>1439</v>
      </c>
      <c r="C246" s="19" t="s">
        <v>553</v>
      </c>
      <c r="F246" s="19" t="s">
        <v>549</v>
      </c>
      <c r="I246" s="19" t="s">
        <v>1231</v>
      </c>
      <c r="J246" s="19" t="s">
        <v>174</v>
      </c>
      <c r="K246" s="19" t="s">
        <v>187</v>
      </c>
    </row>
    <row r="247" spans="1:21" s="19" customFormat="1" x14ac:dyDescent="0.15">
      <c r="B247" s="19" t="s">
        <v>1440</v>
      </c>
      <c r="C247" s="19" t="s">
        <v>553</v>
      </c>
      <c r="F247" s="19" t="s">
        <v>549</v>
      </c>
      <c r="I247" s="19" t="s">
        <v>1231</v>
      </c>
      <c r="J247" s="19" t="s">
        <v>174</v>
      </c>
      <c r="K247" s="19" t="s">
        <v>187</v>
      </c>
    </row>
    <row r="248" spans="1:21" s="19" customFormat="1" ht="27" x14ac:dyDescent="0.15">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x14ac:dyDescent="0.15">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x14ac:dyDescent="0.15">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x14ac:dyDescent="0.1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x14ac:dyDescent="0.1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x14ac:dyDescent="0.2">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x14ac:dyDescent="0.15">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x14ac:dyDescent="0.15">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x14ac:dyDescent="0.15">
      <c r="B256" s="19" t="s">
        <v>1775</v>
      </c>
      <c r="C256" s="19" t="s">
        <v>1518</v>
      </c>
      <c r="I256" s="19" t="s">
        <v>815</v>
      </c>
      <c r="K256" s="19" t="s">
        <v>187</v>
      </c>
      <c r="L256" s="19" t="s">
        <v>207</v>
      </c>
      <c r="M256" s="19">
        <v>0</v>
      </c>
      <c r="O256" s="19" t="s">
        <v>190</v>
      </c>
      <c r="P256" s="19" t="s">
        <v>1517</v>
      </c>
      <c r="Q256" s="19" t="s">
        <v>1763</v>
      </c>
      <c r="R256" s="19" t="s">
        <v>1764</v>
      </c>
    </row>
    <row r="257" spans="1:25" s="19" customFormat="1" ht="27" x14ac:dyDescent="0.15">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x14ac:dyDescent="0.15">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x14ac:dyDescent="0.15">
      <c r="B259" s="19" t="s">
        <v>101</v>
      </c>
      <c r="C259" s="19" t="s">
        <v>102</v>
      </c>
      <c r="I259" s="19" t="s">
        <v>816</v>
      </c>
      <c r="K259" s="19" t="s">
        <v>193</v>
      </c>
      <c r="L259" s="19" t="s">
        <v>1318</v>
      </c>
      <c r="M259" s="19" t="b">
        <v>0</v>
      </c>
      <c r="P259" s="19" t="s">
        <v>194</v>
      </c>
      <c r="Q259" s="19" t="s">
        <v>195</v>
      </c>
    </row>
    <row r="260" spans="1:25" s="19" customFormat="1" ht="27" x14ac:dyDescent="0.15">
      <c r="B260" s="19" t="s">
        <v>103</v>
      </c>
      <c r="C260" s="19" t="s">
        <v>104</v>
      </c>
      <c r="I260" s="19" t="s">
        <v>816</v>
      </c>
      <c r="K260" s="19" t="s">
        <v>193</v>
      </c>
      <c r="L260" s="19" t="s">
        <v>1318</v>
      </c>
      <c r="M260" s="19" t="b">
        <v>0</v>
      </c>
      <c r="P260" s="19" t="s">
        <v>194</v>
      </c>
      <c r="Q260" s="19" t="s">
        <v>195</v>
      </c>
    </row>
    <row r="261" spans="1:25" s="35" customFormat="1" ht="27.75" thickBot="1" x14ac:dyDescent="0.2">
      <c r="B261" s="35" t="s">
        <v>1144</v>
      </c>
      <c r="C261" s="35" t="s">
        <v>1145</v>
      </c>
      <c r="I261" s="35" t="s">
        <v>816</v>
      </c>
      <c r="K261" s="35" t="s">
        <v>193</v>
      </c>
      <c r="L261" s="35" t="s">
        <v>1318</v>
      </c>
      <c r="M261" s="35" t="b">
        <v>0</v>
      </c>
      <c r="P261" s="35" t="s">
        <v>194</v>
      </c>
      <c r="Q261" s="35" t="s">
        <v>195</v>
      </c>
    </row>
    <row r="262" spans="1:25" s="19" customFormat="1" ht="27.75" thickTop="1" x14ac:dyDescent="0.15">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x14ac:dyDescent="0.15">
      <c r="B263" s="19" t="s">
        <v>972</v>
      </c>
      <c r="C263" s="19" t="s">
        <v>1148</v>
      </c>
      <c r="I263" s="19" t="s">
        <v>815</v>
      </c>
      <c r="K263" s="19" t="s">
        <v>187</v>
      </c>
      <c r="L263" s="19" t="s">
        <v>207</v>
      </c>
      <c r="M263" s="19">
        <v>0</v>
      </c>
      <c r="O263" s="19" t="s">
        <v>190</v>
      </c>
      <c r="P263" s="19" t="s">
        <v>710</v>
      </c>
      <c r="Q263" s="19" t="s">
        <v>1615</v>
      </c>
      <c r="R263" s="19" t="s">
        <v>1616</v>
      </c>
    </row>
    <row r="264" spans="1:25" s="19" customFormat="1" x14ac:dyDescent="0.15">
      <c r="B264" s="19" t="s">
        <v>925</v>
      </c>
      <c r="C264" s="19" t="s">
        <v>928</v>
      </c>
      <c r="E264" s="19" t="s">
        <v>486</v>
      </c>
      <c r="I264" s="19" t="s">
        <v>402</v>
      </c>
      <c r="K264" s="19" t="s">
        <v>185</v>
      </c>
    </row>
    <row r="265" spans="1:25" s="19" customFormat="1" x14ac:dyDescent="0.15">
      <c r="B265" s="19" t="s">
        <v>926</v>
      </c>
      <c r="C265" s="19" t="s">
        <v>928</v>
      </c>
      <c r="E265" s="19" t="s">
        <v>487</v>
      </c>
      <c r="I265" s="19" t="s">
        <v>402</v>
      </c>
      <c r="K265" s="19" t="s">
        <v>185</v>
      </c>
    </row>
    <row r="266" spans="1:25" s="19" customFormat="1" x14ac:dyDescent="0.15">
      <c r="B266" s="19" t="s">
        <v>927</v>
      </c>
      <c r="C266" s="19" t="s">
        <v>928</v>
      </c>
      <c r="E266" s="19" t="s">
        <v>488</v>
      </c>
      <c r="I266" s="19" t="s">
        <v>402</v>
      </c>
      <c r="K266" s="19" t="s">
        <v>185</v>
      </c>
    </row>
    <row r="267" spans="1:25" s="19" customFormat="1" x14ac:dyDescent="0.15">
      <c r="B267" s="19" t="s">
        <v>922</v>
      </c>
      <c r="C267" s="19" t="s">
        <v>923</v>
      </c>
      <c r="E267" s="19" t="s">
        <v>486</v>
      </c>
      <c r="F267" s="19" t="s">
        <v>438</v>
      </c>
      <c r="I267" s="19" t="s">
        <v>1231</v>
      </c>
      <c r="J267" s="19" t="s">
        <v>174</v>
      </c>
      <c r="K267" s="19" t="s">
        <v>187</v>
      </c>
    </row>
    <row r="268" spans="1:25" s="19" customFormat="1" x14ac:dyDescent="0.15">
      <c r="B268" s="19" t="s">
        <v>924</v>
      </c>
      <c r="C268" s="19" t="s">
        <v>923</v>
      </c>
      <c r="E268" s="19" t="s">
        <v>487</v>
      </c>
      <c r="F268" s="19" t="s">
        <v>438</v>
      </c>
      <c r="I268" s="19" t="s">
        <v>1231</v>
      </c>
      <c r="J268" s="19" t="s">
        <v>174</v>
      </c>
      <c r="K268" s="19" t="s">
        <v>187</v>
      </c>
    </row>
    <row r="269" spans="1:25" s="19" customFormat="1" x14ac:dyDescent="0.15">
      <c r="B269" s="19" t="s">
        <v>1373</v>
      </c>
      <c r="C269" s="19" t="s">
        <v>923</v>
      </c>
      <c r="E269" s="19" t="s">
        <v>488</v>
      </c>
      <c r="F269" s="19" t="s">
        <v>438</v>
      </c>
      <c r="I269" s="19" t="s">
        <v>1231</v>
      </c>
      <c r="J269" s="19" t="s">
        <v>174</v>
      </c>
      <c r="K269" s="19" t="s">
        <v>187</v>
      </c>
    </row>
    <row r="270" spans="1:25" s="19" customFormat="1" ht="27" x14ac:dyDescent="0.15">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x14ac:dyDescent="0.15">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x14ac:dyDescent="0.15">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x14ac:dyDescent="0.15">
      <c r="B273" s="19" t="s">
        <v>935</v>
      </c>
      <c r="C273" s="19" t="s">
        <v>934</v>
      </c>
      <c r="I273" s="19" t="s">
        <v>815</v>
      </c>
      <c r="K273" s="19" t="s">
        <v>187</v>
      </c>
      <c r="L273" s="19" t="s">
        <v>207</v>
      </c>
      <c r="M273" s="19">
        <v>0</v>
      </c>
      <c r="O273" s="19" t="s">
        <v>190</v>
      </c>
      <c r="P273" s="19" t="s">
        <v>1695</v>
      </c>
      <c r="Q273" s="19" t="s">
        <v>1696</v>
      </c>
      <c r="R273" s="19" t="s">
        <v>1697</v>
      </c>
    </row>
    <row r="274" spans="1:21" s="19" customFormat="1" ht="27" x14ac:dyDescent="0.15">
      <c r="B274" s="19" t="s">
        <v>936</v>
      </c>
      <c r="C274" s="19" t="s">
        <v>934</v>
      </c>
      <c r="I274" s="19" t="s">
        <v>815</v>
      </c>
      <c r="K274" s="19" t="s">
        <v>187</v>
      </c>
      <c r="L274" s="19" t="s">
        <v>207</v>
      </c>
      <c r="M274" s="19">
        <v>0</v>
      </c>
      <c r="O274" s="19" t="s">
        <v>190</v>
      </c>
      <c r="P274" s="19" t="s">
        <v>1695</v>
      </c>
      <c r="Q274" s="19" t="s">
        <v>1696</v>
      </c>
      <c r="R274" s="19" t="s">
        <v>1697</v>
      </c>
    </row>
    <row r="275" spans="1:21" s="19" customFormat="1" ht="27" x14ac:dyDescent="0.15">
      <c r="B275" s="19" t="s">
        <v>937</v>
      </c>
      <c r="C275" s="19" t="s">
        <v>934</v>
      </c>
      <c r="I275" s="19" t="s">
        <v>815</v>
      </c>
      <c r="K275" s="19" t="s">
        <v>187</v>
      </c>
      <c r="L275" s="19" t="s">
        <v>207</v>
      </c>
      <c r="M275" s="19">
        <v>0</v>
      </c>
      <c r="O275" s="19" t="s">
        <v>190</v>
      </c>
      <c r="P275" s="19" t="s">
        <v>1695</v>
      </c>
      <c r="Q275" s="19" t="s">
        <v>1696</v>
      </c>
      <c r="R275" s="19" t="s">
        <v>1697</v>
      </c>
    </row>
    <row r="276" spans="1:21" s="19" customFormat="1" ht="27" x14ac:dyDescent="0.15">
      <c r="B276" s="19" t="s">
        <v>938</v>
      </c>
      <c r="C276" s="19" t="s">
        <v>934</v>
      </c>
      <c r="I276" s="19" t="s">
        <v>815</v>
      </c>
      <c r="K276" s="19" t="s">
        <v>187</v>
      </c>
      <c r="L276" s="19" t="s">
        <v>207</v>
      </c>
      <c r="M276" s="19">
        <v>0</v>
      </c>
      <c r="O276" s="19" t="s">
        <v>190</v>
      </c>
      <c r="P276" s="19" t="s">
        <v>1695</v>
      </c>
      <c r="Q276" s="19" t="s">
        <v>1696</v>
      </c>
      <c r="R276" s="19" t="s">
        <v>1697</v>
      </c>
    </row>
    <row r="277" spans="1:21" s="19" customFormat="1" ht="27" x14ac:dyDescent="0.15">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x14ac:dyDescent="0.15">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x14ac:dyDescent="0.15">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x14ac:dyDescent="0.15">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x14ac:dyDescent="0.2">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x14ac:dyDescent="0.15">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x14ac:dyDescent="0.1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x14ac:dyDescent="0.15">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x14ac:dyDescent="0.15">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x14ac:dyDescent="0.15">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x14ac:dyDescent="0.2">
      <c r="B287" s="35" t="s">
        <v>370</v>
      </c>
      <c r="C287" s="35" t="s">
        <v>372</v>
      </c>
      <c r="E287" s="35" t="s">
        <v>1704</v>
      </c>
      <c r="F287" s="35" t="s">
        <v>665</v>
      </c>
      <c r="I287" s="35" t="s">
        <v>1231</v>
      </c>
      <c r="J287" s="35" t="s">
        <v>174</v>
      </c>
      <c r="K287" s="35" t="s">
        <v>187</v>
      </c>
    </row>
    <row r="288" spans="1:21" s="19" customFormat="1" ht="27.75" thickTop="1" x14ac:dyDescent="0.15">
      <c r="A288" s="19" t="s">
        <v>1479</v>
      </c>
      <c r="B288" s="40" t="s">
        <v>1705</v>
      </c>
      <c r="C288" s="31" t="s">
        <v>1480</v>
      </c>
      <c r="D288" s="31"/>
      <c r="E288" s="31"/>
      <c r="I288" s="19" t="s">
        <v>402</v>
      </c>
      <c r="K288" s="19" t="s">
        <v>185</v>
      </c>
    </row>
    <row r="289" spans="2:13" s="19" customFormat="1" ht="27" x14ac:dyDescent="0.15">
      <c r="B289" s="19" t="s">
        <v>1481</v>
      </c>
      <c r="C289" s="31" t="s">
        <v>1482</v>
      </c>
      <c r="D289" s="31"/>
      <c r="E289" s="31"/>
      <c r="I289" s="19" t="s">
        <v>402</v>
      </c>
      <c r="K289" s="19" t="s">
        <v>185</v>
      </c>
    </row>
    <row r="290" spans="2:13" s="19" customFormat="1" ht="27" x14ac:dyDescent="0.15">
      <c r="B290" s="19" t="s">
        <v>1483</v>
      </c>
      <c r="C290" s="19" t="s">
        <v>1484</v>
      </c>
      <c r="I290" s="19" t="s">
        <v>402</v>
      </c>
      <c r="K290" s="19" t="s">
        <v>185</v>
      </c>
    </row>
    <row r="291" spans="2:13" s="19" customFormat="1" ht="27" x14ac:dyDescent="0.15">
      <c r="B291" s="19" t="s">
        <v>1548</v>
      </c>
      <c r="C291" s="19" t="s">
        <v>1549</v>
      </c>
      <c r="I291" s="19" t="s">
        <v>402</v>
      </c>
      <c r="K291" s="19" t="s">
        <v>185</v>
      </c>
    </row>
    <row r="292" spans="2:13" s="19" customFormat="1" ht="27" x14ac:dyDescent="0.15">
      <c r="B292" s="19" t="s">
        <v>1550</v>
      </c>
      <c r="C292" s="19" t="s">
        <v>918</v>
      </c>
      <c r="I292" s="19" t="s">
        <v>402</v>
      </c>
      <c r="K292" s="19" t="s">
        <v>185</v>
      </c>
    </row>
    <row r="293" spans="2:13" s="19" customFormat="1" ht="27" x14ac:dyDescent="0.15">
      <c r="B293" s="28" t="s">
        <v>1709</v>
      </c>
      <c r="C293" s="19" t="s">
        <v>919</v>
      </c>
      <c r="I293" s="19" t="s">
        <v>1231</v>
      </c>
      <c r="K293" s="19" t="s">
        <v>100</v>
      </c>
      <c r="L293" s="19" t="s">
        <v>455</v>
      </c>
      <c r="M293" s="19">
        <v>0</v>
      </c>
    </row>
    <row r="294" spans="2:13" s="19" customFormat="1" ht="27" x14ac:dyDescent="0.15">
      <c r="B294" s="28" t="s">
        <v>1710</v>
      </c>
      <c r="C294" s="19" t="s">
        <v>1191</v>
      </c>
      <c r="I294" s="19" t="s">
        <v>1197</v>
      </c>
      <c r="K294" s="19" t="s">
        <v>193</v>
      </c>
      <c r="L294" s="19" t="s">
        <v>99</v>
      </c>
      <c r="M294" s="19" t="b">
        <v>0</v>
      </c>
    </row>
    <row r="295" spans="2:13" s="19" customFormat="1" ht="27" x14ac:dyDescent="0.15">
      <c r="B295" s="28" t="s">
        <v>1711</v>
      </c>
      <c r="C295" s="19" t="s">
        <v>1192</v>
      </c>
      <c r="I295" s="19" t="s">
        <v>1197</v>
      </c>
      <c r="K295" s="19" t="s">
        <v>193</v>
      </c>
      <c r="L295" s="19" t="s">
        <v>99</v>
      </c>
      <c r="M295" s="19" t="b">
        <v>0</v>
      </c>
    </row>
    <row r="296" spans="2:13" s="19" customFormat="1" ht="27" x14ac:dyDescent="0.15">
      <c r="B296" s="28" t="s">
        <v>920</v>
      </c>
      <c r="C296" s="19" t="s">
        <v>1193</v>
      </c>
      <c r="I296" s="19" t="s">
        <v>1197</v>
      </c>
      <c r="K296" s="19" t="s">
        <v>193</v>
      </c>
      <c r="L296" s="19" t="s">
        <v>99</v>
      </c>
      <c r="M296" s="19" t="b">
        <v>0</v>
      </c>
    </row>
    <row r="297" spans="2:13" s="19" customFormat="1" ht="27" x14ac:dyDescent="0.15">
      <c r="B297" s="28" t="s">
        <v>1188</v>
      </c>
      <c r="C297" s="19" t="s">
        <v>1194</v>
      </c>
      <c r="I297" s="19" t="s">
        <v>1197</v>
      </c>
      <c r="K297" s="19" t="s">
        <v>193</v>
      </c>
      <c r="L297" s="19" t="s">
        <v>99</v>
      </c>
      <c r="M297" s="19" t="b">
        <v>0</v>
      </c>
    </row>
    <row r="298" spans="2:13" s="19" customFormat="1" ht="27" x14ac:dyDescent="0.15">
      <c r="B298" s="28" t="s">
        <v>1189</v>
      </c>
      <c r="C298" s="19" t="s">
        <v>1195</v>
      </c>
      <c r="I298" s="19" t="s">
        <v>1197</v>
      </c>
      <c r="K298" s="19" t="s">
        <v>193</v>
      </c>
      <c r="L298" s="19" t="s">
        <v>99</v>
      </c>
      <c r="M298" s="19" t="b">
        <v>0</v>
      </c>
    </row>
    <row r="299" spans="2:13" s="19" customFormat="1" ht="27" x14ac:dyDescent="0.15">
      <c r="B299" s="28" t="s">
        <v>1190</v>
      </c>
      <c r="C299" s="19" t="s">
        <v>1196</v>
      </c>
      <c r="I299" s="19" t="s">
        <v>1197</v>
      </c>
      <c r="K299" s="19" t="s">
        <v>193</v>
      </c>
      <c r="L299" s="19" t="s">
        <v>99</v>
      </c>
      <c r="M299" s="19" t="b">
        <v>0</v>
      </c>
    </row>
    <row r="300" spans="2:13" s="19" customFormat="1" ht="27" x14ac:dyDescent="0.15">
      <c r="B300" s="28" t="s">
        <v>1706</v>
      </c>
      <c r="C300" s="19" t="s">
        <v>1198</v>
      </c>
      <c r="I300" s="19" t="s">
        <v>402</v>
      </c>
      <c r="K300" s="19" t="s">
        <v>185</v>
      </c>
    </row>
    <row r="301" spans="2:13" s="19" customFormat="1" ht="25.5" x14ac:dyDescent="0.15">
      <c r="B301" s="41" t="s">
        <v>1199</v>
      </c>
      <c r="C301" s="19" t="s">
        <v>1200</v>
      </c>
      <c r="I301" s="19" t="s">
        <v>402</v>
      </c>
      <c r="K301" s="19" t="s">
        <v>185</v>
      </c>
    </row>
    <row r="302" spans="2:13" s="19" customFormat="1" ht="40.5" x14ac:dyDescent="0.15">
      <c r="B302" s="42" t="s">
        <v>1707</v>
      </c>
      <c r="C302" s="19" t="s">
        <v>961</v>
      </c>
      <c r="I302" s="19" t="s">
        <v>402</v>
      </c>
      <c r="K302" s="19" t="s">
        <v>185</v>
      </c>
    </row>
    <row r="303" spans="2:13" s="19" customFormat="1" ht="27" x14ac:dyDescent="0.15">
      <c r="B303" s="42" t="s">
        <v>1708</v>
      </c>
      <c r="C303" s="19" t="s">
        <v>962</v>
      </c>
      <c r="I303" s="19" t="s">
        <v>402</v>
      </c>
      <c r="K303" s="19" t="s">
        <v>185</v>
      </c>
    </row>
    <row r="304" spans="2:13" s="19" customFormat="1" ht="27" x14ac:dyDescent="0.15">
      <c r="B304" s="19" t="s">
        <v>963</v>
      </c>
      <c r="C304" s="19" t="s">
        <v>964</v>
      </c>
      <c r="I304" s="19" t="s">
        <v>402</v>
      </c>
      <c r="K304" s="19" t="s">
        <v>185</v>
      </c>
    </row>
    <row r="305" spans="1:13" s="19" customFormat="1" x14ac:dyDescent="0.15">
      <c r="B305" s="19" t="s">
        <v>966</v>
      </c>
      <c r="C305" s="19" t="s">
        <v>965</v>
      </c>
      <c r="I305" s="19" t="s">
        <v>402</v>
      </c>
      <c r="K305" s="19" t="s">
        <v>185</v>
      </c>
    </row>
    <row r="306" spans="1:13" s="19" customFormat="1" x14ac:dyDescent="0.15">
      <c r="B306" s="19" t="s">
        <v>368</v>
      </c>
      <c r="C306" s="19" t="s">
        <v>369</v>
      </c>
      <c r="I306" s="19" t="s">
        <v>402</v>
      </c>
      <c r="K306" s="19" t="s">
        <v>185</v>
      </c>
    </row>
    <row r="307" spans="1:13" s="23" customFormat="1" ht="27" x14ac:dyDescent="0.15">
      <c r="A307" s="19" t="s">
        <v>967</v>
      </c>
      <c r="B307" s="23" t="s">
        <v>91</v>
      </c>
      <c r="C307" s="23" t="s">
        <v>359</v>
      </c>
      <c r="E307" s="23" t="s">
        <v>1712</v>
      </c>
      <c r="I307" s="23" t="s">
        <v>1197</v>
      </c>
      <c r="K307" s="23" t="s">
        <v>193</v>
      </c>
      <c r="L307" s="23" t="s">
        <v>99</v>
      </c>
      <c r="M307" s="23" t="b">
        <v>0</v>
      </c>
    </row>
    <row r="308" spans="1:13" s="23" customFormat="1" x14ac:dyDescent="0.15">
      <c r="A308" s="19"/>
      <c r="B308" s="23" t="s">
        <v>92</v>
      </c>
      <c r="C308" s="32" t="s">
        <v>360</v>
      </c>
      <c r="D308" s="32"/>
      <c r="E308" s="32"/>
      <c r="I308" s="23" t="s">
        <v>1197</v>
      </c>
      <c r="K308" s="23" t="s">
        <v>193</v>
      </c>
      <c r="L308" s="23" t="s">
        <v>99</v>
      </c>
      <c r="M308" s="23" t="b">
        <v>0</v>
      </c>
    </row>
    <row r="309" spans="1:13" s="23" customFormat="1" x14ac:dyDescent="0.15">
      <c r="A309" s="19"/>
      <c r="B309" s="23" t="s">
        <v>93</v>
      </c>
      <c r="C309" s="23" t="s">
        <v>361</v>
      </c>
      <c r="I309" s="23" t="s">
        <v>1197</v>
      </c>
      <c r="K309" s="23" t="s">
        <v>193</v>
      </c>
      <c r="L309" s="23" t="s">
        <v>99</v>
      </c>
      <c r="M309" s="23" t="b">
        <v>0</v>
      </c>
    </row>
    <row r="310" spans="1:13" s="23" customFormat="1" x14ac:dyDescent="0.15">
      <c r="A310" s="19"/>
      <c r="B310" s="23" t="s">
        <v>94</v>
      </c>
      <c r="C310" s="23" t="s">
        <v>371</v>
      </c>
      <c r="I310" s="23" t="s">
        <v>1197</v>
      </c>
      <c r="K310" s="23" t="s">
        <v>193</v>
      </c>
      <c r="L310" s="23" t="s">
        <v>99</v>
      </c>
      <c r="M310" s="23" t="b">
        <v>0</v>
      </c>
    </row>
    <row r="311" spans="1:13" s="23" customFormat="1" x14ac:dyDescent="0.15">
      <c r="A311" s="19"/>
      <c r="B311" s="23" t="s">
        <v>95</v>
      </c>
      <c r="C311" s="23" t="s">
        <v>371</v>
      </c>
      <c r="I311" s="23" t="s">
        <v>1197</v>
      </c>
      <c r="K311" s="23" t="s">
        <v>193</v>
      </c>
      <c r="L311" s="23" t="s">
        <v>99</v>
      </c>
      <c r="M311" s="23" t="b">
        <v>0</v>
      </c>
    </row>
    <row r="312" spans="1:13" s="23" customFormat="1" x14ac:dyDescent="0.15">
      <c r="A312" s="19"/>
      <c r="B312" s="23" t="s">
        <v>96</v>
      </c>
      <c r="C312" s="23" t="s">
        <v>371</v>
      </c>
      <c r="I312" s="23" t="s">
        <v>1197</v>
      </c>
      <c r="K312" s="23" t="s">
        <v>193</v>
      </c>
      <c r="L312" s="23" t="s">
        <v>99</v>
      </c>
      <c r="M312" s="23" t="b">
        <v>0</v>
      </c>
    </row>
    <row r="313" spans="1:13" s="23" customFormat="1" x14ac:dyDescent="0.15">
      <c r="A313" s="19"/>
      <c r="B313" s="23" t="s">
        <v>97</v>
      </c>
      <c r="C313" s="23" t="s">
        <v>371</v>
      </c>
      <c r="I313" s="23" t="s">
        <v>1197</v>
      </c>
      <c r="K313" s="23" t="s">
        <v>193</v>
      </c>
      <c r="L313" s="23" t="s">
        <v>99</v>
      </c>
      <c r="M313" s="23" t="b">
        <v>0</v>
      </c>
    </row>
    <row r="314" spans="1:13" s="23" customFormat="1" x14ac:dyDescent="0.15">
      <c r="A314" s="19"/>
      <c r="B314" s="23" t="s">
        <v>98</v>
      </c>
      <c r="C314" s="23" t="s">
        <v>371</v>
      </c>
      <c r="I314" s="23" t="s">
        <v>1197</v>
      </c>
      <c r="K314" s="23" t="s">
        <v>193</v>
      </c>
      <c r="L314" s="23" t="s">
        <v>99</v>
      </c>
      <c r="M314" s="23" t="b">
        <v>0</v>
      </c>
    </row>
    <row r="315" spans="1:13" s="23" customFormat="1" x14ac:dyDescent="0.15">
      <c r="A315" s="19"/>
      <c r="B315" s="23" t="s">
        <v>362</v>
      </c>
      <c r="C315" s="23" t="s">
        <v>371</v>
      </c>
      <c r="I315" s="23" t="s">
        <v>1197</v>
      </c>
      <c r="K315" s="23" t="s">
        <v>193</v>
      </c>
      <c r="L315" s="23" t="s">
        <v>99</v>
      </c>
      <c r="M315" s="23" t="b">
        <v>0</v>
      </c>
    </row>
    <row r="316" spans="1:13" s="23" customFormat="1" x14ac:dyDescent="0.15">
      <c r="A316" s="19"/>
      <c r="B316" s="23" t="s">
        <v>363</v>
      </c>
      <c r="C316" s="23" t="s">
        <v>371</v>
      </c>
      <c r="I316" s="23" t="s">
        <v>1197</v>
      </c>
      <c r="K316" s="23" t="s">
        <v>193</v>
      </c>
      <c r="L316" s="23" t="s">
        <v>99</v>
      </c>
      <c r="M316" s="23" t="b">
        <v>0</v>
      </c>
    </row>
    <row r="317" spans="1:13" s="23" customFormat="1" x14ac:dyDescent="0.15">
      <c r="A317" s="19"/>
      <c r="B317" s="23" t="s">
        <v>364</v>
      </c>
      <c r="C317" s="23" t="s">
        <v>371</v>
      </c>
      <c r="I317" s="23" t="s">
        <v>1197</v>
      </c>
      <c r="K317" s="23" t="s">
        <v>193</v>
      </c>
      <c r="L317" s="23" t="s">
        <v>99</v>
      </c>
      <c r="M317" s="23" t="b">
        <v>0</v>
      </c>
    </row>
    <row r="318" spans="1:13" s="23" customFormat="1" x14ac:dyDescent="0.15">
      <c r="A318" s="19"/>
      <c r="B318" s="23" t="s">
        <v>365</v>
      </c>
      <c r="C318" s="23" t="s">
        <v>371</v>
      </c>
      <c r="I318" s="23" t="s">
        <v>1197</v>
      </c>
      <c r="K318" s="23" t="s">
        <v>193</v>
      </c>
      <c r="L318" s="23" t="s">
        <v>99</v>
      </c>
      <c r="M318" s="23" t="b">
        <v>0</v>
      </c>
    </row>
    <row r="319" spans="1:13" s="23" customFormat="1" x14ac:dyDescent="0.15">
      <c r="A319" s="19"/>
      <c r="B319" s="23" t="s">
        <v>366</v>
      </c>
      <c r="C319" s="23" t="s">
        <v>371</v>
      </c>
      <c r="I319" s="23" t="s">
        <v>1197</v>
      </c>
      <c r="K319" s="23" t="s">
        <v>193</v>
      </c>
      <c r="L319" s="23" t="s">
        <v>99</v>
      </c>
      <c r="M319" s="23" t="b">
        <v>0</v>
      </c>
    </row>
    <row r="320" spans="1:13" s="23" customFormat="1" x14ac:dyDescent="0.15">
      <c r="A320" s="19"/>
      <c r="B320" s="23" t="s">
        <v>367</v>
      </c>
      <c r="C320" s="23" t="s">
        <v>371</v>
      </c>
      <c r="I320" s="23" t="s">
        <v>1197</v>
      </c>
      <c r="K320" s="23" t="s">
        <v>193</v>
      </c>
      <c r="L320" s="23" t="s">
        <v>99</v>
      </c>
      <c r="M320" s="23" t="b">
        <v>0</v>
      </c>
    </row>
    <row r="321" spans="1:22" s="19" customFormat="1" x14ac:dyDescent="0.15">
      <c r="B321" s="19" t="s">
        <v>374</v>
      </c>
      <c r="C321" s="19" t="s">
        <v>783</v>
      </c>
      <c r="F321" s="19" t="s">
        <v>378</v>
      </c>
      <c r="I321" s="19" t="s">
        <v>402</v>
      </c>
      <c r="J321" s="19" t="s">
        <v>174</v>
      </c>
      <c r="K321" s="19" t="s">
        <v>187</v>
      </c>
    </row>
    <row r="322" spans="1:22" s="19" customFormat="1" ht="27" x14ac:dyDescent="0.15">
      <c r="B322" s="19" t="s">
        <v>375</v>
      </c>
      <c r="C322" s="19" t="s">
        <v>782</v>
      </c>
      <c r="F322" s="19" t="s">
        <v>228</v>
      </c>
      <c r="I322" s="19" t="s">
        <v>402</v>
      </c>
      <c r="J322" s="19" t="s">
        <v>174</v>
      </c>
      <c r="K322" s="19" t="s">
        <v>187</v>
      </c>
    </row>
    <row r="323" spans="1:22" s="19" customFormat="1" x14ac:dyDescent="0.15">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x14ac:dyDescent="0.15">
      <c r="B324" s="19" t="s">
        <v>377</v>
      </c>
      <c r="C324" s="19" t="s">
        <v>1485</v>
      </c>
      <c r="F324" s="19" t="s">
        <v>228</v>
      </c>
      <c r="I324" s="19" t="s">
        <v>402</v>
      </c>
      <c r="J324" s="19" t="s">
        <v>174</v>
      </c>
      <c r="K324" s="19" t="s">
        <v>187</v>
      </c>
    </row>
    <row r="325" spans="1:22" s="19" customFormat="1" x14ac:dyDescent="0.15">
      <c r="B325" s="19" t="s">
        <v>1486</v>
      </c>
      <c r="C325" s="19" t="s">
        <v>1487</v>
      </c>
      <c r="F325" s="19" t="s">
        <v>228</v>
      </c>
      <c r="I325" s="19" t="s">
        <v>402</v>
      </c>
      <c r="J325" s="19" t="s">
        <v>174</v>
      </c>
      <c r="K325" s="19" t="s">
        <v>187</v>
      </c>
    </row>
    <row r="326" spans="1:22" s="19" customFormat="1" ht="27" x14ac:dyDescent="0.15">
      <c r="B326" s="19" t="s">
        <v>1488</v>
      </c>
      <c r="C326" s="19" t="s">
        <v>1489</v>
      </c>
      <c r="F326" s="19" t="s">
        <v>228</v>
      </c>
      <c r="I326" s="19" t="s">
        <v>402</v>
      </c>
      <c r="J326" s="19" t="s">
        <v>174</v>
      </c>
      <c r="K326" s="19" t="s">
        <v>187</v>
      </c>
    </row>
    <row r="327" spans="1:22" s="19" customFormat="1" x14ac:dyDescent="0.15">
      <c r="B327" s="19" t="s">
        <v>1490</v>
      </c>
      <c r="C327" s="19" t="s">
        <v>1491</v>
      </c>
      <c r="F327" s="19" t="s">
        <v>228</v>
      </c>
      <c r="I327" s="19" t="s">
        <v>402</v>
      </c>
      <c r="J327" s="19" t="s">
        <v>174</v>
      </c>
      <c r="K327" s="19" t="s">
        <v>187</v>
      </c>
    </row>
    <row r="328" spans="1:22" s="19" customFormat="1" ht="27" x14ac:dyDescent="0.15">
      <c r="B328" s="19" t="s">
        <v>1492</v>
      </c>
      <c r="C328" s="19" t="s">
        <v>1493</v>
      </c>
      <c r="F328" s="19" t="s">
        <v>228</v>
      </c>
      <c r="I328" s="19" t="s">
        <v>402</v>
      </c>
      <c r="J328" s="19" t="s">
        <v>174</v>
      </c>
      <c r="K328" s="19" t="s">
        <v>187</v>
      </c>
    </row>
    <row r="329" spans="1:22" s="19" customFormat="1" x14ac:dyDescent="0.15">
      <c r="B329" s="19" t="s">
        <v>1494</v>
      </c>
      <c r="C329" s="19" t="s">
        <v>1495</v>
      </c>
      <c r="F329" s="19" t="s">
        <v>1496</v>
      </c>
      <c r="I329" s="19" t="s">
        <v>402</v>
      </c>
      <c r="J329" s="19" t="s">
        <v>174</v>
      </c>
      <c r="K329" s="19" t="s">
        <v>187</v>
      </c>
    </row>
    <row r="330" spans="1:22" s="19" customFormat="1" ht="27" x14ac:dyDescent="0.15">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x14ac:dyDescent="0.2">
      <c r="B331" s="35" t="s">
        <v>1499</v>
      </c>
      <c r="C331" s="35" t="s">
        <v>1500</v>
      </c>
      <c r="F331" s="35" t="s">
        <v>228</v>
      </c>
      <c r="I331" s="35" t="s">
        <v>402</v>
      </c>
      <c r="J331" s="35" t="s">
        <v>174</v>
      </c>
      <c r="K331" s="35" t="s">
        <v>187</v>
      </c>
    </row>
    <row r="332" spans="1:22" s="19" customFormat="1" ht="27.75" thickTop="1" x14ac:dyDescent="0.15">
      <c r="A332" s="19" t="s">
        <v>1510</v>
      </c>
      <c r="B332" s="19" t="s">
        <v>1501</v>
      </c>
      <c r="C332" s="19" t="s">
        <v>1505</v>
      </c>
      <c r="E332" s="19" t="s">
        <v>1003</v>
      </c>
      <c r="F332" s="19" t="s">
        <v>1509</v>
      </c>
      <c r="I332" s="19" t="s">
        <v>1729</v>
      </c>
      <c r="K332" s="19" t="s">
        <v>187</v>
      </c>
    </row>
    <row r="333" spans="1:22" s="19" customFormat="1" x14ac:dyDescent="0.15">
      <c r="B333" s="19" t="s">
        <v>1502</v>
      </c>
      <c r="C333" s="19" t="s">
        <v>1506</v>
      </c>
      <c r="E333" s="19" t="s">
        <v>1003</v>
      </c>
      <c r="F333" s="19" t="s">
        <v>1509</v>
      </c>
      <c r="I333" s="19" t="s">
        <v>1729</v>
      </c>
      <c r="K333" s="19" t="s">
        <v>187</v>
      </c>
    </row>
    <row r="334" spans="1:22" s="19" customFormat="1" x14ac:dyDescent="0.15">
      <c r="B334" s="19" t="s">
        <v>1503</v>
      </c>
      <c r="C334" s="19" t="s">
        <v>1507</v>
      </c>
      <c r="E334" s="19" t="s">
        <v>1003</v>
      </c>
      <c r="F334" s="19" t="s">
        <v>1726</v>
      </c>
      <c r="I334" s="19" t="s">
        <v>1729</v>
      </c>
      <c r="K334" s="19" t="s">
        <v>187</v>
      </c>
    </row>
    <row r="335" spans="1:22" s="19" customFormat="1" x14ac:dyDescent="0.15">
      <c r="B335" s="19" t="s">
        <v>1504</v>
      </c>
      <c r="C335" s="19" t="s">
        <v>1508</v>
      </c>
      <c r="E335" s="19" t="s">
        <v>1003</v>
      </c>
      <c r="F335" s="19" t="s">
        <v>1726</v>
      </c>
      <c r="I335" s="19" t="s">
        <v>1729</v>
      </c>
      <c r="K335" s="19" t="s">
        <v>187</v>
      </c>
    </row>
    <row r="336" spans="1:22" s="19" customFormat="1" ht="27" x14ac:dyDescent="0.15">
      <c r="B336" s="19" t="s">
        <v>1454</v>
      </c>
      <c r="C336" s="19" t="s">
        <v>1511</v>
      </c>
      <c r="E336" s="19" t="s">
        <v>1731</v>
      </c>
      <c r="I336" s="19" t="s">
        <v>1729</v>
      </c>
      <c r="K336" s="19" t="s">
        <v>187</v>
      </c>
      <c r="L336" s="19" t="s">
        <v>207</v>
      </c>
    </row>
    <row r="337" spans="2:11" s="19" customFormat="1" ht="27" x14ac:dyDescent="0.15">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2" sqref="C22"/>
    </sheetView>
  </sheetViews>
  <sheetFormatPr defaultRowHeight="13.5" x14ac:dyDescent="0.15"/>
  <cols>
    <col min="1" max="1" width="10.125" customWidth="1"/>
    <col min="2" max="2" width="34.25" customWidth="1"/>
    <col min="3" max="3" width="21.875" customWidth="1"/>
  </cols>
  <sheetData>
    <row r="1" spans="1:5" ht="21" x14ac:dyDescent="0.2">
      <c r="A1" s="164" t="s">
        <v>5015</v>
      </c>
    </row>
    <row r="3" spans="1:5" x14ac:dyDescent="0.15">
      <c r="A3" s="165" t="s">
        <v>5016</v>
      </c>
    </row>
    <row r="4" spans="1:5" ht="22.5" x14ac:dyDescent="0.15">
      <c r="A4" t="s">
        <v>5017</v>
      </c>
      <c r="D4" s="135" t="s">
        <v>5018</v>
      </c>
      <c r="E4" s="166" t="s">
        <v>5019</v>
      </c>
    </row>
    <row r="5" spans="1:5" x14ac:dyDescent="0.15">
      <c r="A5" t="s">
        <v>5020</v>
      </c>
    </row>
    <row r="7" spans="1:5" x14ac:dyDescent="0.15">
      <c r="A7" s="167" t="s">
        <v>5021</v>
      </c>
      <c r="B7" s="167" t="s">
        <v>5022</v>
      </c>
      <c r="C7" s="167" t="s">
        <v>5023</v>
      </c>
    </row>
    <row r="8" spans="1:5" x14ac:dyDescent="0.15">
      <c r="A8" s="13" t="s">
        <v>5024</v>
      </c>
      <c r="B8" s="13" t="s">
        <v>5025</v>
      </c>
      <c r="C8" s="13" t="s">
        <v>5026</v>
      </c>
    </row>
    <row r="9" spans="1:5" x14ac:dyDescent="0.15">
      <c r="A9" s="13" t="s">
        <v>5027</v>
      </c>
      <c r="B9" s="13" t="s">
        <v>5028</v>
      </c>
      <c r="C9" s="13" t="s">
        <v>5029</v>
      </c>
    </row>
    <row r="10" spans="1:5" x14ac:dyDescent="0.15">
      <c r="A10" s="13" t="s">
        <v>5030</v>
      </c>
      <c r="B10" s="13" t="s">
        <v>5031</v>
      </c>
      <c r="C10" s="13" t="s">
        <v>5032</v>
      </c>
    </row>
    <row r="11" spans="1:5" ht="27" x14ac:dyDescent="0.15">
      <c r="A11" s="15" t="s">
        <v>5033</v>
      </c>
      <c r="B11" s="168" t="s">
        <v>5034</v>
      </c>
      <c r="C11" s="13" t="s">
        <v>5035</v>
      </c>
    </row>
    <row r="12" spans="1:5" x14ac:dyDescent="0.15">
      <c r="A12" s="15" t="s">
        <v>5036</v>
      </c>
      <c r="B12" s="15" t="s">
        <v>5028</v>
      </c>
      <c r="C12" s="15" t="s">
        <v>5037</v>
      </c>
    </row>
    <row r="13" spans="1:5" x14ac:dyDescent="0.15">
      <c r="A13" s="169"/>
      <c r="B13" s="169"/>
      <c r="C13" s="169"/>
    </row>
    <row r="14" spans="1:5" ht="27" x14ac:dyDescent="0.15">
      <c r="A14" s="13" t="s">
        <v>5038</v>
      </c>
      <c r="B14" s="170" t="s">
        <v>5039</v>
      </c>
      <c r="C14" s="170" t="s">
        <v>5040</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739</v>
      </c>
      <c r="B1" t="s">
        <v>738</v>
      </c>
      <c r="C1" t="s">
        <v>107</v>
      </c>
      <c r="D1" t="s">
        <v>734</v>
      </c>
      <c r="E1" t="s">
        <v>768</v>
      </c>
      <c r="F1" t="s">
        <v>108</v>
      </c>
      <c r="G1" t="s">
        <v>745</v>
      </c>
    </row>
    <row r="2" spans="1:7" x14ac:dyDescent="0.15">
      <c r="A2" t="s">
        <v>750</v>
      </c>
      <c r="B2" t="s">
        <v>105</v>
      </c>
      <c r="C2" t="s">
        <v>735</v>
      </c>
      <c r="D2" t="s">
        <v>733</v>
      </c>
      <c r="E2" s="43" t="s">
        <v>769</v>
      </c>
      <c r="G2" t="s">
        <v>736</v>
      </c>
    </row>
    <row r="4" spans="1:7" x14ac:dyDescent="0.15">
      <c r="A4" t="s">
        <v>1156</v>
      </c>
      <c r="B4" t="s">
        <v>1157</v>
      </c>
      <c r="C4" t="s">
        <v>741</v>
      </c>
      <c r="D4" t="s">
        <v>753</v>
      </c>
      <c r="E4" s="43" t="s">
        <v>776</v>
      </c>
    </row>
    <row r="5" spans="1:7" x14ac:dyDescent="0.15">
      <c r="D5" t="s">
        <v>1163</v>
      </c>
      <c r="E5" t="s">
        <v>770</v>
      </c>
      <c r="F5" t="s">
        <v>109</v>
      </c>
    </row>
    <row r="7" spans="1:7" x14ac:dyDescent="0.15">
      <c r="A7" t="s">
        <v>771</v>
      </c>
      <c r="B7" t="s">
        <v>772</v>
      </c>
      <c r="C7" t="s">
        <v>773</v>
      </c>
      <c r="E7" t="s">
        <v>775</v>
      </c>
    </row>
    <row r="10" spans="1:7" x14ac:dyDescent="0.15">
      <c r="A10" t="s">
        <v>737</v>
      </c>
      <c r="B10" t="s">
        <v>876</v>
      </c>
      <c r="C10" t="s">
        <v>877</v>
      </c>
      <c r="D10" t="s">
        <v>746</v>
      </c>
      <c r="E10" s="43" t="s">
        <v>774</v>
      </c>
      <c r="F10" t="s">
        <v>109</v>
      </c>
      <c r="G10" t="s">
        <v>879</v>
      </c>
    </row>
    <row r="11" spans="1:7" x14ac:dyDescent="0.15">
      <c r="D11" t="s">
        <v>747</v>
      </c>
      <c r="F11" t="s">
        <v>109</v>
      </c>
    </row>
    <row r="12" spans="1:7" x14ac:dyDescent="0.15">
      <c r="D12" t="s">
        <v>748</v>
      </c>
      <c r="F12" t="s">
        <v>109</v>
      </c>
    </row>
    <row r="13" spans="1:7" x14ac:dyDescent="0.15">
      <c r="F13" t="s">
        <v>109</v>
      </c>
    </row>
    <row r="15" spans="1:7" x14ac:dyDescent="0.15">
      <c r="A15" t="s">
        <v>737</v>
      </c>
      <c r="B15" t="s">
        <v>740</v>
      </c>
      <c r="C15" t="s">
        <v>741</v>
      </c>
      <c r="D15" t="s">
        <v>753</v>
      </c>
      <c r="E15" s="43" t="s">
        <v>776</v>
      </c>
      <c r="G15" t="s">
        <v>749</v>
      </c>
    </row>
    <row r="16" spans="1:7" x14ac:dyDescent="0.15">
      <c r="D16" t="s">
        <v>746</v>
      </c>
      <c r="E16" s="43" t="s">
        <v>774</v>
      </c>
      <c r="F16" t="s">
        <v>109</v>
      </c>
    </row>
    <row r="17" spans="1:7" x14ac:dyDescent="0.15">
      <c r="D17" t="s">
        <v>747</v>
      </c>
      <c r="F17" t="s">
        <v>109</v>
      </c>
    </row>
    <row r="18" spans="1:7" x14ac:dyDescent="0.15">
      <c r="D18" t="s">
        <v>748</v>
      </c>
      <c r="F18" t="s">
        <v>109</v>
      </c>
    </row>
    <row r="19" spans="1:7" x14ac:dyDescent="0.15">
      <c r="F19" t="s">
        <v>109</v>
      </c>
    </row>
    <row r="21" spans="1:7" x14ac:dyDescent="0.15">
      <c r="A21" t="s">
        <v>737</v>
      </c>
      <c r="B21" t="s">
        <v>888</v>
      </c>
      <c r="C21" t="s">
        <v>752</v>
      </c>
      <c r="D21" t="s">
        <v>1155</v>
      </c>
      <c r="E21" t="s">
        <v>1155</v>
      </c>
      <c r="G21" t="s">
        <v>887</v>
      </c>
    </row>
    <row r="23" spans="1:7" x14ac:dyDescent="0.15">
      <c r="A23" t="s">
        <v>737</v>
      </c>
      <c r="B23" t="s">
        <v>880</v>
      </c>
      <c r="C23" t="s">
        <v>881</v>
      </c>
      <c r="D23" t="s">
        <v>1154</v>
      </c>
    </row>
    <row r="25" spans="1:7" x14ac:dyDescent="0.15">
      <c r="A25" t="s">
        <v>737</v>
      </c>
      <c r="B25" t="s">
        <v>1158</v>
      </c>
      <c r="C25" t="s">
        <v>174</v>
      </c>
      <c r="D25" t="s">
        <v>1159</v>
      </c>
      <c r="E25" t="s">
        <v>1159</v>
      </c>
      <c r="F25" t="s">
        <v>1160</v>
      </c>
    </row>
    <row r="26" spans="1:7" x14ac:dyDescent="0.15">
      <c r="F26" t="s">
        <v>1161</v>
      </c>
    </row>
    <row r="27" spans="1:7" x14ac:dyDescent="0.15">
      <c r="F27" t="s">
        <v>1162</v>
      </c>
    </row>
    <row r="29" spans="1:7" x14ac:dyDescent="0.15">
      <c r="A29" t="s">
        <v>878</v>
      </c>
      <c r="B29" t="s">
        <v>876</v>
      </c>
      <c r="C29" t="s">
        <v>883</v>
      </c>
      <c r="D29" t="s">
        <v>677</v>
      </c>
      <c r="E29" t="s">
        <v>677</v>
      </c>
    </row>
    <row r="30" spans="1:7" x14ac:dyDescent="0.15">
      <c r="D30" t="s">
        <v>239</v>
      </c>
      <c r="E30" t="s">
        <v>239</v>
      </c>
      <c r="G30" t="s">
        <v>884</v>
      </c>
    </row>
    <row r="31" spans="1:7" x14ac:dyDescent="0.15">
      <c r="D31" t="s">
        <v>246</v>
      </c>
      <c r="G31" t="s">
        <v>885</v>
      </c>
    </row>
    <row r="32" spans="1:7" x14ac:dyDescent="0.15">
      <c r="D32" t="s">
        <v>580</v>
      </c>
      <c r="E32" t="s">
        <v>580</v>
      </c>
      <c r="G32" t="s">
        <v>886</v>
      </c>
    </row>
    <row r="34" spans="1:7" x14ac:dyDescent="0.15">
      <c r="A34" t="s">
        <v>889</v>
      </c>
      <c r="B34" t="s">
        <v>876</v>
      </c>
      <c r="C34" t="s">
        <v>877</v>
      </c>
      <c r="D34" t="s">
        <v>890</v>
      </c>
      <c r="F34" t="s">
        <v>109</v>
      </c>
      <c r="G34" t="s">
        <v>879</v>
      </c>
    </row>
    <row r="36" spans="1:7" x14ac:dyDescent="0.15">
      <c r="A36" t="s">
        <v>889</v>
      </c>
      <c r="B36" t="s">
        <v>751</v>
      </c>
      <c r="C36" t="s">
        <v>752</v>
      </c>
      <c r="D36" t="s">
        <v>743</v>
      </c>
      <c r="E36" t="s">
        <v>743</v>
      </c>
      <c r="G36" t="s">
        <v>891</v>
      </c>
    </row>
    <row r="38" spans="1:7" x14ac:dyDescent="0.15">
      <c r="A38" t="s">
        <v>889</v>
      </c>
      <c r="B38" t="s">
        <v>880</v>
      </c>
      <c r="C38" t="s">
        <v>881</v>
      </c>
      <c r="D38" t="s">
        <v>882</v>
      </c>
    </row>
    <row r="40" spans="1:7" x14ac:dyDescent="0.15">
      <c r="A40" t="s">
        <v>892</v>
      </c>
      <c r="B40" t="s">
        <v>876</v>
      </c>
      <c r="C40" t="s">
        <v>883</v>
      </c>
      <c r="D40" t="s">
        <v>893</v>
      </c>
      <c r="E40" t="s">
        <v>893</v>
      </c>
      <c r="F40" t="s">
        <v>894</v>
      </c>
    </row>
    <row r="41" spans="1:7" x14ac:dyDescent="0.15">
      <c r="C41" t="s">
        <v>896</v>
      </c>
      <c r="D41" t="s">
        <v>1540</v>
      </c>
      <c r="E41" t="s">
        <v>1540</v>
      </c>
      <c r="G41" t="s">
        <v>895</v>
      </c>
    </row>
    <row r="43" spans="1:7" ht="40.5" x14ac:dyDescent="0.15">
      <c r="A43" t="s">
        <v>892</v>
      </c>
      <c r="B43" t="s">
        <v>0</v>
      </c>
      <c r="C43" t="s">
        <v>883</v>
      </c>
      <c r="D43" t="s">
        <v>929</v>
      </c>
      <c r="E43" t="s">
        <v>929</v>
      </c>
      <c r="F43" s="6" t="s">
        <v>837</v>
      </c>
    </row>
    <row r="44" spans="1:7" x14ac:dyDescent="0.15">
      <c r="C44" t="s">
        <v>896</v>
      </c>
      <c r="D44" t="s">
        <v>1540</v>
      </c>
      <c r="E44" t="s">
        <v>1540</v>
      </c>
      <c r="F44" t="s">
        <v>110</v>
      </c>
      <c r="G44" t="s">
        <v>895</v>
      </c>
    </row>
    <row r="47" spans="1:7" ht="40.5" x14ac:dyDescent="0.15">
      <c r="A47" t="s">
        <v>892</v>
      </c>
      <c r="B47" t="s">
        <v>1</v>
      </c>
      <c r="C47" t="s">
        <v>883</v>
      </c>
      <c r="D47" t="s">
        <v>930</v>
      </c>
      <c r="E47" t="s">
        <v>930</v>
      </c>
      <c r="F47" s="6" t="s">
        <v>837</v>
      </c>
    </row>
    <row r="48" spans="1:7" x14ac:dyDescent="0.15">
      <c r="C48" t="s">
        <v>883</v>
      </c>
      <c r="D48" t="s">
        <v>893</v>
      </c>
      <c r="E48" t="s">
        <v>893</v>
      </c>
      <c r="F48" t="s">
        <v>894</v>
      </c>
    </row>
    <row r="49" spans="1:7" x14ac:dyDescent="0.15">
      <c r="C49" t="s">
        <v>896</v>
      </c>
      <c r="D49" t="s">
        <v>1540</v>
      </c>
      <c r="E49" t="s">
        <v>1540</v>
      </c>
      <c r="F49" t="s">
        <v>110</v>
      </c>
      <c r="G49" t="s">
        <v>895</v>
      </c>
    </row>
    <row r="52" spans="1:7" x14ac:dyDescent="0.15">
      <c r="A52" t="s">
        <v>892</v>
      </c>
      <c r="B52" t="s">
        <v>1165</v>
      </c>
      <c r="C52" t="s">
        <v>883</v>
      </c>
      <c r="D52" t="s">
        <v>1396</v>
      </c>
      <c r="E52" t="s">
        <v>1396</v>
      </c>
      <c r="F52" t="s">
        <v>894</v>
      </c>
    </row>
    <row r="53" spans="1:7" x14ac:dyDescent="0.15">
      <c r="C53" t="s">
        <v>896</v>
      </c>
      <c r="D53" t="s">
        <v>1540</v>
      </c>
      <c r="E53" t="s">
        <v>1540</v>
      </c>
      <c r="F53" t="s">
        <v>110</v>
      </c>
      <c r="G53" t="s">
        <v>895</v>
      </c>
    </row>
    <row r="55" spans="1:7" x14ac:dyDescent="0.15">
      <c r="A55" t="s">
        <v>892</v>
      </c>
      <c r="B55" t="s">
        <v>1164</v>
      </c>
      <c r="C55" t="s">
        <v>883</v>
      </c>
      <c r="D55" t="s">
        <v>836</v>
      </c>
      <c r="E55" t="s">
        <v>776</v>
      </c>
      <c r="F55" t="s">
        <v>894</v>
      </c>
    </row>
    <row r="56" spans="1:7" x14ac:dyDescent="0.15">
      <c r="C56" t="s">
        <v>896</v>
      </c>
      <c r="D56" t="s">
        <v>1540</v>
      </c>
      <c r="E56" t="s">
        <v>893</v>
      </c>
      <c r="F56" t="s">
        <v>110</v>
      </c>
      <c r="G56" t="s">
        <v>895</v>
      </c>
    </row>
    <row r="57" spans="1:7" x14ac:dyDescent="0.15">
      <c r="E57" t="s">
        <v>1540</v>
      </c>
    </row>
    <row r="59" spans="1:7" ht="40.5" x14ac:dyDescent="0.15">
      <c r="A59" t="s">
        <v>892</v>
      </c>
      <c r="B59" t="s">
        <v>839</v>
      </c>
      <c r="C59" t="s">
        <v>896</v>
      </c>
      <c r="D59" t="s">
        <v>970</v>
      </c>
      <c r="E59" t="s">
        <v>970</v>
      </c>
      <c r="F59" s="6" t="s">
        <v>837</v>
      </c>
      <c r="G59" t="s">
        <v>840</v>
      </c>
    </row>
    <row r="61" spans="1:7" x14ac:dyDescent="0.15">
      <c r="A61" t="s">
        <v>892</v>
      </c>
      <c r="B61" t="s">
        <v>1400</v>
      </c>
      <c r="G61" t="s">
        <v>1404</v>
      </c>
    </row>
    <row r="64" spans="1:7" x14ac:dyDescent="0.15">
      <c r="A64" t="s">
        <v>1401</v>
      </c>
      <c r="B64" t="s">
        <v>876</v>
      </c>
      <c r="C64" t="s">
        <v>883</v>
      </c>
      <c r="D64" t="s">
        <v>1381</v>
      </c>
      <c r="E64" t="s">
        <v>1381</v>
      </c>
      <c r="G64" t="s">
        <v>1402</v>
      </c>
    </row>
    <row r="65" spans="1:7" x14ac:dyDescent="0.15">
      <c r="D65" t="s">
        <v>1540</v>
      </c>
      <c r="E65" t="s">
        <v>1540</v>
      </c>
      <c r="F65" t="s">
        <v>894</v>
      </c>
      <c r="G65" t="s">
        <v>1380</v>
      </c>
    </row>
    <row r="67" spans="1:7" x14ac:dyDescent="0.15">
      <c r="A67" t="s">
        <v>1401</v>
      </c>
      <c r="B67" t="s">
        <v>1166</v>
      </c>
      <c r="C67" t="s">
        <v>883</v>
      </c>
      <c r="D67" t="s">
        <v>1382</v>
      </c>
      <c r="E67" t="s">
        <v>1382</v>
      </c>
    </row>
    <row r="68" spans="1:7" x14ac:dyDescent="0.15">
      <c r="D68" t="s">
        <v>1383</v>
      </c>
      <c r="E68" t="s">
        <v>1383</v>
      </c>
    </row>
    <row r="70" spans="1:7" x14ac:dyDescent="0.15">
      <c r="A70" t="s">
        <v>1401</v>
      </c>
      <c r="B70" t="s">
        <v>1403</v>
      </c>
      <c r="C70" t="s">
        <v>883</v>
      </c>
      <c r="D70" t="s">
        <v>1381</v>
      </c>
      <c r="E70" t="s">
        <v>1381</v>
      </c>
      <c r="G70" t="s">
        <v>1402</v>
      </c>
    </row>
    <row r="71" spans="1:7" x14ac:dyDescent="0.15">
      <c r="D71" t="s">
        <v>1540</v>
      </c>
      <c r="E71" t="s">
        <v>1540</v>
      </c>
      <c r="F71" t="s">
        <v>894</v>
      </c>
      <c r="G71" t="s">
        <v>1380</v>
      </c>
    </row>
    <row r="73" spans="1:7" ht="40.5" x14ac:dyDescent="0.15">
      <c r="A73" t="s">
        <v>1072</v>
      </c>
      <c r="B73" t="s">
        <v>876</v>
      </c>
      <c r="C73" t="s">
        <v>896</v>
      </c>
      <c r="D73" t="s">
        <v>1007</v>
      </c>
      <c r="F73" s="6" t="s">
        <v>838</v>
      </c>
    </row>
    <row r="75" spans="1:7" x14ac:dyDescent="0.15">
      <c r="A75" t="s">
        <v>754</v>
      </c>
      <c r="B75" t="s">
        <v>755</v>
      </c>
      <c r="C75" t="s">
        <v>1377</v>
      </c>
      <c r="D75" t="s">
        <v>744</v>
      </c>
    </row>
    <row r="77" spans="1:7" x14ac:dyDescent="0.15">
      <c r="A77" t="s">
        <v>1075</v>
      </c>
      <c r="B77" t="s">
        <v>891</v>
      </c>
      <c r="C77" t="s">
        <v>752</v>
      </c>
      <c r="D77" t="s">
        <v>743</v>
      </c>
      <c r="E77" t="s">
        <v>743</v>
      </c>
    </row>
    <row r="78" spans="1:7" x14ac:dyDescent="0.15">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639</v>
      </c>
      <c r="C1" s="2" t="s">
        <v>1068</v>
      </c>
    </row>
    <row r="2" spans="1:4" x14ac:dyDescent="0.15">
      <c r="C2" s="2" t="s">
        <v>1284</v>
      </c>
    </row>
    <row r="3" spans="1:4" x14ac:dyDescent="0.15">
      <c r="C3" s="2" t="s">
        <v>1283</v>
      </c>
    </row>
    <row r="4" spans="1:4" x14ac:dyDescent="0.15">
      <c r="C4" s="2" t="s">
        <v>1612</v>
      </c>
    </row>
    <row r="5" spans="1:4" x14ac:dyDescent="0.15">
      <c r="C5" s="2" t="s">
        <v>1613</v>
      </c>
      <c r="D5" s="2" t="s">
        <v>1614</v>
      </c>
    </row>
    <row r="7" spans="1:4" x14ac:dyDescent="0.15">
      <c r="B7" s="2" t="s">
        <v>638</v>
      </c>
      <c r="C7" s="2" t="s">
        <v>1558</v>
      </c>
      <c r="D7" s="2" t="s">
        <v>1565</v>
      </c>
    </row>
    <row r="8" spans="1:4" x14ac:dyDescent="0.15">
      <c r="A8" s="2" t="s">
        <v>681</v>
      </c>
      <c r="B8" s="2" t="s">
        <v>637</v>
      </c>
      <c r="C8" s="2" t="s">
        <v>742</v>
      </c>
      <c r="D8" s="2" t="s">
        <v>1566</v>
      </c>
    </row>
    <row r="10" spans="1:4" x14ac:dyDescent="0.15">
      <c r="A10" s="2" t="s">
        <v>1285</v>
      </c>
      <c r="B10" s="2" t="s">
        <v>637</v>
      </c>
      <c r="C10" s="2" t="s">
        <v>743</v>
      </c>
      <c r="D10" s="2" t="s">
        <v>1566</v>
      </c>
    </row>
    <row r="12" spans="1:4" x14ac:dyDescent="0.15">
      <c r="A12" s="2" t="s">
        <v>1557</v>
      </c>
      <c r="B12" s="2" t="s">
        <v>637</v>
      </c>
      <c r="C12" s="2" t="s">
        <v>744</v>
      </c>
      <c r="D12" s="2" t="s">
        <v>1566</v>
      </c>
    </row>
    <row r="14" spans="1:4" x14ac:dyDescent="0.15">
      <c r="A14" s="2" t="s">
        <v>902</v>
      </c>
      <c r="B14" s="2" t="s">
        <v>1405</v>
      </c>
      <c r="C14" s="2" t="s">
        <v>753</v>
      </c>
    </row>
    <row r="17" spans="1:12" x14ac:dyDescent="0.15">
      <c r="A17" s="2" t="s">
        <v>680</v>
      </c>
      <c r="B17" s="2" t="s">
        <v>1405</v>
      </c>
      <c r="C17" s="2" t="s">
        <v>677</v>
      </c>
      <c r="D17" s="2" t="s">
        <v>1064</v>
      </c>
    </row>
    <row r="19" spans="1:12" x14ac:dyDescent="0.15">
      <c r="A19" s="2" t="s">
        <v>579</v>
      </c>
      <c r="B19" s="2" t="s">
        <v>1405</v>
      </c>
      <c r="C19" s="2" t="s">
        <v>1610</v>
      </c>
      <c r="D19" s="2" t="s">
        <v>1611</v>
      </c>
      <c r="E19" s="2" t="s">
        <v>1048</v>
      </c>
      <c r="F19" s="2" t="s">
        <v>7</v>
      </c>
      <c r="G19" s="2" t="s">
        <v>8</v>
      </c>
    </row>
    <row r="20" spans="1:12" x14ac:dyDescent="0.15">
      <c r="F20" s="2" t="s">
        <v>720</v>
      </c>
      <c r="G20" s="2" t="s">
        <v>9</v>
      </c>
    </row>
    <row r="21" spans="1:12" x14ac:dyDescent="0.15">
      <c r="F21" s="2" t="s">
        <v>10</v>
      </c>
    </row>
    <row r="23" spans="1:12" x14ac:dyDescent="0.15">
      <c r="H23" s="2" t="s">
        <v>1295</v>
      </c>
      <c r="I23" s="2" t="s">
        <v>907</v>
      </c>
      <c r="J23" s="2" t="s">
        <v>912</v>
      </c>
      <c r="K23" s="2" t="s">
        <v>913</v>
      </c>
      <c r="L23" s="2" t="s">
        <v>1374</v>
      </c>
    </row>
    <row r="24" spans="1:12" x14ac:dyDescent="0.15">
      <c r="A24" s="2" t="s">
        <v>237</v>
      </c>
      <c r="B24" s="2" t="s">
        <v>1405</v>
      </c>
      <c r="C24" s="2" t="s">
        <v>1609</v>
      </c>
      <c r="D24" s="2" t="s">
        <v>238</v>
      </c>
      <c r="E24" s="2" t="s">
        <v>903</v>
      </c>
      <c r="F24" s="2" t="s">
        <v>1299</v>
      </c>
      <c r="G24" s="2" t="s">
        <v>1289</v>
      </c>
      <c r="H24" s="2" t="s">
        <v>1296</v>
      </c>
      <c r="I24" s="2" t="s">
        <v>240</v>
      </c>
      <c r="J24" s="2" t="s">
        <v>908</v>
      </c>
      <c r="K24" s="2" t="s">
        <v>908</v>
      </c>
    </row>
    <row r="25" spans="1:12" x14ac:dyDescent="0.15">
      <c r="F25" s="2" t="s">
        <v>1300</v>
      </c>
      <c r="G25" s="2" t="s">
        <v>1290</v>
      </c>
      <c r="H25" s="2" t="s">
        <v>241</v>
      </c>
      <c r="I25" s="2" t="s">
        <v>242</v>
      </c>
      <c r="J25" s="2" t="s">
        <v>909</v>
      </c>
      <c r="K25" s="2" t="s">
        <v>909</v>
      </c>
    </row>
    <row r="26" spans="1:12" x14ac:dyDescent="0.15">
      <c r="F26" s="2" t="s">
        <v>1301</v>
      </c>
      <c r="G26" s="2" t="s">
        <v>1291</v>
      </c>
      <c r="H26" s="2" t="s">
        <v>243</v>
      </c>
      <c r="I26" s="2" t="s">
        <v>904</v>
      </c>
      <c r="J26" s="2" t="s">
        <v>910</v>
      </c>
      <c r="K26" s="2" t="s">
        <v>910</v>
      </c>
    </row>
    <row r="27" spans="1:12" x14ac:dyDescent="0.15">
      <c r="F27" s="2" t="s">
        <v>1302</v>
      </c>
      <c r="G27" s="2" t="s">
        <v>1292</v>
      </c>
      <c r="H27" s="2" t="s">
        <v>244</v>
      </c>
      <c r="I27" s="2" t="s">
        <v>905</v>
      </c>
      <c r="J27" s="2" t="s">
        <v>911</v>
      </c>
      <c r="K27" s="2" t="s">
        <v>911</v>
      </c>
    </row>
    <row r="28" spans="1:12" x14ac:dyDescent="0.15">
      <c r="F28" s="2" t="s">
        <v>1303</v>
      </c>
      <c r="G28" s="2" t="s">
        <v>1293</v>
      </c>
      <c r="H28" s="2" t="s">
        <v>1297</v>
      </c>
      <c r="I28" s="2" t="s">
        <v>906</v>
      </c>
      <c r="J28" s="2" t="s">
        <v>730</v>
      </c>
      <c r="K28" s="2" t="s">
        <v>731</v>
      </c>
      <c r="L28" s="2" t="s">
        <v>921</v>
      </c>
    </row>
    <row r="29" spans="1:12" x14ac:dyDescent="0.15">
      <c r="F29" s="2" t="s">
        <v>1542</v>
      </c>
      <c r="G29" s="2" t="s">
        <v>1294</v>
      </c>
    </row>
    <row r="30" spans="1:12" x14ac:dyDescent="0.15">
      <c r="F30" s="2" t="s">
        <v>1543</v>
      </c>
      <c r="G30" s="2" t="s">
        <v>1545</v>
      </c>
    </row>
    <row r="31" spans="1:12" x14ac:dyDescent="0.15">
      <c r="F31" s="2" t="s">
        <v>1544</v>
      </c>
      <c r="G31" s="2" t="s">
        <v>1546</v>
      </c>
    </row>
    <row r="32" spans="1:12" x14ac:dyDescent="0.15">
      <c r="F32" s="2" t="s">
        <v>1368</v>
      </c>
      <c r="G32" s="2" t="s">
        <v>1298</v>
      </c>
      <c r="I32" s="2" t="s">
        <v>1370</v>
      </c>
      <c r="J32" s="2" t="s">
        <v>1371</v>
      </c>
      <c r="K32" s="2" t="s">
        <v>1372</v>
      </c>
    </row>
    <row r="33" spans="1:11" x14ac:dyDescent="0.15">
      <c r="F33" s="2" t="s">
        <v>1369</v>
      </c>
      <c r="G33" s="2" t="s">
        <v>1288</v>
      </c>
      <c r="I33" s="2" t="s">
        <v>1412</v>
      </c>
      <c r="J33" s="2" t="s">
        <v>1413</v>
      </c>
      <c r="K33" s="2" t="s">
        <v>1649</v>
      </c>
    </row>
    <row r="34" spans="1:11" x14ac:dyDescent="0.15">
      <c r="F34" s="2" t="s">
        <v>1366</v>
      </c>
      <c r="G34" s="2" t="s">
        <v>1579</v>
      </c>
    </row>
    <row r="35" spans="1:11" x14ac:dyDescent="0.15">
      <c r="F35" s="2" t="s">
        <v>1367</v>
      </c>
      <c r="G35" s="2" t="s">
        <v>1363</v>
      </c>
      <c r="I35" s="2" t="s">
        <v>1364</v>
      </c>
      <c r="J35" s="2" t="s">
        <v>1365</v>
      </c>
      <c r="K35" s="2" t="s">
        <v>1365</v>
      </c>
    </row>
    <row r="36" spans="1:11" x14ac:dyDescent="0.15">
      <c r="F36" s="2" t="s">
        <v>729</v>
      </c>
      <c r="G36" s="2" t="s">
        <v>1304</v>
      </c>
      <c r="H36" s="2" t="s">
        <v>1297</v>
      </c>
      <c r="I36" s="2" t="s">
        <v>906</v>
      </c>
      <c r="J36" s="2" t="s">
        <v>1650</v>
      </c>
    </row>
    <row r="40" spans="1:11" x14ac:dyDescent="0.15">
      <c r="A40" s="2" t="s">
        <v>245</v>
      </c>
      <c r="B40" s="2" t="s">
        <v>1405</v>
      </c>
      <c r="C40" s="2" t="s">
        <v>246</v>
      </c>
      <c r="D40" s="2" t="s">
        <v>247</v>
      </c>
    </row>
    <row r="43" spans="1:11" x14ac:dyDescent="0.15">
      <c r="A43" s="2" t="s">
        <v>679</v>
      </c>
      <c r="B43" s="2" t="s">
        <v>1405</v>
      </c>
      <c r="C43" s="2" t="s">
        <v>79</v>
      </c>
      <c r="D43" s="2" t="s">
        <v>678</v>
      </c>
    </row>
    <row r="44" spans="1:11" x14ac:dyDescent="0.15">
      <c r="D44" s="2" t="s">
        <v>6</v>
      </c>
    </row>
    <row r="46" spans="1:11" x14ac:dyDescent="0.15">
      <c r="A46" s="2" t="s">
        <v>252</v>
      </c>
      <c r="B46" s="2" t="s">
        <v>1405</v>
      </c>
      <c r="C46" s="2" t="s">
        <v>1540</v>
      </c>
      <c r="D46" s="2" t="s">
        <v>678</v>
      </c>
    </row>
    <row r="47" spans="1:11" x14ac:dyDescent="0.15">
      <c r="D47" s="2" t="s">
        <v>6</v>
      </c>
      <c r="E47" s="2" t="s">
        <v>1076</v>
      </c>
      <c r="F47" s="2" t="s">
        <v>1049</v>
      </c>
      <c r="G47" s="2" t="s">
        <v>1050</v>
      </c>
    </row>
    <row r="48" spans="1:11" x14ac:dyDescent="0.15">
      <c r="F48" s="2" t="s">
        <v>802</v>
      </c>
      <c r="G48" s="2" t="s">
        <v>1051</v>
      </c>
    </row>
    <row r="49" spans="1:7" x14ac:dyDescent="0.15">
      <c r="F49" s="2" t="s">
        <v>80</v>
      </c>
      <c r="G49" s="2" t="s">
        <v>914</v>
      </c>
    </row>
    <row r="50" spans="1:7" x14ac:dyDescent="0.15">
      <c r="F50" s="2" t="s">
        <v>1013</v>
      </c>
      <c r="G50" s="2" t="s">
        <v>915</v>
      </c>
    </row>
    <row r="51" spans="1:7" x14ac:dyDescent="0.15">
      <c r="F51" s="2" t="s">
        <v>916</v>
      </c>
      <c r="G51" s="2" t="s">
        <v>1361</v>
      </c>
    </row>
    <row r="52" spans="1:7" x14ac:dyDescent="0.15">
      <c r="F52" s="2" t="s">
        <v>1362</v>
      </c>
      <c r="G52" s="2" t="s">
        <v>571</v>
      </c>
    </row>
    <row r="53" spans="1:7" x14ac:dyDescent="0.15">
      <c r="F53" s="2" t="s">
        <v>88</v>
      </c>
      <c r="G53" s="2" t="s">
        <v>572</v>
      </c>
    </row>
    <row r="54" spans="1:7" x14ac:dyDescent="0.15">
      <c r="F54" s="2" t="s">
        <v>573</v>
      </c>
      <c r="G54" s="2" t="s">
        <v>574</v>
      </c>
    </row>
    <row r="55" spans="1:7" x14ac:dyDescent="0.15">
      <c r="F55" s="2" t="s">
        <v>575</v>
      </c>
      <c r="G55" s="2" t="s">
        <v>577</v>
      </c>
    </row>
    <row r="56" spans="1:7" x14ac:dyDescent="0.15">
      <c r="F56" s="2" t="s">
        <v>576</v>
      </c>
      <c r="G56" s="2" t="s">
        <v>578</v>
      </c>
    </row>
    <row r="57" spans="1:7" x14ac:dyDescent="0.15">
      <c r="F57" s="2" t="s">
        <v>1062</v>
      </c>
      <c r="G57" s="2" t="s">
        <v>1063</v>
      </c>
    </row>
    <row r="58" spans="1:7" x14ac:dyDescent="0.15">
      <c r="F58" s="2" t="s">
        <v>253</v>
      </c>
      <c r="G58" s="2" t="s">
        <v>254</v>
      </c>
    </row>
    <row r="61" spans="1:7" x14ac:dyDescent="0.15">
      <c r="A61" s="2" t="s">
        <v>1065</v>
      </c>
      <c r="B61" s="2" t="s">
        <v>1567</v>
      </c>
      <c r="C61" s="2" t="s">
        <v>1395</v>
      </c>
      <c r="D61" s="2" t="s">
        <v>1066</v>
      </c>
    </row>
    <row r="62" spans="1:7" x14ac:dyDescent="0.15">
      <c r="D62" s="2" t="s">
        <v>1067</v>
      </c>
    </row>
    <row r="65" spans="1:10" x14ac:dyDescent="0.15">
      <c r="A65" s="2" t="s">
        <v>1385</v>
      </c>
      <c r="B65" s="2" t="s">
        <v>1567</v>
      </c>
      <c r="C65" s="2" t="s">
        <v>932</v>
      </c>
      <c r="D65" s="2" t="s">
        <v>1069</v>
      </c>
    </row>
    <row r="66" spans="1:10" x14ac:dyDescent="0.15">
      <c r="D66" s="2" t="s">
        <v>1384</v>
      </c>
    </row>
    <row r="68" spans="1:10" x14ac:dyDescent="0.15">
      <c r="A68" s="2" t="s">
        <v>1386</v>
      </c>
      <c r="B68" s="2" t="s">
        <v>1567</v>
      </c>
      <c r="C68" s="2" t="s">
        <v>931</v>
      </c>
      <c r="D68" s="2" t="s">
        <v>1069</v>
      </c>
    </row>
    <row r="69" spans="1:10" x14ac:dyDescent="0.15">
      <c r="D69" s="2" t="s">
        <v>1384</v>
      </c>
    </row>
    <row r="71" spans="1:10" x14ac:dyDescent="0.15">
      <c r="A71" s="2" t="s">
        <v>1397</v>
      </c>
      <c r="B71" s="2" t="s">
        <v>1567</v>
      </c>
      <c r="C71" s="2" t="s">
        <v>1398</v>
      </c>
      <c r="D71" s="2" t="s">
        <v>1399</v>
      </c>
    </row>
    <row r="73" spans="1:10" x14ac:dyDescent="0.15">
      <c r="A73" s="2" t="s">
        <v>1073</v>
      </c>
      <c r="B73" s="2" t="s">
        <v>89</v>
      </c>
      <c r="C73" s="2" t="s">
        <v>1047</v>
      </c>
      <c r="D73" s="2" t="s">
        <v>1384</v>
      </c>
      <c r="F73" s="2" t="s">
        <v>1375</v>
      </c>
      <c r="G73" s="2" t="s">
        <v>1541</v>
      </c>
    </row>
    <row r="74" spans="1:10" x14ac:dyDescent="0.15">
      <c r="F74" s="2" t="s">
        <v>1376</v>
      </c>
      <c r="G74" s="2" t="s">
        <v>1074</v>
      </c>
    </row>
    <row r="75" spans="1:10" x14ac:dyDescent="0.15">
      <c r="F75" s="2" t="s">
        <v>1004</v>
      </c>
      <c r="G75" s="2" t="s">
        <v>562</v>
      </c>
    </row>
    <row r="76" spans="1:10" x14ac:dyDescent="0.15">
      <c r="F76" s="2" t="s">
        <v>1005</v>
      </c>
      <c r="G76" s="2" t="s">
        <v>563</v>
      </c>
    </row>
    <row r="77" spans="1:10" x14ac:dyDescent="0.15">
      <c r="F77" s="2" t="s">
        <v>1006</v>
      </c>
      <c r="G77" s="2" t="s">
        <v>564</v>
      </c>
    </row>
    <row r="78" spans="1:10" x14ac:dyDescent="0.15">
      <c r="F78" s="2" t="s">
        <v>1542</v>
      </c>
      <c r="G78" s="2" t="s">
        <v>789</v>
      </c>
      <c r="J78" s="2" t="s">
        <v>790</v>
      </c>
    </row>
    <row r="79" spans="1:10" x14ac:dyDescent="0.15">
      <c r="J79" s="2" t="s">
        <v>791</v>
      </c>
    </row>
    <row r="80" spans="1:10" x14ac:dyDescent="0.15">
      <c r="A80" s="2" t="s">
        <v>1008</v>
      </c>
      <c r="B80" s="2" t="s">
        <v>89</v>
      </c>
      <c r="C80" s="2" t="s">
        <v>1046</v>
      </c>
      <c r="D80" s="2" t="s">
        <v>1384</v>
      </c>
      <c r="G80" s="2" t="s">
        <v>971</v>
      </c>
    </row>
    <row r="83" spans="1:9" x14ac:dyDescent="0.15">
      <c r="A83" s="2" t="s">
        <v>1575</v>
      </c>
      <c r="B83" s="2" t="s">
        <v>236</v>
      </c>
      <c r="C83" s="2" t="s">
        <v>382</v>
      </c>
      <c r="D83" s="2" t="s">
        <v>381</v>
      </c>
      <c r="F83" s="2" t="s">
        <v>1092</v>
      </c>
      <c r="G83" s="2" t="s">
        <v>1091</v>
      </c>
    </row>
    <row r="84" spans="1:9" x14ac:dyDescent="0.15">
      <c r="G84" s="2" t="s">
        <v>1093</v>
      </c>
    </row>
    <row r="85" spans="1:9" x14ac:dyDescent="0.15">
      <c r="G85" s="2" t="s">
        <v>1574</v>
      </c>
    </row>
    <row r="87" spans="1:9" x14ac:dyDescent="0.15">
      <c r="A87" s="2" t="s">
        <v>1576</v>
      </c>
      <c r="B87" s="2" t="s">
        <v>236</v>
      </c>
      <c r="C87" s="2" t="s">
        <v>711</v>
      </c>
      <c r="D87" s="2" t="s">
        <v>678</v>
      </c>
      <c r="F87" s="2" t="s">
        <v>1375</v>
      </c>
      <c r="G87" s="2" t="s">
        <v>712</v>
      </c>
    </row>
    <row r="88" spans="1:9" x14ac:dyDescent="0.15">
      <c r="F88" s="2" t="s">
        <v>1376</v>
      </c>
      <c r="G88" s="2" t="s">
        <v>1577</v>
      </c>
      <c r="I88" s="2" t="s">
        <v>835</v>
      </c>
    </row>
    <row r="89" spans="1:9" x14ac:dyDescent="0.15">
      <c r="F89" s="2" t="s">
        <v>1004</v>
      </c>
      <c r="G89" s="2" t="s">
        <v>713</v>
      </c>
    </row>
    <row r="90" spans="1:9" x14ac:dyDescent="0.15">
      <c r="F90" s="2" t="s">
        <v>1005</v>
      </c>
      <c r="G90" s="2" t="s">
        <v>1578</v>
      </c>
    </row>
    <row r="91" spans="1:9" x14ac:dyDescent="0.15">
      <c r="F91" s="2" t="s">
        <v>1006</v>
      </c>
      <c r="G91" s="2" t="s">
        <v>715</v>
      </c>
    </row>
    <row r="92" spans="1:9" x14ac:dyDescent="0.15">
      <c r="F92" s="2" t="s">
        <v>714</v>
      </c>
      <c r="G92" s="2" t="s">
        <v>1653</v>
      </c>
    </row>
    <row r="93" spans="1:9" x14ac:dyDescent="0.15">
      <c r="F93" s="2" t="s">
        <v>1543</v>
      </c>
      <c r="G93" s="2" t="s">
        <v>1654</v>
      </c>
    </row>
    <row r="94" spans="1:9" x14ac:dyDescent="0.15">
      <c r="F94" s="2" t="s">
        <v>1544</v>
      </c>
      <c r="G94" s="2" t="s">
        <v>682</v>
      </c>
    </row>
    <row r="95" spans="1:9" x14ac:dyDescent="0.15">
      <c r="F95" s="2" t="s">
        <v>683</v>
      </c>
      <c r="G95" s="2" t="s">
        <v>684</v>
      </c>
    </row>
    <row r="96" spans="1:9" x14ac:dyDescent="0.15">
      <c r="F96" s="2" t="s">
        <v>1287</v>
      </c>
      <c r="G96" s="2" t="s">
        <v>728</v>
      </c>
    </row>
    <row r="97" spans="1:9" x14ac:dyDescent="0.15">
      <c r="F97" s="2" t="s">
        <v>1651</v>
      </c>
      <c r="G97" s="2" t="s">
        <v>1652</v>
      </c>
    </row>
    <row r="99" spans="1:9" x14ac:dyDescent="0.15">
      <c r="A99" s="2" t="s">
        <v>723</v>
      </c>
      <c r="B99" s="2" t="s">
        <v>236</v>
      </c>
      <c r="C99" s="2" t="s">
        <v>379</v>
      </c>
      <c r="F99" s="2" t="s">
        <v>724</v>
      </c>
      <c r="G99" s="2" t="s">
        <v>725</v>
      </c>
    </row>
    <row r="100" spans="1:9" x14ac:dyDescent="0.15">
      <c r="G100" s="2" t="s">
        <v>380</v>
      </c>
    </row>
    <row r="102" spans="1:9" x14ac:dyDescent="0.15">
      <c r="A102" s="5" t="s">
        <v>111</v>
      </c>
      <c r="B102" s="5" t="s">
        <v>1567</v>
      </c>
      <c r="C102" s="5" t="s">
        <v>112</v>
      </c>
      <c r="F102" s="2" t="s">
        <v>1375</v>
      </c>
      <c r="G102" s="2" t="s">
        <v>1053</v>
      </c>
      <c r="H102" s="2" t="s">
        <v>1054</v>
      </c>
    </row>
    <row r="103" spans="1:9" x14ac:dyDescent="0.15">
      <c r="F103" s="2" t="s">
        <v>1055</v>
      </c>
      <c r="G103" s="2" t="s">
        <v>1056</v>
      </c>
      <c r="I103" s="2" t="s">
        <v>666</v>
      </c>
    </row>
    <row r="104" spans="1:9" x14ac:dyDescent="0.15">
      <c r="F104" s="2" t="s">
        <v>1059</v>
      </c>
      <c r="G104" s="2" t="s">
        <v>1057</v>
      </c>
      <c r="I104" s="2" t="s">
        <v>666</v>
      </c>
    </row>
    <row r="105" spans="1:9" x14ac:dyDescent="0.15">
      <c r="F105" s="2" t="s">
        <v>1060</v>
      </c>
      <c r="G105" s="2" t="s">
        <v>1058</v>
      </c>
      <c r="I105" s="2" t="s">
        <v>666</v>
      </c>
    </row>
    <row r="106" spans="1:9" x14ac:dyDescent="0.15">
      <c r="F106" s="2" t="s">
        <v>1006</v>
      </c>
      <c r="G106" s="2" t="s">
        <v>1061</v>
      </c>
    </row>
    <row r="108" spans="1:9" x14ac:dyDescent="0.15">
      <c r="A108" s="5" t="s">
        <v>985</v>
      </c>
      <c r="B108" s="5" t="s">
        <v>236</v>
      </c>
      <c r="C108" s="5" t="s">
        <v>987</v>
      </c>
      <c r="E108" s="2" t="s">
        <v>986</v>
      </c>
      <c r="F108" s="2" t="s">
        <v>248</v>
      </c>
    </row>
    <row r="109" spans="1:9" x14ac:dyDescent="0.15">
      <c r="F109" s="2" t="s">
        <v>988</v>
      </c>
    </row>
    <row r="110" spans="1:9" x14ac:dyDescent="0.15">
      <c r="F110" s="2" t="s">
        <v>989</v>
      </c>
    </row>
    <row r="111" spans="1:9" x14ac:dyDescent="0.15">
      <c r="F111" s="2" t="s">
        <v>990</v>
      </c>
      <c r="G111" s="2" t="s">
        <v>994</v>
      </c>
    </row>
    <row r="112" spans="1:9" x14ac:dyDescent="0.15">
      <c r="F112" s="2" t="s">
        <v>991</v>
      </c>
      <c r="G112" s="2" t="s">
        <v>992</v>
      </c>
      <c r="H112" s="2" t="s">
        <v>993</v>
      </c>
    </row>
    <row r="114" spans="1:10" x14ac:dyDescent="0.15">
      <c r="F114" s="2" t="s">
        <v>249</v>
      </c>
    </row>
    <row r="115" spans="1:10" x14ac:dyDescent="0.15">
      <c r="F115" s="2" t="s">
        <v>250</v>
      </c>
      <c r="G115" s="2" t="s">
        <v>251</v>
      </c>
    </row>
    <row r="117" spans="1:10" s="5" customFormat="1" x14ac:dyDescent="0.15">
      <c r="A117" s="5" t="s">
        <v>792</v>
      </c>
      <c r="B117" s="5" t="s">
        <v>1567</v>
      </c>
      <c r="C117" s="5" t="s">
        <v>1411</v>
      </c>
      <c r="F117" s="5" t="s">
        <v>248</v>
      </c>
    </row>
    <row r="118" spans="1:10" x14ac:dyDescent="0.15">
      <c r="F118" s="2" t="s">
        <v>793</v>
      </c>
      <c r="G118" s="2" t="s">
        <v>796</v>
      </c>
      <c r="J118" s="2" t="s">
        <v>800</v>
      </c>
    </row>
    <row r="119" spans="1:10" x14ac:dyDescent="0.15">
      <c r="F119" s="2" t="s">
        <v>794</v>
      </c>
      <c r="G119" s="2" t="s">
        <v>797</v>
      </c>
      <c r="J119" s="2" t="s">
        <v>799</v>
      </c>
    </row>
    <row r="120" spans="1:10" x14ac:dyDescent="0.15">
      <c r="F120" s="2" t="s">
        <v>795</v>
      </c>
      <c r="G120" s="2" t="s">
        <v>1098</v>
      </c>
      <c r="J120" s="2" t="s">
        <v>798</v>
      </c>
    </row>
    <row r="122" spans="1:10" x14ac:dyDescent="0.15">
      <c r="A122" s="2" t="s">
        <v>667</v>
      </c>
      <c r="C122" s="2" t="s">
        <v>83</v>
      </c>
      <c r="F122" s="2" t="s">
        <v>674</v>
      </c>
      <c r="G122" s="2" t="s">
        <v>675</v>
      </c>
    </row>
    <row r="123" spans="1:10" x14ac:dyDescent="0.15">
      <c r="F123" s="2" t="s">
        <v>668</v>
      </c>
      <c r="G123" s="2" t="s">
        <v>669</v>
      </c>
    </row>
    <row r="124" spans="1:10" x14ac:dyDescent="0.15">
      <c r="F124" s="2" t="s">
        <v>84</v>
      </c>
      <c r="G124" s="2" t="s">
        <v>85</v>
      </c>
    </row>
    <row r="126" spans="1:10" x14ac:dyDescent="0.15">
      <c r="F126" s="2" t="s">
        <v>670</v>
      </c>
      <c r="G126" s="2" t="s">
        <v>673</v>
      </c>
    </row>
    <row r="127" spans="1:10" x14ac:dyDescent="0.15">
      <c r="F127" s="2" t="s">
        <v>671</v>
      </c>
      <c r="G127" s="2" t="s">
        <v>672</v>
      </c>
    </row>
    <row r="128" spans="1:10" x14ac:dyDescent="0.15">
      <c r="F128" s="2" t="s">
        <v>676</v>
      </c>
      <c r="G128" s="2" t="s">
        <v>81</v>
      </c>
    </row>
    <row r="129" spans="6:7" x14ac:dyDescent="0.15">
      <c r="F129" s="2" t="s">
        <v>82</v>
      </c>
      <c r="G129" s="2" t="s">
        <v>86</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1121</v>
      </c>
      <c r="D3" t="s">
        <v>1139</v>
      </c>
      <c r="E3" t="s">
        <v>1141</v>
      </c>
      <c r="F3" t="s">
        <v>1140</v>
      </c>
      <c r="G3" t="s">
        <v>1121</v>
      </c>
    </row>
    <row r="4" spans="1:8" x14ac:dyDescent="0.15">
      <c r="H4" t="s">
        <v>973</v>
      </c>
    </row>
    <row r="5" spans="1:8" x14ac:dyDescent="0.15">
      <c r="A5">
        <v>1</v>
      </c>
      <c r="B5" t="s">
        <v>1125</v>
      </c>
      <c r="C5">
        <f>A5</f>
        <v>1</v>
      </c>
      <c r="D5">
        <f>A5</f>
        <v>1</v>
      </c>
      <c r="E5">
        <f>A5</f>
        <v>1</v>
      </c>
      <c r="F5">
        <f>A5</f>
        <v>1</v>
      </c>
      <c r="H5" t="s">
        <v>974</v>
      </c>
    </row>
    <row r="6" spans="1:8" x14ac:dyDescent="0.15">
      <c r="A6">
        <v>2</v>
      </c>
      <c r="B6" t="s">
        <v>1126</v>
      </c>
      <c r="C6">
        <f t="shared" ref="C6:C13" si="0">A6</f>
        <v>2</v>
      </c>
      <c r="D6">
        <f t="shared" ref="D6:D17" si="1">A6</f>
        <v>2</v>
      </c>
      <c r="E6">
        <f t="shared" ref="E6:E13" si="2">A6</f>
        <v>2</v>
      </c>
      <c r="F6">
        <f>A6</f>
        <v>2</v>
      </c>
      <c r="H6" t="s">
        <v>975</v>
      </c>
    </row>
    <row r="7" spans="1:8" x14ac:dyDescent="0.15">
      <c r="A7">
        <v>3</v>
      </c>
      <c r="B7" t="s">
        <v>1127</v>
      </c>
      <c r="C7">
        <f t="shared" si="0"/>
        <v>3</v>
      </c>
      <c r="D7">
        <f t="shared" si="1"/>
        <v>3</v>
      </c>
      <c r="E7">
        <f t="shared" si="2"/>
        <v>3</v>
      </c>
      <c r="F7">
        <f>A7</f>
        <v>3</v>
      </c>
      <c r="H7" t="s">
        <v>976</v>
      </c>
    </row>
    <row r="8" spans="1:8" x14ac:dyDescent="0.15">
      <c r="A8">
        <v>4</v>
      </c>
      <c r="B8" t="s">
        <v>1128</v>
      </c>
      <c r="C8">
        <f t="shared" si="0"/>
        <v>4</v>
      </c>
      <c r="D8">
        <f t="shared" si="1"/>
        <v>4</v>
      </c>
      <c r="E8">
        <f t="shared" si="2"/>
        <v>4</v>
      </c>
      <c r="H8" t="s">
        <v>977</v>
      </c>
    </row>
    <row r="9" spans="1:8" x14ac:dyDescent="0.15">
      <c r="A9">
        <v>5</v>
      </c>
      <c r="B9" t="s">
        <v>1129</v>
      </c>
      <c r="C9">
        <f t="shared" si="0"/>
        <v>5</v>
      </c>
      <c r="D9">
        <f t="shared" si="1"/>
        <v>5</v>
      </c>
      <c r="E9">
        <f t="shared" si="2"/>
        <v>5</v>
      </c>
      <c r="H9" t="s">
        <v>978</v>
      </c>
    </row>
    <row r="10" spans="1:8" x14ac:dyDescent="0.15">
      <c r="A10">
        <v>6</v>
      </c>
      <c r="B10" t="s">
        <v>1130</v>
      </c>
      <c r="C10">
        <f t="shared" si="0"/>
        <v>6</v>
      </c>
      <c r="D10">
        <f t="shared" si="1"/>
        <v>6</v>
      </c>
      <c r="E10">
        <f t="shared" si="2"/>
        <v>6</v>
      </c>
      <c r="H10" t="s">
        <v>979</v>
      </c>
    </row>
    <row r="11" spans="1:8" x14ac:dyDescent="0.15">
      <c r="A11">
        <v>7</v>
      </c>
      <c r="B11" t="s">
        <v>1131</v>
      </c>
      <c r="C11">
        <f t="shared" si="0"/>
        <v>7</v>
      </c>
      <c r="D11">
        <f t="shared" si="1"/>
        <v>7</v>
      </c>
      <c r="E11">
        <f t="shared" si="2"/>
        <v>7</v>
      </c>
      <c r="F11">
        <f>A11</f>
        <v>7</v>
      </c>
      <c r="H11" t="s">
        <v>980</v>
      </c>
    </row>
    <row r="12" spans="1:8" x14ac:dyDescent="0.15">
      <c r="A12">
        <v>8</v>
      </c>
      <c r="B12" t="s">
        <v>1132</v>
      </c>
      <c r="C12">
        <f t="shared" si="0"/>
        <v>8</v>
      </c>
      <c r="D12">
        <f t="shared" si="1"/>
        <v>8</v>
      </c>
      <c r="E12">
        <f t="shared" si="2"/>
        <v>8</v>
      </c>
      <c r="H12" t="s">
        <v>981</v>
      </c>
    </row>
    <row r="13" spans="1:8" x14ac:dyDescent="0.15">
      <c r="A13">
        <v>9</v>
      </c>
      <c r="B13" t="s">
        <v>1133</v>
      </c>
      <c r="C13">
        <f t="shared" si="0"/>
        <v>9</v>
      </c>
      <c r="D13">
        <f t="shared" si="1"/>
        <v>9</v>
      </c>
      <c r="E13">
        <f t="shared" si="2"/>
        <v>9</v>
      </c>
      <c r="F13">
        <f>A13</f>
        <v>9</v>
      </c>
      <c r="H13" t="s">
        <v>982</v>
      </c>
    </row>
    <row r="14" spans="1:8" x14ac:dyDescent="0.15">
      <c r="A14">
        <v>10</v>
      </c>
      <c r="B14" t="s">
        <v>1134</v>
      </c>
      <c r="D14">
        <f t="shared" si="1"/>
        <v>10</v>
      </c>
      <c r="G14" t="s">
        <v>1122</v>
      </c>
    </row>
    <row r="15" spans="1:8" x14ac:dyDescent="0.15">
      <c r="A15">
        <v>11</v>
      </c>
      <c r="B15" t="s">
        <v>1135</v>
      </c>
      <c r="D15">
        <f t="shared" si="1"/>
        <v>11</v>
      </c>
      <c r="F15">
        <f>A15</f>
        <v>11</v>
      </c>
      <c r="H15" t="s">
        <v>973</v>
      </c>
    </row>
    <row r="16" spans="1:8" x14ac:dyDescent="0.15">
      <c r="A16">
        <v>12</v>
      </c>
      <c r="B16" t="s">
        <v>1136</v>
      </c>
      <c r="D16">
        <f t="shared" si="1"/>
        <v>12</v>
      </c>
      <c r="F16">
        <f>A16</f>
        <v>12</v>
      </c>
      <c r="H16" t="s">
        <v>974</v>
      </c>
    </row>
    <row r="17" spans="1:8" x14ac:dyDescent="0.15">
      <c r="A17">
        <v>13</v>
      </c>
      <c r="B17" t="s">
        <v>1137</v>
      </c>
      <c r="D17">
        <f t="shared" si="1"/>
        <v>13</v>
      </c>
      <c r="F17">
        <f>A17</f>
        <v>13</v>
      </c>
      <c r="H17" t="s">
        <v>975</v>
      </c>
    </row>
    <row r="18" spans="1:8" x14ac:dyDescent="0.15">
      <c r="A18">
        <v>14</v>
      </c>
      <c r="B18" t="s">
        <v>1138</v>
      </c>
      <c r="F18">
        <f>A18</f>
        <v>14</v>
      </c>
      <c r="H18" t="s">
        <v>976</v>
      </c>
    </row>
    <row r="19" spans="1:8" x14ac:dyDescent="0.15">
      <c r="H19" t="s">
        <v>977</v>
      </c>
    </row>
    <row r="20" spans="1:8" x14ac:dyDescent="0.15">
      <c r="H20" t="s">
        <v>978</v>
      </c>
    </row>
    <row r="21" spans="1:8" x14ac:dyDescent="0.15">
      <c r="H21" t="s">
        <v>979</v>
      </c>
    </row>
    <row r="22" spans="1:8" x14ac:dyDescent="0.15">
      <c r="H22" t="s">
        <v>980</v>
      </c>
    </row>
    <row r="23" spans="1:8" x14ac:dyDescent="0.15">
      <c r="H23" t="s">
        <v>981</v>
      </c>
    </row>
    <row r="24" spans="1:8" x14ac:dyDescent="0.15">
      <c r="H24" t="s">
        <v>982</v>
      </c>
    </row>
    <row r="25" spans="1:8" x14ac:dyDescent="0.15">
      <c r="H25" t="s">
        <v>983</v>
      </c>
    </row>
    <row r="26" spans="1:8" x14ac:dyDescent="0.15">
      <c r="H26" t="s">
        <v>984</v>
      </c>
    </row>
    <row r="27" spans="1:8" x14ac:dyDescent="0.15">
      <c r="H27" t="s">
        <v>1119</v>
      </c>
    </row>
    <row r="28" spans="1:8" x14ac:dyDescent="0.15">
      <c r="H28" t="s">
        <v>1120</v>
      </c>
    </row>
    <row r="29" spans="1:8" x14ac:dyDescent="0.15">
      <c r="G29" t="s">
        <v>1124</v>
      </c>
    </row>
    <row r="30" spans="1:8" x14ac:dyDescent="0.15">
      <c r="H30" t="s">
        <v>973</v>
      </c>
    </row>
    <row r="31" spans="1:8" x14ac:dyDescent="0.15">
      <c r="H31" t="s">
        <v>984</v>
      </c>
    </row>
    <row r="32" spans="1:8" x14ac:dyDescent="0.15">
      <c r="H32" t="s">
        <v>1119</v>
      </c>
    </row>
    <row r="33" spans="8:8" x14ac:dyDescent="0.15">
      <c r="H33" t="s">
        <v>1120</v>
      </c>
    </row>
    <row r="34" spans="8:8" x14ac:dyDescent="0.15">
      <c r="H34" t="s">
        <v>1123</v>
      </c>
    </row>
    <row r="35" spans="8:8" x14ac:dyDescent="0.15">
      <c r="H35" t="s">
        <v>974</v>
      </c>
    </row>
    <row r="36" spans="8:8" x14ac:dyDescent="0.15">
      <c r="H36" t="s">
        <v>975</v>
      </c>
    </row>
    <row r="37" spans="8:8" x14ac:dyDescent="0.15">
      <c r="H37" t="s">
        <v>976</v>
      </c>
    </row>
    <row r="38" spans="8:8" x14ac:dyDescent="0.15">
      <c r="H38" t="s">
        <v>979</v>
      </c>
    </row>
    <row r="39" spans="8:8" x14ac:dyDescent="0.15">
      <c r="H39" t="s">
        <v>982</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1009</v>
      </c>
    </row>
    <row r="2" spans="1:6" x14ac:dyDescent="0.15">
      <c r="F2" t="s">
        <v>1011</v>
      </c>
    </row>
    <row r="3" spans="1:6" x14ac:dyDescent="0.15">
      <c r="B3" s="14" t="s">
        <v>1567</v>
      </c>
      <c r="F3" t="s">
        <v>1012</v>
      </c>
    </row>
    <row r="4" spans="1:6" x14ac:dyDescent="0.15">
      <c r="B4" s="15" t="s">
        <v>1424</v>
      </c>
    </row>
    <row r="5" spans="1:6" x14ac:dyDescent="0.15">
      <c r="B5" s="15" t="s">
        <v>1422</v>
      </c>
      <c r="D5" s="14" t="s">
        <v>24</v>
      </c>
      <c r="F5" s="14" t="s">
        <v>20</v>
      </c>
    </row>
    <row r="6" spans="1:6" x14ac:dyDescent="0.15">
      <c r="B6" s="16" t="s">
        <v>1421</v>
      </c>
      <c r="D6" s="13" t="s">
        <v>25</v>
      </c>
      <c r="F6" s="13" t="s">
        <v>21</v>
      </c>
    </row>
    <row r="7" spans="1:6" x14ac:dyDescent="0.15">
      <c r="B7" s="11" t="s">
        <v>1423</v>
      </c>
      <c r="D7" s="13" t="s">
        <v>1521</v>
      </c>
      <c r="F7" s="13"/>
    </row>
    <row r="10" spans="1:6" x14ac:dyDescent="0.15">
      <c r="B10" s="14" t="s">
        <v>637</v>
      </c>
      <c r="D10" s="14" t="s">
        <v>22</v>
      </c>
    </row>
    <row r="11" spans="1:6" x14ac:dyDescent="0.15">
      <c r="B11" s="13" t="s">
        <v>1523</v>
      </c>
      <c r="D11" s="13" t="s">
        <v>23</v>
      </c>
    </row>
    <row r="12" spans="1:6" x14ac:dyDescent="0.15">
      <c r="B12" s="13" t="s">
        <v>1524</v>
      </c>
      <c r="D12" s="13" t="s">
        <v>1522</v>
      </c>
    </row>
    <row r="17" spans="2:4" x14ac:dyDescent="0.15">
      <c r="B17" s="14" t="s">
        <v>1417</v>
      </c>
      <c r="D17" s="14" t="s">
        <v>1416</v>
      </c>
    </row>
    <row r="18" spans="2:4" x14ac:dyDescent="0.15">
      <c r="B18" s="15" t="s">
        <v>1419</v>
      </c>
      <c r="D18" s="15" t="s">
        <v>1427</v>
      </c>
    </row>
    <row r="19" spans="2:4" x14ac:dyDescent="0.15">
      <c r="B19" s="15" t="s">
        <v>1418</v>
      </c>
      <c r="D19" s="15" t="s">
        <v>1430</v>
      </c>
    </row>
    <row r="20" spans="2:4" x14ac:dyDescent="0.15">
      <c r="B20" s="11" t="s">
        <v>1420</v>
      </c>
      <c r="D20" s="11" t="s">
        <v>1429</v>
      </c>
    </row>
    <row r="22" spans="2:4" x14ac:dyDescent="0.15">
      <c r="B22" s="18" t="s">
        <v>1010</v>
      </c>
      <c r="D22" s="18" t="s">
        <v>1010</v>
      </c>
    </row>
    <row r="23" spans="2:4" x14ac:dyDescent="0.15">
      <c r="B23" s="14" t="s">
        <v>26</v>
      </c>
      <c r="D23" s="14" t="s">
        <v>1520</v>
      </c>
    </row>
    <row r="24" spans="2:4" x14ac:dyDescent="0.15">
      <c r="B24" s="13" t="s">
        <v>1525</v>
      </c>
      <c r="D24" s="15" t="s">
        <v>1415</v>
      </c>
    </row>
    <row r="25" spans="2:4" x14ac:dyDescent="0.15">
      <c r="B25" s="13" t="s">
        <v>1519</v>
      </c>
      <c r="D25" s="15" t="s">
        <v>1414</v>
      </c>
    </row>
    <row r="26" spans="2:4" x14ac:dyDescent="0.15">
      <c r="D26" s="17" t="s">
        <v>1425</v>
      </c>
    </row>
    <row r="27" spans="2:4" x14ac:dyDescent="0.15">
      <c r="D27" s="17" t="s">
        <v>1426</v>
      </c>
    </row>
    <row r="28" spans="2:4" x14ac:dyDescent="0.15">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2" t="s">
        <v>3026</v>
      </c>
      <c r="C1" s="92"/>
      <c r="D1" s="100"/>
      <c r="E1" s="100"/>
      <c r="F1" s="100"/>
    </row>
    <row r="2" spans="2:6" x14ac:dyDescent="0.15">
      <c r="B2" s="92" t="s">
        <v>3027</v>
      </c>
      <c r="C2" s="92"/>
      <c r="D2" s="100"/>
      <c r="E2" s="100"/>
      <c r="F2" s="100"/>
    </row>
    <row r="3" spans="2:6" x14ac:dyDescent="0.15">
      <c r="B3" s="93"/>
      <c r="C3" s="93"/>
      <c r="D3" s="101"/>
      <c r="E3" s="101"/>
      <c r="F3" s="101"/>
    </row>
    <row r="4" spans="2:6" ht="54" x14ac:dyDescent="0.15">
      <c r="B4" s="93" t="s">
        <v>3028</v>
      </c>
      <c r="C4" s="93"/>
      <c r="D4" s="101"/>
      <c r="E4" s="101"/>
      <c r="F4" s="101"/>
    </row>
    <row r="5" spans="2:6" x14ac:dyDescent="0.15">
      <c r="B5" s="93"/>
      <c r="C5" s="93"/>
      <c r="D5" s="101"/>
      <c r="E5" s="101"/>
      <c r="F5" s="101"/>
    </row>
    <row r="6" spans="2:6" x14ac:dyDescent="0.15">
      <c r="B6" s="92" t="s">
        <v>3029</v>
      </c>
      <c r="C6" s="92"/>
      <c r="D6" s="100"/>
      <c r="E6" s="100" t="s">
        <v>3030</v>
      </c>
      <c r="F6" s="100" t="s">
        <v>3031</v>
      </c>
    </row>
    <row r="7" spans="2:6" ht="14.25" thickBot="1" x14ac:dyDescent="0.2">
      <c r="B7" s="93"/>
      <c r="C7" s="93"/>
      <c r="D7" s="101"/>
      <c r="E7" s="101"/>
      <c r="F7" s="101"/>
    </row>
    <row r="8" spans="2:6" ht="40.5" x14ac:dyDescent="0.15">
      <c r="B8" s="94" t="s">
        <v>3032</v>
      </c>
      <c r="C8" s="95"/>
      <c r="D8" s="102"/>
      <c r="E8" s="102">
        <v>1</v>
      </c>
      <c r="F8" s="103"/>
    </row>
    <row r="9" spans="2:6" ht="14.25" thickBot="1" x14ac:dyDescent="0.2">
      <c r="B9" s="96"/>
      <c r="C9" s="97"/>
      <c r="D9" s="104"/>
      <c r="E9" s="105" t="s">
        <v>3033</v>
      </c>
      <c r="F9" s="106" t="s">
        <v>3034</v>
      </c>
    </row>
    <row r="10" spans="2:6" x14ac:dyDescent="0.15">
      <c r="B10" s="93"/>
      <c r="C10" s="93"/>
      <c r="D10" s="101"/>
      <c r="E10" s="101"/>
      <c r="F10" s="101"/>
    </row>
    <row r="11" spans="2:6" x14ac:dyDescent="0.15">
      <c r="B11" s="93"/>
      <c r="C11" s="93"/>
      <c r="D11" s="101"/>
      <c r="E11" s="101"/>
      <c r="F11" s="101"/>
    </row>
    <row r="12" spans="2:6" x14ac:dyDescent="0.15">
      <c r="B12" s="92" t="s">
        <v>3035</v>
      </c>
      <c r="C12" s="92"/>
      <c r="D12" s="100"/>
      <c r="E12" s="100"/>
      <c r="F12" s="100"/>
    </row>
    <row r="13" spans="2:6" ht="14.25" thickBot="1" x14ac:dyDescent="0.2">
      <c r="B13" s="93"/>
      <c r="C13" s="93"/>
      <c r="D13" s="101"/>
      <c r="E13" s="101"/>
      <c r="F13" s="101"/>
    </row>
    <row r="14" spans="2:6" ht="41.25" thickBot="1" x14ac:dyDescent="0.2">
      <c r="B14" s="98" t="s">
        <v>3036</v>
      </c>
      <c r="C14" s="99"/>
      <c r="D14" s="107"/>
      <c r="E14" s="107">
        <v>28</v>
      </c>
      <c r="F14" s="108" t="s">
        <v>3034</v>
      </c>
    </row>
    <row r="15" spans="2:6" x14ac:dyDescent="0.15">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G24" sqref="G24"/>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3387</v>
      </c>
      <c r="F1" s="136" t="s">
        <v>4649</v>
      </c>
    </row>
    <row r="3" spans="1:7" x14ac:dyDescent="0.15">
      <c r="B3" s="20" t="s">
        <v>106</v>
      </c>
      <c r="C3" s="13" t="s">
        <v>3388</v>
      </c>
      <c r="D3" s="13" t="s">
        <v>3389</v>
      </c>
      <c r="E3" s="13" t="s">
        <v>2170</v>
      </c>
      <c r="F3" s="13" t="s">
        <v>3390</v>
      </c>
      <c r="G3" s="13" t="s">
        <v>3391</v>
      </c>
    </row>
    <row r="4" spans="1:7" x14ac:dyDescent="0.15">
      <c r="B4" s="13">
        <v>0</v>
      </c>
      <c r="C4" s="137" t="s">
        <v>3560</v>
      </c>
      <c r="D4" s="137" t="s">
        <v>3561</v>
      </c>
      <c r="E4" s="13" t="s">
        <v>30</v>
      </c>
      <c r="F4" s="138" t="s">
        <v>1825</v>
      </c>
      <c r="G4" s="138" t="s">
        <v>821</v>
      </c>
    </row>
    <row r="5" spans="1:7" x14ac:dyDescent="0.15">
      <c r="B5" s="13">
        <v>1</v>
      </c>
      <c r="C5" s="137" t="s">
        <v>3562</v>
      </c>
      <c r="D5" s="137" t="s">
        <v>3562</v>
      </c>
      <c r="E5" s="13" t="s">
        <v>952</v>
      </c>
      <c r="F5" s="138" t="s">
        <v>1823</v>
      </c>
      <c r="G5" s="138" t="s">
        <v>1823</v>
      </c>
    </row>
    <row r="6" spans="1:7" x14ac:dyDescent="0.15">
      <c r="B6" s="13">
        <v>2</v>
      </c>
      <c r="C6" s="137" t="s">
        <v>3563</v>
      </c>
      <c r="D6" s="137" t="s">
        <v>3563</v>
      </c>
      <c r="E6" s="13" t="s">
        <v>949</v>
      </c>
      <c r="F6" s="138" t="s">
        <v>1121</v>
      </c>
      <c r="G6" s="138" t="s">
        <v>1121</v>
      </c>
    </row>
    <row r="7" spans="1:7" x14ac:dyDescent="0.15">
      <c r="B7" s="13">
        <v>3</v>
      </c>
      <c r="C7" s="137" t="s">
        <v>3564</v>
      </c>
      <c r="D7" s="137"/>
      <c r="E7" s="13" t="s">
        <v>953</v>
      </c>
      <c r="F7" s="138" t="s">
        <v>55</v>
      </c>
      <c r="G7" s="138"/>
    </row>
    <row r="8" spans="1:7" x14ac:dyDescent="0.15">
      <c r="B8" s="13">
        <v>4</v>
      </c>
      <c r="C8" s="137" t="s">
        <v>3565</v>
      </c>
      <c r="D8" s="137" t="s">
        <v>3565</v>
      </c>
      <c r="E8" s="13" t="s">
        <v>954</v>
      </c>
      <c r="F8" s="138" t="s">
        <v>1644</v>
      </c>
      <c r="G8" s="138" t="s">
        <v>1826</v>
      </c>
    </row>
    <row r="9" spans="1:7" x14ac:dyDescent="0.15">
      <c r="B9" s="13">
        <v>5</v>
      </c>
      <c r="C9" s="137" t="s">
        <v>3566</v>
      </c>
      <c r="D9" s="137" t="s">
        <v>3566</v>
      </c>
      <c r="E9" s="13" t="s">
        <v>951</v>
      </c>
      <c r="F9" s="138" t="s">
        <v>1642</v>
      </c>
      <c r="G9" s="138" t="s">
        <v>1642</v>
      </c>
    </row>
    <row r="10" spans="1:7" x14ac:dyDescent="0.15">
      <c r="B10" s="13">
        <v>6</v>
      </c>
      <c r="C10" s="137" t="s">
        <v>3567</v>
      </c>
      <c r="D10" s="137" t="s">
        <v>3568</v>
      </c>
      <c r="E10" s="13" t="s">
        <v>955</v>
      </c>
      <c r="F10" s="138" t="s">
        <v>1646</v>
      </c>
      <c r="G10" s="138" t="s">
        <v>822</v>
      </c>
    </row>
    <row r="11" spans="1:7" x14ac:dyDescent="0.15">
      <c r="B11" s="13">
        <v>7</v>
      </c>
      <c r="C11" s="137" t="s">
        <v>3569</v>
      </c>
      <c r="D11" s="137" t="s">
        <v>3569</v>
      </c>
      <c r="E11" s="13" t="s">
        <v>950</v>
      </c>
      <c r="F11" s="138" t="s">
        <v>1641</v>
      </c>
      <c r="G11" s="138" t="s">
        <v>1641</v>
      </c>
    </row>
    <row r="12" spans="1:7" x14ac:dyDescent="0.15">
      <c r="B12" s="13">
        <v>8</v>
      </c>
      <c r="C12" s="137" t="s">
        <v>3570</v>
      </c>
      <c r="D12" s="137"/>
      <c r="E12" s="13" t="s">
        <v>956</v>
      </c>
      <c r="F12" s="138" t="s">
        <v>1648</v>
      </c>
      <c r="G12" s="138"/>
    </row>
    <row r="13" spans="1:7" x14ac:dyDescent="0.15">
      <c r="B13" s="13">
        <v>9</v>
      </c>
      <c r="C13" s="137" t="s">
        <v>3571</v>
      </c>
      <c r="D13" s="137"/>
      <c r="E13" s="13" t="s">
        <v>1827</v>
      </c>
      <c r="F13" s="138" t="s">
        <v>1824</v>
      </c>
      <c r="G13" s="138"/>
    </row>
    <row r="14" spans="1:7" x14ac:dyDescent="0.15">
      <c r="B14" s="13"/>
      <c r="C14" s="137" t="s">
        <v>3572</v>
      </c>
      <c r="D14" s="137" t="s">
        <v>3572</v>
      </c>
      <c r="E14" s="13" t="s">
        <v>38</v>
      </c>
      <c r="F14" s="138" t="s">
        <v>87</v>
      </c>
      <c r="G14" s="138" t="s">
        <v>87</v>
      </c>
    </row>
    <row r="15" spans="1:7" x14ac:dyDescent="0.15">
      <c r="B15" s="13"/>
      <c r="C15" s="137" t="s">
        <v>3573</v>
      </c>
      <c r="D15" s="137" t="s">
        <v>3573</v>
      </c>
      <c r="E15" s="13" t="s">
        <v>39</v>
      </c>
      <c r="F15" s="138" t="s">
        <v>969</v>
      </c>
      <c r="G15" s="138" t="s">
        <v>969</v>
      </c>
    </row>
    <row r="17" spans="1:6" x14ac:dyDescent="0.15">
      <c r="A17" t="s">
        <v>3392</v>
      </c>
      <c r="C17" t="s">
        <v>3393</v>
      </c>
      <c r="E17" t="s">
        <v>1820</v>
      </c>
      <c r="F17" t="s">
        <v>1819</v>
      </c>
    </row>
    <row r="20" spans="1:6" x14ac:dyDescent="0.15">
      <c r="A20" t="s">
        <v>3394</v>
      </c>
    </row>
    <row r="21" spans="1:6" x14ac:dyDescent="0.15">
      <c r="C21" t="s">
        <v>3395</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2" t="s">
        <v>2180</v>
      </c>
      <c r="B1" s="72"/>
      <c r="C1" s="72"/>
      <c r="D1" s="72"/>
      <c r="E1" s="72"/>
      <c r="F1" s="72"/>
    </row>
    <row r="2" spans="1:6" x14ac:dyDescent="0.15">
      <c r="B2" t="s">
        <v>2232</v>
      </c>
    </row>
    <row r="4" spans="1:6" x14ac:dyDescent="0.15">
      <c r="B4" t="s">
        <v>2180</v>
      </c>
      <c r="C4" t="s">
        <v>2182</v>
      </c>
    </row>
    <row r="5" spans="1:6" x14ac:dyDescent="0.15">
      <c r="B5" s="66" t="s">
        <v>2181</v>
      </c>
      <c r="C5" t="s">
        <v>2183</v>
      </c>
      <c r="D5" t="s">
        <v>2184</v>
      </c>
    </row>
    <row r="6" spans="1:6" x14ac:dyDescent="0.15">
      <c r="D6" t="s">
        <v>2185</v>
      </c>
    </row>
    <row r="7" spans="1:6" x14ac:dyDescent="0.15">
      <c r="D7" t="s">
        <v>2186</v>
      </c>
    </row>
    <row r="8" spans="1:6" x14ac:dyDescent="0.15">
      <c r="D8" t="s">
        <v>2193</v>
      </c>
    </row>
    <row r="9" spans="1:6" x14ac:dyDescent="0.15">
      <c r="D9" t="s">
        <v>2188</v>
      </c>
    </row>
    <row r="10" spans="1:6" x14ac:dyDescent="0.15">
      <c r="D10" t="s">
        <v>2189</v>
      </c>
    </row>
    <row r="13" spans="1:6" x14ac:dyDescent="0.15">
      <c r="B13" t="s">
        <v>2192</v>
      </c>
      <c r="C13" t="s">
        <v>2187</v>
      </c>
      <c r="D13" t="s">
        <v>2191</v>
      </c>
    </row>
    <row r="16" spans="1:6" x14ac:dyDescent="0.15">
      <c r="B16" t="s">
        <v>2196</v>
      </c>
      <c r="C16" t="s">
        <v>2190</v>
      </c>
    </row>
    <row r="18" spans="2:4" x14ac:dyDescent="0.15">
      <c r="B18" t="s">
        <v>2194</v>
      </c>
      <c r="C18" t="s">
        <v>2195</v>
      </c>
      <c r="D18" t="s">
        <v>2185</v>
      </c>
    </row>
    <row r="19" spans="2:4" x14ac:dyDescent="0.15">
      <c r="D19" t="s">
        <v>2186</v>
      </c>
    </row>
    <row r="20" spans="2:4" x14ac:dyDescent="0.15">
      <c r="D20" t="s">
        <v>2197</v>
      </c>
    </row>
    <row r="21" spans="2:4" x14ac:dyDescent="0.15">
      <c r="D21" t="s">
        <v>2198</v>
      </c>
    </row>
    <row r="23" spans="2:4" x14ac:dyDescent="0.15">
      <c r="B23" t="s">
        <v>2205</v>
      </c>
      <c r="C23" t="s">
        <v>2201</v>
      </c>
      <c r="D23" t="s">
        <v>2275</v>
      </c>
    </row>
    <row r="24" spans="2:4" x14ac:dyDescent="0.15">
      <c r="D24" t="s">
        <v>2274</v>
      </c>
    </row>
    <row r="26" spans="2:4" x14ac:dyDescent="0.15">
      <c r="B26" s="66" t="s">
        <v>2199</v>
      </c>
      <c r="C26" t="s">
        <v>2200</v>
      </c>
      <c r="D26" t="s">
        <v>2202</v>
      </c>
    </row>
    <row r="27" spans="2:4" x14ac:dyDescent="0.15">
      <c r="D27" t="s">
        <v>2203</v>
      </c>
    </row>
    <row r="28" spans="2:4" x14ac:dyDescent="0.15">
      <c r="D28" t="s">
        <v>2204</v>
      </c>
    </row>
    <row r="29" spans="2:4" x14ac:dyDescent="0.15">
      <c r="D29" t="s">
        <v>2206</v>
      </c>
    </row>
    <row r="30" spans="2:4" x14ac:dyDescent="0.15">
      <c r="D30" t="s">
        <v>2207</v>
      </c>
    </row>
    <row r="33" spans="2:4" x14ac:dyDescent="0.15">
      <c r="B33" s="66" t="s">
        <v>2208</v>
      </c>
      <c r="C33" t="s">
        <v>2209</v>
      </c>
      <c r="D33" t="s">
        <v>2210</v>
      </c>
    </row>
    <row r="34" spans="2:4" x14ac:dyDescent="0.15">
      <c r="D34" t="s">
        <v>2211</v>
      </c>
    </row>
    <row r="35" spans="2:4" x14ac:dyDescent="0.15">
      <c r="D35" t="s">
        <v>2212</v>
      </c>
    </row>
    <row r="36" spans="2:4" x14ac:dyDescent="0.15">
      <c r="D36" t="s">
        <v>2213</v>
      </c>
    </row>
    <row r="38" spans="2:4" x14ac:dyDescent="0.15">
      <c r="B38" t="s">
        <v>2214</v>
      </c>
      <c r="C38" t="s">
        <v>2215</v>
      </c>
    </row>
    <row r="40" spans="2:4" x14ac:dyDescent="0.15">
      <c r="B40" t="s">
        <v>2223</v>
      </c>
      <c r="C40" t="s">
        <v>2216</v>
      </c>
      <c r="D40" t="s">
        <v>2217</v>
      </c>
    </row>
    <row r="42" spans="2:4" x14ac:dyDescent="0.15">
      <c r="B42" s="66" t="s">
        <v>2218</v>
      </c>
      <c r="C42" t="s">
        <v>2220</v>
      </c>
      <c r="D42" t="s">
        <v>2222</v>
      </c>
    </row>
    <row r="43" spans="2:4" x14ac:dyDescent="0.15">
      <c r="D43" t="s">
        <v>2224</v>
      </c>
    </row>
    <row r="45" spans="2:4" x14ac:dyDescent="0.15">
      <c r="B45" s="66" t="s">
        <v>2219</v>
      </c>
      <c r="C45" t="s">
        <v>2221</v>
      </c>
      <c r="D45" t="s">
        <v>2222</v>
      </c>
    </row>
    <row r="46" spans="2:4" x14ac:dyDescent="0.15">
      <c r="D46" t="s">
        <v>2225</v>
      </c>
    </row>
    <row r="48" spans="2:4" x14ac:dyDescent="0.15">
      <c r="B48" s="66" t="s">
        <v>2226</v>
      </c>
      <c r="C48" t="s">
        <v>2227</v>
      </c>
      <c r="D48" t="s">
        <v>2228</v>
      </c>
    </row>
    <row r="49" spans="1:6" x14ac:dyDescent="0.15">
      <c r="D49" t="s">
        <v>2224</v>
      </c>
    </row>
    <row r="51" spans="1:6" x14ac:dyDescent="0.15">
      <c r="B51" t="s">
        <v>2229</v>
      </c>
      <c r="C51" t="s">
        <v>2230</v>
      </c>
      <c r="D51" t="s">
        <v>2231</v>
      </c>
    </row>
    <row r="54" spans="1:6" x14ac:dyDescent="0.15">
      <c r="A54" s="72" t="s">
        <v>2233</v>
      </c>
      <c r="B54" s="72"/>
      <c r="C54" s="72"/>
      <c r="D54" s="72"/>
      <c r="E54" s="72"/>
      <c r="F54" s="72"/>
    </row>
    <row r="55" spans="1:6" x14ac:dyDescent="0.15">
      <c r="B55" t="s">
        <v>2253</v>
      </c>
    </row>
    <row r="56" spans="1:6" x14ac:dyDescent="0.15">
      <c r="B56" t="s">
        <v>2261</v>
      </c>
    </row>
    <row r="58" spans="1:6" x14ac:dyDescent="0.15">
      <c r="B58" t="s">
        <v>2244</v>
      </c>
      <c r="D58" t="s">
        <v>2245</v>
      </c>
    </row>
    <row r="59" spans="1:6" x14ac:dyDescent="0.15">
      <c r="B59" t="s">
        <v>2246</v>
      </c>
      <c r="D59" t="s">
        <v>2247</v>
      </c>
    </row>
    <row r="60" spans="1:6" x14ac:dyDescent="0.15">
      <c r="B60" t="s">
        <v>2248</v>
      </c>
      <c r="D60" t="s">
        <v>2249</v>
      </c>
    </row>
    <row r="61" spans="1:6" x14ac:dyDescent="0.15">
      <c r="B61" t="s">
        <v>2250</v>
      </c>
      <c r="D61" t="s">
        <v>2251</v>
      </c>
    </row>
    <row r="63" spans="1:6" x14ac:dyDescent="0.15">
      <c r="B63" t="s">
        <v>2234</v>
      </c>
      <c r="C63" t="s">
        <v>2200</v>
      </c>
      <c r="D63" t="s">
        <v>2240</v>
      </c>
    </row>
    <row r="65" spans="1:6" x14ac:dyDescent="0.15">
      <c r="B65" t="s">
        <v>2235</v>
      </c>
      <c r="C65" t="s">
        <v>2236</v>
      </c>
      <c r="D65" t="s">
        <v>2240</v>
      </c>
    </row>
    <row r="67" spans="1:6" x14ac:dyDescent="0.15">
      <c r="B67" t="s">
        <v>2237</v>
      </c>
      <c r="C67" t="s">
        <v>2238</v>
      </c>
      <c r="D67" t="s">
        <v>2241</v>
      </c>
    </row>
    <row r="69" spans="1:6" x14ac:dyDescent="0.15">
      <c r="B69" t="s">
        <v>2272</v>
      </c>
      <c r="C69" t="s">
        <v>2273</v>
      </c>
      <c r="D69" t="s">
        <v>2276</v>
      </c>
    </row>
    <row r="70" spans="1:6" x14ac:dyDescent="0.15">
      <c r="D70" t="s">
        <v>2277</v>
      </c>
    </row>
    <row r="72" spans="1:6" x14ac:dyDescent="0.15">
      <c r="A72" s="72" t="s">
        <v>2242</v>
      </c>
      <c r="B72" s="72"/>
      <c r="C72" s="72"/>
      <c r="D72" s="72"/>
      <c r="E72" s="72"/>
      <c r="F72" s="72"/>
    </row>
    <row r="73" spans="1:6" x14ac:dyDescent="0.15">
      <c r="B73" t="s">
        <v>2243</v>
      </c>
    </row>
    <row r="74" spans="1:6" x14ac:dyDescent="0.15">
      <c r="B74" t="s">
        <v>2262</v>
      </c>
    </row>
    <row r="76" spans="1:6" x14ac:dyDescent="0.15">
      <c r="B76" t="s">
        <v>1852</v>
      </c>
      <c r="D76" t="s">
        <v>2258</v>
      </c>
    </row>
    <row r="77" spans="1:6" x14ac:dyDescent="0.15">
      <c r="B77" t="s">
        <v>2259</v>
      </c>
      <c r="D77" t="s">
        <v>2260</v>
      </c>
    </row>
    <row r="79" spans="1:6" x14ac:dyDescent="0.15">
      <c r="B79" s="66" t="s">
        <v>2234</v>
      </c>
      <c r="C79" t="s">
        <v>2200</v>
      </c>
      <c r="D79" t="s">
        <v>2254</v>
      </c>
    </row>
    <row r="81" spans="1:6" x14ac:dyDescent="0.15">
      <c r="B81" t="s">
        <v>2235</v>
      </c>
      <c r="C81" t="s">
        <v>2236</v>
      </c>
      <c r="D81" t="s">
        <v>2255</v>
      </c>
    </row>
    <row r="83" spans="1:6" x14ac:dyDescent="0.15">
      <c r="B83" s="66" t="s">
        <v>2237</v>
      </c>
      <c r="C83" t="s">
        <v>2238</v>
      </c>
      <c r="D83" t="s">
        <v>2256</v>
      </c>
    </row>
    <row r="84" spans="1:6" x14ac:dyDescent="0.15">
      <c r="D84" t="s">
        <v>2279</v>
      </c>
    </row>
    <row r="86" spans="1:6" x14ac:dyDescent="0.15">
      <c r="B86" t="s">
        <v>2278</v>
      </c>
      <c r="C86" t="s">
        <v>2239</v>
      </c>
      <c r="D86" t="s">
        <v>2257</v>
      </c>
    </row>
    <row r="93" spans="1:6" x14ac:dyDescent="0.15">
      <c r="A93" s="72" t="s">
        <v>2252</v>
      </c>
      <c r="B93" s="72"/>
      <c r="C93" s="72"/>
      <c r="D93" s="72"/>
      <c r="E93" s="72"/>
      <c r="F93" s="72"/>
    </row>
    <row r="94" spans="1:6" x14ac:dyDescent="0.15">
      <c r="B94" t="s">
        <v>2266</v>
      </c>
    </row>
    <row r="95" spans="1:6" x14ac:dyDescent="0.15">
      <c r="B95" t="s">
        <v>2267</v>
      </c>
    </row>
    <row r="96" spans="1:6" x14ac:dyDescent="0.15">
      <c r="B96" t="s">
        <v>2269</v>
      </c>
    </row>
    <row r="99" spans="2:4" x14ac:dyDescent="0.15">
      <c r="B99" t="s">
        <v>2263</v>
      </c>
      <c r="C99" t="s">
        <v>2264</v>
      </c>
      <c r="D99" t="s">
        <v>2268</v>
      </c>
    </row>
    <row r="101" spans="2:4" x14ac:dyDescent="0.15">
      <c r="B101" s="66" t="s">
        <v>2265</v>
      </c>
      <c r="C101" t="s">
        <v>2270</v>
      </c>
      <c r="D101" t="s">
        <v>2271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3362</v>
      </c>
      <c r="G1" t="s">
        <v>619</v>
      </c>
      <c r="P1" t="s">
        <v>1866</v>
      </c>
      <c r="R1" s="66" t="s">
        <v>2404</v>
      </c>
      <c r="S1" t="s">
        <v>1860</v>
      </c>
      <c r="X1" t="s">
        <v>2174</v>
      </c>
    </row>
    <row r="2" spans="1:24" s="1" customFormat="1" ht="54" x14ac:dyDescent="0.15">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x14ac:dyDescent="0.15">
      <c r="B3" s="70"/>
      <c r="C3" s="70" t="s">
        <v>2166</v>
      </c>
      <c r="D3" s="70" t="s">
        <v>2175</v>
      </c>
      <c r="E3" s="70" t="s">
        <v>2167</v>
      </c>
      <c r="F3" s="70" t="s">
        <v>2176</v>
      </c>
      <c r="G3" s="70" t="s">
        <v>2168</v>
      </c>
      <c r="H3" s="70" t="s">
        <v>2169</v>
      </c>
      <c r="I3" s="70" t="s">
        <v>2173</v>
      </c>
      <c r="J3" s="70" t="s">
        <v>2170</v>
      </c>
      <c r="K3" s="71" t="s">
        <v>2171</v>
      </c>
      <c r="L3" s="70" t="s">
        <v>2172</v>
      </c>
    </row>
    <row r="4" spans="1:24" x14ac:dyDescent="0.15">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x14ac:dyDescent="0.15">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x14ac:dyDescent="0.15">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x14ac:dyDescent="0.15">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x14ac:dyDescent="0.15">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x14ac:dyDescent="0.15">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x14ac:dyDescent="0.15">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x14ac:dyDescent="0.15">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x14ac:dyDescent="0.15">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x14ac:dyDescent="0.15">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x14ac:dyDescent="0.15">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x14ac:dyDescent="0.15">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x14ac:dyDescent="0.15">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x14ac:dyDescent="0.15">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x14ac:dyDescent="0.15">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x14ac:dyDescent="0.15">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x14ac:dyDescent="0.15">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x14ac:dyDescent="0.15">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x14ac:dyDescent="0.15">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x14ac:dyDescent="0.15">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x14ac:dyDescent="0.15">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x14ac:dyDescent="0.15">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x14ac:dyDescent="0.15">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x14ac:dyDescent="0.15">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x14ac:dyDescent="0.15">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x14ac:dyDescent="0.15">
      <c r="B31" s="13">
        <v>27</v>
      </c>
      <c r="C31" s="13" t="s">
        <v>2992</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x14ac:dyDescent="0.15">
      <c r="B32" s="13">
        <v>28</v>
      </c>
      <c r="C32" s="13" t="s">
        <v>2124</v>
      </c>
      <c r="D32" s="13"/>
      <c r="E32" s="13" t="s">
        <v>609</v>
      </c>
      <c r="F32" s="13">
        <v>5</v>
      </c>
      <c r="G32" s="13" t="s">
        <v>2123</v>
      </c>
      <c r="H32" s="13" t="s">
        <v>2992</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x14ac:dyDescent="0.15">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x14ac:dyDescent="0.15">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x14ac:dyDescent="0.15">
      <c r="C37" t="s">
        <v>1844</v>
      </c>
    </row>
    <row r="38" spans="2:21" x14ac:dyDescent="0.15">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5" sqref="A5"/>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95" t="s">
        <v>4809</v>
      </c>
      <c r="C1" s="157" t="s">
        <v>5113</v>
      </c>
      <c r="D1" s="157" t="s">
        <v>5103</v>
      </c>
    </row>
    <row r="2" spans="1:4" x14ac:dyDescent="0.15">
      <c r="A2" s="156" t="str">
        <f>CLEAN(B2&amp;IF(C2="","",""""&amp;C2&amp;""";"))</f>
        <v/>
      </c>
      <c r="C2" s="158"/>
      <c r="D2" s="159"/>
    </row>
    <row r="3" spans="1:4" x14ac:dyDescent="0.15">
      <c r="A3" s="156" t="str">
        <f t="shared" ref="A3:A66" si="0">CLEAN(B3&amp;IF(C3="","",""""&amp;C3&amp;""";"))</f>
        <v>D6.consAC.title = "room air conditioning";</v>
      </c>
      <c r="B3" t="s">
        <v>4810</v>
      </c>
      <c r="C3" s="158" t="s">
        <v>4811</v>
      </c>
      <c r="D3" s="159" t="s">
        <v>4811</v>
      </c>
    </row>
    <row r="4" spans="1:4" x14ac:dyDescent="0.15">
      <c r="A4" s="156" t="str">
        <f t="shared" si="0"/>
        <v>D6.consAC.countCall = "room";</v>
      </c>
      <c r="B4" t="s">
        <v>4812</v>
      </c>
      <c r="C4" s="158" t="s">
        <v>3941</v>
      </c>
      <c r="D4" s="159" t="s">
        <v>3941</v>
      </c>
    </row>
    <row r="5" spans="1:4" x14ac:dyDescent="0.15">
      <c r="A5" s="156" t="str">
        <f t="shared" si="0"/>
        <v/>
      </c>
      <c r="C5" s="158"/>
      <c r="D5" s="159"/>
    </row>
    <row r="6" spans="1:4" x14ac:dyDescent="0.15">
      <c r="A6" s="156" t="str">
        <f t="shared" si="0"/>
        <v>D6.consACcool.title = "room air conditioning";</v>
      </c>
      <c r="B6" t="s">
        <v>4813</v>
      </c>
      <c r="C6" s="158" t="s">
        <v>4811</v>
      </c>
      <c r="D6" s="159" t="s">
        <v>4811</v>
      </c>
    </row>
    <row r="7" spans="1:4" x14ac:dyDescent="0.15">
      <c r="A7" s="156" t="str">
        <f t="shared" si="0"/>
        <v>D6.consACcool.addable = "room air conditioning";</v>
      </c>
      <c r="B7" t="s">
        <v>4814</v>
      </c>
      <c r="C7" s="158" t="s">
        <v>4811</v>
      </c>
      <c r="D7" s="159" t="s">
        <v>4811</v>
      </c>
    </row>
    <row r="8" spans="1:4" x14ac:dyDescent="0.15">
      <c r="A8" s="156" t="str">
        <f t="shared" si="0"/>
        <v>D6.consACcool.countCall = "room #";</v>
      </c>
      <c r="B8" t="s">
        <v>4815</v>
      </c>
      <c r="C8" s="158" t="s">
        <v>5114</v>
      </c>
      <c r="D8" s="159" t="s">
        <v>5104</v>
      </c>
    </row>
    <row r="9" spans="1:4" x14ac:dyDescent="0.15">
      <c r="A9" s="156" t="str">
        <f t="shared" si="0"/>
        <v>D6.consACcool.inputGuide = "how to use air conditioning for each room";</v>
      </c>
      <c r="B9" t="s">
        <v>4816</v>
      </c>
      <c r="C9" s="158" t="s">
        <v>4817</v>
      </c>
      <c r="D9" s="159" t="s">
        <v>4817</v>
      </c>
    </row>
    <row r="10" spans="1:4" x14ac:dyDescent="0.15">
      <c r="A10" s="156" t="str">
        <f t="shared" si="0"/>
        <v/>
      </c>
      <c r="C10" s="158"/>
      <c r="D10" s="159"/>
    </row>
    <row r="11" spans="1:4" x14ac:dyDescent="0.15">
      <c r="A11" s="156" t="str">
        <f t="shared" si="0"/>
        <v>D6.consACheat.title = "room heating";</v>
      </c>
      <c r="B11" t="s">
        <v>4818</v>
      </c>
      <c r="C11" s="158" t="s">
        <v>4819</v>
      </c>
      <c r="D11" s="159" t="s">
        <v>4819</v>
      </c>
    </row>
    <row r="12" spans="1:4" x14ac:dyDescent="0.15">
      <c r="A12" s="156" t="str">
        <f t="shared" si="0"/>
        <v>D6.consACheat.addable = "room air conditioning";</v>
      </c>
      <c r="B12" t="s">
        <v>4820</v>
      </c>
      <c r="C12" s="158" t="s">
        <v>4811</v>
      </c>
      <c r="D12" s="159" t="s">
        <v>4811</v>
      </c>
    </row>
    <row r="13" spans="1:4" x14ac:dyDescent="0.15">
      <c r="A13" s="156" t="str">
        <f t="shared" si="0"/>
        <v>D6.consACheat.countCall = "room #";</v>
      </c>
      <c r="B13" t="s">
        <v>4821</v>
      </c>
      <c r="C13" s="158" t="s">
        <v>5114</v>
      </c>
      <c r="D13" s="159" t="s">
        <v>5105</v>
      </c>
    </row>
    <row r="14" spans="1:4" x14ac:dyDescent="0.15">
      <c r="A14" s="156" t="str">
        <f t="shared" si="0"/>
        <v>D6.consACheat.inputGuide = "how to use each room heating";</v>
      </c>
      <c r="B14" t="s">
        <v>4822</v>
      </c>
      <c r="C14" s="158" t="s">
        <v>4823</v>
      </c>
      <c r="D14" s="159" t="s">
        <v>4823</v>
      </c>
    </row>
    <row r="15" spans="1:4" x14ac:dyDescent="0.15">
      <c r="A15" s="156" t="str">
        <f t="shared" si="0"/>
        <v/>
      </c>
      <c r="C15" s="158"/>
      <c r="D15" s="159"/>
    </row>
    <row r="16" spans="1:4" x14ac:dyDescent="0.15">
      <c r="A16" s="156" t="str">
        <f t="shared" si="0"/>
        <v>D6.consCKcook.title = "Cooking";</v>
      </c>
      <c r="B16" t="s">
        <v>4824</v>
      </c>
      <c r="C16" s="158" t="s">
        <v>3564</v>
      </c>
      <c r="D16" s="159" t="s">
        <v>3564</v>
      </c>
    </row>
    <row r="17" spans="1:4" x14ac:dyDescent="0.15">
      <c r="A17" s="156" t="str">
        <f t="shared" si="0"/>
        <v>D6.consCKcook.inputGuide = "How to use cooking to focus on the stove";</v>
      </c>
      <c r="B17" t="s">
        <v>4825</v>
      </c>
      <c r="C17" s="158" t="s">
        <v>4826</v>
      </c>
      <c r="D17" s="159" t="s">
        <v>4826</v>
      </c>
    </row>
    <row r="18" spans="1:4" x14ac:dyDescent="0.15">
      <c r="A18" s="156" t="str">
        <f t="shared" si="0"/>
        <v/>
      </c>
      <c r="C18" s="158"/>
      <c r="D18" s="159"/>
    </row>
    <row r="19" spans="1:4" x14ac:dyDescent="0.15">
      <c r="A19" s="156" t="str">
        <f t="shared" si="0"/>
        <v>D6.consCKpot.title = "adiabatic";</v>
      </c>
      <c r="B19" t="s">
        <v>4827</v>
      </c>
      <c r="C19" s="158" t="s">
        <v>4828</v>
      </c>
      <c r="D19" s="159" t="s">
        <v>4828</v>
      </c>
    </row>
    <row r="20" spans="1:4" x14ac:dyDescent="0.15">
      <c r="A20" s="156" t="str">
        <f t="shared" si="0"/>
        <v>D6.consCKpot.inputGuide = "How to use insulation";</v>
      </c>
      <c r="B20" t="s">
        <v>4829</v>
      </c>
      <c r="C20" s="158" t="s">
        <v>4830</v>
      </c>
      <c r="D20" s="159" t="s">
        <v>4830</v>
      </c>
    </row>
    <row r="21" spans="1:4" x14ac:dyDescent="0.15">
      <c r="A21" s="156" t="str">
        <f t="shared" si="0"/>
        <v/>
      </c>
      <c r="C21" s="158"/>
      <c r="D21" s="159"/>
    </row>
    <row r="22" spans="1:4" x14ac:dyDescent="0.15">
      <c r="A22" s="156" t="str">
        <f t="shared" si="0"/>
        <v>D6.consCKrice.title = "rice";</v>
      </c>
      <c r="B22" t="s">
        <v>4831</v>
      </c>
      <c r="C22" s="158" t="s">
        <v>4832</v>
      </c>
      <c r="D22" s="159" t="s">
        <v>4832</v>
      </c>
    </row>
    <row r="23" spans="1:4" x14ac:dyDescent="0.15">
      <c r="A23" s="156" t="str">
        <f t="shared" si="0"/>
        <v>D6.consCKrice.inputGuide = "how to use a rice cooker";</v>
      </c>
      <c r="B23" t="s">
        <v>4833</v>
      </c>
      <c r="C23" s="158" t="s">
        <v>5115</v>
      </c>
      <c r="D23" s="159" t="s">
        <v>5106</v>
      </c>
    </row>
    <row r="24" spans="1:4" x14ac:dyDescent="0.15">
      <c r="A24" s="156" t="str">
        <f t="shared" si="0"/>
        <v/>
      </c>
      <c r="C24" s="158"/>
      <c r="D24" s="159"/>
    </row>
    <row r="25" spans="1:4" x14ac:dyDescent="0.15">
      <c r="A25" s="156" t="str">
        <f t="shared" si="0"/>
        <v>D6.consCKsum.title = "Cooking";</v>
      </c>
      <c r="B25" t="s">
        <v>4834</v>
      </c>
      <c r="C25" s="158" t="s">
        <v>3564</v>
      </c>
      <c r="D25" s="159" t="s">
        <v>3564</v>
      </c>
    </row>
    <row r="26" spans="1:4" x14ac:dyDescent="0.15">
      <c r="A26" s="156" t="str">
        <f t="shared" si="0"/>
        <v>D6.consCKsum.inputGuide = "How to use cooking related";</v>
      </c>
      <c r="B26" t="s">
        <v>4835</v>
      </c>
      <c r="C26" s="158" t="s">
        <v>4836</v>
      </c>
      <c r="D26" s="159" t="s">
        <v>4836</v>
      </c>
    </row>
    <row r="27" spans="1:4" x14ac:dyDescent="0.15">
      <c r="A27" s="156" t="str">
        <f t="shared" si="0"/>
        <v/>
      </c>
      <c r="C27" s="158"/>
      <c r="D27" s="159"/>
    </row>
    <row r="28" spans="1:4" x14ac:dyDescent="0.15">
      <c r="A28" s="156" t="str">
        <f t="shared" si="0"/>
        <v>D6.consCOsum.title = "cool";</v>
      </c>
      <c r="B28" t="s">
        <v>4837</v>
      </c>
      <c r="C28" s="158" t="s">
        <v>4838</v>
      </c>
      <c r="D28" s="159" t="s">
        <v>4838</v>
      </c>
    </row>
    <row r="29" spans="1:4" ht="27" x14ac:dyDescent="0.15">
      <c r="A29" s="156" t="str">
        <f t="shared" si="0"/>
        <v>D6.consCOsum.inputGuide = "how to use air conditioning in the whole house";</v>
      </c>
      <c r="B29" t="s">
        <v>4839</v>
      </c>
      <c r="C29" s="158" t="s">
        <v>4840</v>
      </c>
      <c r="D29" s="159" t="s">
        <v>4840</v>
      </c>
    </row>
    <row r="30" spans="1:4" x14ac:dyDescent="0.15">
      <c r="A30" s="156" t="str">
        <f t="shared" si="0"/>
        <v/>
      </c>
      <c r="C30" s="158"/>
      <c r="D30" s="159"/>
    </row>
    <row r="31" spans="1:4" x14ac:dyDescent="0.15">
      <c r="A31" s="156" t="str">
        <f t="shared" si="0"/>
        <v>D6.consCR.title = "vehicle";</v>
      </c>
      <c r="B31" t="s">
        <v>4841</v>
      </c>
      <c r="C31" s="158" t="s">
        <v>4842</v>
      </c>
      <c r="D31" s="159" t="s">
        <v>4842</v>
      </c>
    </row>
    <row r="32" spans="1:4" x14ac:dyDescent="0.15">
      <c r="A32" s="156" t="str">
        <f t="shared" si="0"/>
        <v>D6.consCR.addable = "vehicle";</v>
      </c>
      <c r="B32" t="s">
        <v>4843</v>
      </c>
      <c r="C32" s="158" t="s">
        <v>4842</v>
      </c>
      <c r="D32" s="159" t="s">
        <v>4842</v>
      </c>
    </row>
    <row r="33" spans="1:4" x14ac:dyDescent="0.15">
      <c r="A33" s="156" t="str">
        <f t="shared" si="0"/>
        <v>D6.consCR.countCall = "car #";</v>
      </c>
      <c r="B33" t="s">
        <v>4844</v>
      </c>
      <c r="C33" s="158" t="s">
        <v>5116</v>
      </c>
      <c r="D33" s="159" t="s">
        <v>5107</v>
      </c>
    </row>
    <row r="34" spans="1:4" ht="27" x14ac:dyDescent="0.15">
      <c r="A34" s="156" t="str">
        <f t="shared" si="0"/>
        <v>D6.consCR.inputGuide = "on the performance and use of each car will be held";</v>
      </c>
      <c r="B34" t="s">
        <v>4845</v>
      </c>
      <c r="C34" s="158" t="s">
        <v>4846</v>
      </c>
      <c r="D34" s="159" t="s">
        <v>4846</v>
      </c>
    </row>
    <row r="35" spans="1:4" x14ac:dyDescent="0.15">
      <c r="A35" s="156" t="str">
        <f t="shared" si="0"/>
        <v/>
      </c>
      <c r="C35" s="158"/>
      <c r="D35" s="159"/>
    </row>
    <row r="36" spans="1:4" x14ac:dyDescent="0.15">
      <c r="A36" s="156" t="str">
        <f t="shared" si="0"/>
        <v>D6.consCRsum.title = "vehicle";</v>
      </c>
      <c r="B36" t="s">
        <v>4847</v>
      </c>
      <c r="C36" s="158" t="s">
        <v>4842</v>
      </c>
      <c r="D36" s="159" t="s">
        <v>4842</v>
      </c>
    </row>
    <row r="37" spans="1:4" x14ac:dyDescent="0.15">
      <c r="A37" s="156" t="str">
        <f t="shared" si="0"/>
        <v>D6.consCRsum.inputGuide = "How to use cars, bicycles";</v>
      </c>
      <c r="B37" t="s">
        <v>4848</v>
      </c>
      <c r="C37" s="158" t="s">
        <v>4849</v>
      </c>
      <c r="D37" s="159" t="s">
        <v>4849</v>
      </c>
    </row>
    <row r="38" spans="1:4" x14ac:dyDescent="0.15">
      <c r="A38" s="156" t="str">
        <f t="shared" si="0"/>
        <v/>
      </c>
      <c r="C38" s="158"/>
      <c r="D38" s="159"/>
    </row>
    <row r="39" spans="1:4" x14ac:dyDescent="0.15">
      <c r="A39" s="156" t="str">
        <f t="shared" si="0"/>
        <v>D6.consCRtrip.title = "movement";</v>
      </c>
      <c r="B39" t="s">
        <v>4850</v>
      </c>
      <c r="C39" s="158" t="s">
        <v>4851</v>
      </c>
      <c r="D39" s="159" t="s">
        <v>4851</v>
      </c>
    </row>
    <row r="40" spans="1:4" x14ac:dyDescent="0.15">
      <c r="A40" s="156" t="str">
        <f t="shared" si="0"/>
        <v>D6.consCRtrip.countCall = "destination #";</v>
      </c>
      <c r="B40" t="s">
        <v>4852</v>
      </c>
      <c r="C40" s="158" t="s">
        <v>5117</v>
      </c>
      <c r="D40" s="159" t="s">
        <v>5108</v>
      </c>
    </row>
    <row r="41" spans="1:4" x14ac:dyDescent="0.15">
      <c r="A41" s="156" t="str">
        <f t="shared" si="0"/>
        <v>D6.consCRtrip.addable = "destination";</v>
      </c>
      <c r="B41" t="s">
        <v>4853</v>
      </c>
      <c r="C41" s="158" t="s">
        <v>3928</v>
      </c>
      <c r="D41" s="159" t="s">
        <v>3928</v>
      </c>
    </row>
    <row r="42" spans="1:4" x14ac:dyDescent="0.15">
      <c r="A42" s="156" t="str">
        <f t="shared" si="0"/>
        <v>D6.consCRtrip.inputGuide = "how to use cars and other destinations";</v>
      </c>
      <c r="B42" t="s">
        <v>4854</v>
      </c>
      <c r="C42" s="158" t="s">
        <v>4855</v>
      </c>
      <c r="D42" s="159" t="s">
        <v>4855</v>
      </c>
    </row>
    <row r="43" spans="1:4" x14ac:dyDescent="0.15">
      <c r="A43" s="156" t="str">
        <f t="shared" si="0"/>
        <v/>
      </c>
      <c r="C43" s="158"/>
      <c r="D43" s="159"/>
    </row>
    <row r="44" spans="1:4" x14ac:dyDescent="0.15">
      <c r="A44" s="156" t="str">
        <f t="shared" si="0"/>
        <v>D6.consDRsum.title = "laundry washing";</v>
      </c>
      <c r="B44" t="s">
        <v>4856</v>
      </c>
      <c r="C44" s="158" t="s">
        <v>4857</v>
      </c>
      <c r="D44" s="159" t="s">
        <v>4857</v>
      </c>
    </row>
    <row r="45" spans="1:4" ht="27" x14ac:dyDescent="0.15">
      <c r="A45" s="156" t="str">
        <f t="shared" si="0"/>
        <v>D6.consDRsum.inputGuide = "Clean the vacuum cleaner, how to use the washing machine and clothes dryer";</v>
      </c>
      <c r="B45" t="s">
        <v>4858</v>
      </c>
      <c r="C45" s="158" t="s">
        <v>4859</v>
      </c>
      <c r="D45" s="159" t="s">
        <v>4859</v>
      </c>
    </row>
    <row r="46" spans="1:4" x14ac:dyDescent="0.15">
      <c r="A46" s="156" t="str">
        <f t="shared" si="0"/>
        <v/>
      </c>
      <c r="C46" s="158"/>
      <c r="D46" s="159"/>
    </row>
    <row r="47" spans="1:4" x14ac:dyDescent="0.15">
      <c r="A47" s="156" t="str">
        <f t="shared" si="0"/>
        <v>D6.consEnergy.title = "General Energy Set";</v>
      </c>
      <c r="B47" t="s">
        <v>4860</v>
      </c>
      <c r="C47" s="158" t="s">
        <v>4861</v>
      </c>
      <c r="D47" s="159" t="s">
        <v>4861</v>
      </c>
    </row>
    <row r="48" spans="1:4" ht="27" x14ac:dyDescent="0.15">
      <c r="A48" s="156" t="str">
        <f t="shared" si="0"/>
        <v>D6.consEnergy.inputGuide = "the use of the whole house and the energy, monthly electricity bills";</v>
      </c>
      <c r="B48" t="s">
        <v>4862</v>
      </c>
      <c r="C48" s="158" t="s">
        <v>4863</v>
      </c>
      <c r="D48" s="159" t="s">
        <v>4863</v>
      </c>
    </row>
    <row r="49" spans="1:4" x14ac:dyDescent="0.15">
      <c r="A49" s="156" t="str">
        <f t="shared" si="0"/>
        <v/>
      </c>
      <c r="C49" s="158"/>
      <c r="D49" s="159"/>
    </row>
    <row r="50" spans="1:4" x14ac:dyDescent="0.15">
      <c r="A50" s="156" t="str">
        <f t="shared" si="0"/>
        <v>D6.consHTcold.title = "In the cold climate";</v>
      </c>
      <c r="B50" t="s">
        <v>4864</v>
      </c>
      <c r="C50" s="158" t="s">
        <v>4865</v>
      </c>
      <c r="D50" s="159" t="s">
        <v>4865</v>
      </c>
    </row>
    <row r="51" spans="1:4" x14ac:dyDescent="0.15">
      <c r="A51" s="156" t="str">
        <f t="shared" si="0"/>
        <v>D6.consHTcold.inputGuide = "How to use heating in cold weather";</v>
      </c>
      <c r="B51" t="s">
        <v>4866</v>
      </c>
      <c r="C51" s="158" t="s">
        <v>4867</v>
      </c>
      <c r="D51" s="159" t="s">
        <v>4867</v>
      </c>
    </row>
    <row r="52" spans="1:4" x14ac:dyDescent="0.15">
      <c r="A52" s="156" t="str">
        <f t="shared" si="0"/>
        <v/>
      </c>
      <c r="C52" s="158"/>
      <c r="D52" s="159"/>
    </row>
    <row r="53" spans="1:4" x14ac:dyDescent="0.15">
      <c r="A53" s="156" t="str">
        <f t="shared" si="0"/>
        <v>D6.consHTsum.title = "heating";</v>
      </c>
      <c r="B53" t="s">
        <v>4868</v>
      </c>
      <c r="C53" s="158" t="s">
        <v>3572</v>
      </c>
      <c r="D53" s="159" t="s">
        <v>3572</v>
      </c>
    </row>
    <row r="54" spans="1:4" x14ac:dyDescent="0.15">
      <c r="A54" s="156" t="str">
        <f t="shared" si="0"/>
        <v>D6.consHTsum.inputGuide = "how to use the whole house heating";</v>
      </c>
      <c r="B54" t="s">
        <v>4869</v>
      </c>
      <c r="C54" s="158" t="s">
        <v>4870</v>
      </c>
      <c r="D54" s="159" t="s">
        <v>4870</v>
      </c>
    </row>
    <row r="55" spans="1:4" x14ac:dyDescent="0.15">
      <c r="A55" s="156" t="str">
        <f t="shared" si="0"/>
        <v/>
      </c>
      <c r="C55" s="158"/>
      <c r="D55" s="159"/>
    </row>
    <row r="56" spans="1:4" x14ac:dyDescent="0.15">
      <c r="A56" s="156" t="str">
        <f t="shared" si="0"/>
        <v>D6.consHWdishwash.title = "Wash";</v>
      </c>
      <c r="B56" t="s">
        <v>4871</v>
      </c>
      <c r="C56" s="158" t="s">
        <v>4872</v>
      </c>
      <c r="D56" s="159" t="s">
        <v>4872</v>
      </c>
    </row>
    <row r="57" spans="1:4" x14ac:dyDescent="0.15">
      <c r="A57" s="156" t="str">
        <f t="shared" si="0"/>
        <v>D6.consHWdishwash.inputGuide = "How to use the dishwasher";</v>
      </c>
      <c r="B57" t="s">
        <v>4873</v>
      </c>
      <c r="C57" s="158" t="s">
        <v>4874</v>
      </c>
      <c r="D57" s="159" t="s">
        <v>4874</v>
      </c>
    </row>
    <row r="58" spans="1:4" x14ac:dyDescent="0.15">
      <c r="A58" s="156" t="str">
        <f t="shared" si="0"/>
        <v/>
      </c>
      <c r="C58" s="158"/>
      <c r="D58" s="159"/>
    </row>
    <row r="59" spans="1:4" x14ac:dyDescent="0.15">
      <c r="A59" s="156" t="str">
        <f t="shared" si="0"/>
        <v>D6.consHWdresser.title = "wash";</v>
      </c>
      <c r="B59" t="s">
        <v>4875</v>
      </c>
      <c r="C59" s="158" t="s">
        <v>4876</v>
      </c>
      <c r="D59" s="159" t="s">
        <v>4876</v>
      </c>
    </row>
    <row r="60" spans="1:4" x14ac:dyDescent="0.15">
      <c r="A60" s="156" t="str">
        <f t="shared" si="0"/>
        <v>D6.consHWdresser.inputGuide = "How to wash hot water in the basin";</v>
      </c>
      <c r="B60" t="s">
        <v>4877</v>
      </c>
      <c r="C60" s="158" t="s">
        <v>4878</v>
      </c>
      <c r="D60" s="159" t="s">
        <v>4878</v>
      </c>
    </row>
    <row r="61" spans="1:4" x14ac:dyDescent="0.15">
      <c r="A61" s="156" t="str">
        <f t="shared" si="0"/>
        <v/>
      </c>
      <c r="C61" s="158"/>
      <c r="D61" s="159"/>
    </row>
    <row r="62" spans="1:4" x14ac:dyDescent="0.15">
      <c r="A62" s="156" t="str">
        <f t="shared" si="0"/>
        <v>D6.consHWshower.title = "shower";</v>
      </c>
      <c r="B62" t="s">
        <v>4879</v>
      </c>
      <c r="C62" s="158" t="s">
        <v>4880</v>
      </c>
      <c r="D62" s="159" t="s">
        <v>4880</v>
      </c>
    </row>
    <row r="63" spans="1:4" x14ac:dyDescent="0.15">
      <c r="A63" s="156" t="str">
        <f t="shared" si="0"/>
        <v>D6.consHWshower.inputGuide = "how to use shower";</v>
      </c>
      <c r="B63" t="s">
        <v>4881</v>
      </c>
      <c r="C63" s="158" t="s">
        <v>4882</v>
      </c>
      <c r="D63" s="159" t="s">
        <v>4882</v>
      </c>
    </row>
    <row r="64" spans="1:4" x14ac:dyDescent="0.15">
      <c r="A64" s="156" t="str">
        <f t="shared" si="0"/>
        <v/>
      </c>
      <c r="C64" s="158"/>
      <c r="D64" s="159"/>
    </row>
    <row r="65" spans="1:4" x14ac:dyDescent="0.15">
      <c r="A65" s="156" t="str">
        <f t="shared" si="0"/>
        <v>D6.consHWsum.title = "hot water supply";</v>
      </c>
      <c r="B65" t="s">
        <v>4883</v>
      </c>
      <c r="C65" s="158" t="s">
        <v>4884</v>
      </c>
      <c r="D65" s="159" t="s">
        <v>4884</v>
      </c>
    </row>
    <row r="66" spans="1:4" x14ac:dyDescent="0.15">
      <c r="A66" s="156" t="str">
        <f t="shared" si="0"/>
        <v>D6.consHWsum.inputGuide = "how to use hot water supply in general";</v>
      </c>
      <c r="B66" t="s">
        <v>4885</v>
      </c>
      <c r="C66" s="158" t="s">
        <v>4886</v>
      </c>
      <c r="D66" s="159" t="s">
        <v>4886</v>
      </c>
    </row>
    <row r="67" spans="1:4" x14ac:dyDescent="0.15">
      <c r="A67" s="156" t="str">
        <f t="shared" ref="A67:A105" si="1">CLEAN(B67&amp;IF(C67="","",""""&amp;C67&amp;""";"))</f>
        <v/>
      </c>
      <c r="C67" s="158"/>
      <c r="D67" s="159"/>
    </row>
    <row r="68" spans="1:4" x14ac:dyDescent="0.15">
      <c r="A68" s="156" t="str">
        <f t="shared" si="1"/>
        <v>D6.consHWtoilet.title = "toilet";</v>
      </c>
      <c r="B68" t="s">
        <v>4887</v>
      </c>
      <c r="C68" s="158" t="s">
        <v>4437</v>
      </c>
      <c r="D68" s="159" t="s">
        <v>4437</v>
      </c>
    </row>
    <row r="69" spans="1:4" x14ac:dyDescent="0.15">
      <c r="A69" s="156" t="str">
        <f t="shared" si="1"/>
        <v>D6.consHWtoilet.inputGuide = "How to use toilet water and heat insulation";</v>
      </c>
      <c r="B69" t="s">
        <v>4888</v>
      </c>
      <c r="C69" s="158" t="s">
        <v>4889</v>
      </c>
      <c r="D69" s="159" t="s">
        <v>4889</v>
      </c>
    </row>
    <row r="70" spans="1:4" x14ac:dyDescent="0.15">
      <c r="A70" s="156" t="str">
        <f t="shared" si="1"/>
        <v/>
      </c>
      <c r="C70" s="158"/>
      <c r="D70" s="159"/>
    </row>
    <row r="71" spans="1:4" x14ac:dyDescent="0.15">
      <c r="A71" s="156" t="str">
        <f t="shared" si="1"/>
        <v>D6.consHWtub.title = "Bath";</v>
      </c>
      <c r="B71" t="s">
        <v>4890</v>
      </c>
      <c r="C71" s="158" t="s">
        <v>4891</v>
      </c>
      <c r="D71" s="159" t="s">
        <v>4891</v>
      </c>
    </row>
    <row r="72" spans="1:4" x14ac:dyDescent="0.15">
      <c r="A72" s="156" t="str">
        <f t="shared" si="1"/>
        <v>D6.consHWtub.inputGuide = "how to use hot tub";</v>
      </c>
      <c r="B72" t="s">
        <v>4892</v>
      </c>
      <c r="C72" s="158" t="s">
        <v>4893</v>
      </c>
      <c r="D72" s="159" t="s">
        <v>4893</v>
      </c>
    </row>
    <row r="73" spans="1:4" x14ac:dyDescent="0.15">
      <c r="A73" s="156" t="str">
        <f t="shared" si="1"/>
        <v/>
      </c>
      <c r="C73" s="158"/>
      <c r="D73" s="159"/>
    </row>
    <row r="74" spans="1:4" x14ac:dyDescent="0.15">
      <c r="A74" s="156" t="str">
        <f t="shared" si="1"/>
        <v>D6.consLI.title = "light";</v>
      </c>
      <c r="B74" t="s">
        <v>4894</v>
      </c>
      <c r="C74" s="158" t="s">
        <v>4895</v>
      </c>
      <c r="D74" s="159" t="s">
        <v>4895</v>
      </c>
    </row>
    <row r="75" spans="1:4" x14ac:dyDescent="0.15">
      <c r="A75" s="156" t="str">
        <f t="shared" si="1"/>
        <v>D6.consLI.addable = "room lighting";</v>
      </c>
      <c r="B75" t="s">
        <v>4896</v>
      </c>
      <c r="C75" s="158" t="s">
        <v>4897</v>
      </c>
      <c r="D75" s="159" t="s">
        <v>4897</v>
      </c>
    </row>
    <row r="76" spans="1:4" x14ac:dyDescent="0.15">
      <c r="A76" s="156" t="str">
        <f t="shared" si="1"/>
        <v>D6.consLI.countCall = "room #";</v>
      </c>
      <c r="B76" t="s">
        <v>4898</v>
      </c>
      <c r="C76" s="158" t="s">
        <v>5114</v>
      </c>
      <c r="D76" s="159" t="s">
        <v>5104</v>
      </c>
    </row>
    <row r="77" spans="1:4" x14ac:dyDescent="0.15">
      <c r="A77" s="156" t="str">
        <f t="shared" si="1"/>
        <v>D6.consLI.inputGuide = "how to use a single room lighting";</v>
      </c>
      <c r="B77" t="s">
        <v>4899</v>
      </c>
      <c r="C77" s="158" t="s">
        <v>4900</v>
      </c>
      <c r="D77" s="159" t="s">
        <v>4900</v>
      </c>
    </row>
    <row r="78" spans="1:4" x14ac:dyDescent="0.15">
      <c r="A78" s="156" t="str">
        <f t="shared" si="1"/>
        <v/>
      </c>
      <c r="C78" s="158"/>
      <c r="D78" s="159"/>
    </row>
    <row r="79" spans="1:4" x14ac:dyDescent="0.15">
      <c r="A79" s="156" t="str">
        <f t="shared" si="1"/>
        <v>D6.consLIsum.title = "light";</v>
      </c>
      <c r="B79" t="s">
        <v>4901</v>
      </c>
      <c r="C79" s="158" t="s">
        <v>4895</v>
      </c>
      <c r="D79" s="159" t="s">
        <v>4895</v>
      </c>
    </row>
    <row r="80" spans="1:4" x14ac:dyDescent="0.15">
      <c r="A80" s="156" t="str">
        <f t="shared" si="1"/>
        <v>D6.consLIsum.inputGuide = "how to use the whole house lighting";</v>
      </c>
      <c r="B80" t="s">
        <v>4902</v>
      </c>
      <c r="C80" s="158" t="s">
        <v>4903</v>
      </c>
      <c r="D80" s="159" t="s">
        <v>4903</v>
      </c>
    </row>
    <row r="81" spans="1:4" x14ac:dyDescent="0.15">
      <c r="A81" s="156" t="str">
        <f t="shared" si="1"/>
        <v/>
      </c>
      <c r="C81" s="158"/>
      <c r="D81" s="159"/>
    </row>
    <row r="82" spans="1:4" x14ac:dyDescent="0.15">
      <c r="A82" s="156" t="str">
        <f t="shared" si="1"/>
        <v>D6.consRF.title = "refrigerator";</v>
      </c>
      <c r="B82" t="s">
        <v>4904</v>
      </c>
      <c r="C82" s="158" t="s">
        <v>4473</v>
      </c>
      <c r="D82" s="159" t="s">
        <v>4473</v>
      </c>
    </row>
    <row r="83" spans="1:4" x14ac:dyDescent="0.15">
      <c r="A83" s="156" t="str">
        <f t="shared" si="1"/>
        <v>D6.consRF.addable = "refrigerator";</v>
      </c>
      <c r="B83" t="s">
        <v>4905</v>
      </c>
      <c r="C83" s="158" t="s">
        <v>4473</v>
      </c>
      <c r="D83" s="159" t="s">
        <v>4473</v>
      </c>
    </row>
    <row r="84" spans="1:4" x14ac:dyDescent="0.15">
      <c r="A84" s="156" t="str">
        <f t="shared" si="1"/>
        <v>D6.consRF.countCall = "#";</v>
      </c>
      <c r="B84" t="s">
        <v>4906</v>
      </c>
      <c r="C84" s="158" t="s">
        <v>5118</v>
      </c>
      <c r="D84" s="159" t="s">
        <v>5109</v>
      </c>
    </row>
    <row r="85" spans="1:4" x14ac:dyDescent="0.15">
      <c r="A85" s="156" t="str">
        <f t="shared" si="1"/>
        <v>D6.consRF.inputGuide = "How to use personal refrigerator";</v>
      </c>
      <c r="B85" t="s">
        <v>4907</v>
      </c>
      <c r="C85" s="158" t="s">
        <v>4908</v>
      </c>
      <c r="D85" s="159" t="s">
        <v>4908</v>
      </c>
    </row>
    <row r="86" spans="1:4" x14ac:dyDescent="0.15">
      <c r="A86" s="156" t="str">
        <f t="shared" si="1"/>
        <v/>
      </c>
      <c r="C86" s="158"/>
      <c r="D86" s="159"/>
    </row>
    <row r="87" spans="1:4" x14ac:dyDescent="0.15">
      <c r="A87" s="156" t="str">
        <f t="shared" si="1"/>
        <v>D6.consRFsum.title = "refrigerator";</v>
      </c>
      <c r="B87" t="s">
        <v>4909</v>
      </c>
      <c r="C87" s="158" t="s">
        <v>4473</v>
      </c>
      <c r="D87" s="159" t="s">
        <v>4473</v>
      </c>
    </row>
    <row r="88" spans="1:4" x14ac:dyDescent="0.15">
      <c r="A88" s="156" t="str">
        <f t="shared" si="1"/>
        <v>D6.consRFsum.inputGuide = "use the refrigerator in the whole house";</v>
      </c>
      <c r="B88" t="s">
        <v>4910</v>
      </c>
      <c r="C88" s="158" t="s">
        <v>4911</v>
      </c>
      <c r="D88" s="159" t="s">
        <v>4911</v>
      </c>
    </row>
    <row r="89" spans="1:4" x14ac:dyDescent="0.15">
      <c r="A89" s="156" t="str">
        <f t="shared" si="1"/>
        <v/>
      </c>
      <c r="C89" s="158"/>
      <c r="D89" s="159"/>
    </row>
    <row r="90" spans="1:4" ht="40.5" x14ac:dyDescent="0.15">
      <c r="A90" s="156" t="str">
        <f t="shared" si="1"/>
        <v>D6.consSeason.inputGuide = "For monthly water and electricity charges per season. Please fill in the approximate value.";</v>
      </c>
      <c r="B90" t="s">
        <v>4912</v>
      </c>
      <c r="C90" s="158" t="s">
        <v>4913</v>
      </c>
      <c r="D90" s="159" t="s">
        <v>4913</v>
      </c>
    </row>
    <row r="91" spans="1:4" x14ac:dyDescent="0.15">
      <c r="A91" s="156" t="str">
        <f t="shared" si="1"/>
        <v/>
      </c>
      <c r="C91" s="158"/>
      <c r="D91" s="159"/>
    </row>
    <row r="92" spans="1:4" x14ac:dyDescent="0.15">
      <c r="A92" s="156" t="str">
        <f t="shared" si="1"/>
        <v>D6.consTotal.title = "whole";</v>
      </c>
      <c r="B92" t="s">
        <v>4914</v>
      </c>
      <c r="C92" s="158" t="s">
        <v>4915</v>
      </c>
      <c r="D92" s="159" t="s">
        <v>4915</v>
      </c>
    </row>
    <row r="93" spans="1:4" x14ac:dyDescent="0.15">
      <c r="A93" s="156" t="str">
        <f t="shared" si="1"/>
        <v>D6.consTotal.inputGuide = "Basic information about the area and house";</v>
      </c>
      <c r="B93" t="s">
        <v>4916</v>
      </c>
      <c r="C93" s="158" t="s">
        <v>4917</v>
      </c>
      <c r="D93" s="159" t="s">
        <v>4917</v>
      </c>
    </row>
    <row r="94" spans="1:4" x14ac:dyDescent="0.15">
      <c r="A94" s="156" t="str">
        <f t="shared" si="1"/>
        <v/>
      </c>
      <c r="C94" s="158"/>
      <c r="D94" s="159"/>
    </row>
    <row r="95" spans="1:4" x14ac:dyDescent="0.15">
      <c r="A95" s="156" t="str">
        <f t="shared" si="1"/>
        <v>D6.consTV.title = "TV";</v>
      </c>
      <c r="B95" t="s">
        <v>4918</v>
      </c>
      <c r="C95" s="158" t="s">
        <v>1893</v>
      </c>
      <c r="D95" s="159" t="s">
        <v>1893</v>
      </c>
    </row>
    <row r="96" spans="1:4" x14ac:dyDescent="0.15">
      <c r="A96" s="156" t="str">
        <f t="shared" si="1"/>
        <v>D6.consTV.addable = "TV";</v>
      </c>
      <c r="B96" t="s">
        <v>4919</v>
      </c>
      <c r="C96" s="158" t="s">
        <v>1893</v>
      </c>
      <c r="D96" s="159" t="s">
        <v>1893</v>
      </c>
    </row>
    <row r="97" spans="1:4" x14ac:dyDescent="0.15">
      <c r="A97" s="156" t="str">
        <f t="shared" si="1"/>
        <v>D6.consTV.countCall = "#";</v>
      </c>
      <c r="B97" t="s">
        <v>4920</v>
      </c>
      <c r="C97" s="158" t="s">
        <v>5118</v>
      </c>
      <c r="D97" s="159" t="s">
        <v>5110</v>
      </c>
    </row>
    <row r="98" spans="1:4" x14ac:dyDescent="0.15">
      <c r="A98" s="156" t="str">
        <f t="shared" si="1"/>
        <v>D6.consTV.inputGuide = "How to use personalized TV";</v>
      </c>
      <c r="B98" t="s">
        <v>4921</v>
      </c>
      <c r="C98" s="158" t="s">
        <v>4922</v>
      </c>
      <c r="D98" s="159" t="s">
        <v>4922</v>
      </c>
    </row>
    <row r="99" spans="1:4" x14ac:dyDescent="0.15">
      <c r="A99" s="156" t="str">
        <f t="shared" si="1"/>
        <v/>
      </c>
      <c r="C99" s="158"/>
      <c r="D99" s="159"/>
    </row>
    <row r="100" spans="1:4" x14ac:dyDescent="0.15">
      <c r="A100" s="156" t="str">
        <f t="shared" si="1"/>
        <v>D6.consTVsum.title = "TV";</v>
      </c>
      <c r="B100" t="s">
        <v>4923</v>
      </c>
      <c r="C100" s="158" t="s">
        <v>1893</v>
      </c>
      <c r="D100" s="159" t="s">
        <v>1893</v>
      </c>
    </row>
    <row r="101" spans="1:4" x14ac:dyDescent="0.15">
      <c r="A101" s="156" t="str">
        <f t="shared" si="1"/>
        <v>D6.consTVsum.inputGuide = "how to use the whole house of TV";</v>
      </c>
      <c r="B101" t="s">
        <v>4924</v>
      </c>
      <c r="C101" s="158" t="s">
        <v>4925</v>
      </c>
      <c r="D101" s="159" t="s">
        <v>4925</v>
      </c>
    </row>
    <row r="102" spans="1:4" x14ac:dyDescent="0.15">
      <c r="A102" s="156" t="str">
        <f t="shared" si="1"/>
        <v/>
      </c>
      <c r="C102" s="158"/>
      <c r="D102" s="159"/>
    </row>
    <row r="103" spans="1:4" x14ac:dyDescent="0.15">
      <c r="A103" s="156" t="str">
        <f t="shared" si="1"/>
        <v>D6.consSeason.titleList[1] = "winter";</v>
      </c>
      <c r="B103" t="s">
        <v>5096</v>
      </c>
      <c r="C103" s="158" t="s">
        <v>5097</v>
      </c>
      <c r="D103" s="159" t="s">
        <v>5098</v>
      </c>
    </row>
    <row r="104" spans="1:4" x14ac:dyDescent="0.15">
      <c r="A104" s="156" t="str">
        <f t="shared" si="1"/>
        <v>D6.consSeason.titleList[2] = "spring/fall";</v>
      </c>
      <c r="B104" t="s">
        <v>5099</v>
      </c>
      <c r="C104" s="158" t="s">
        <v>5100</v>
      </c>
      <c r="D104" s="159" t="s">
        <v>5111</v>
      </c>
    </row>
    <row r="105" spans="1:4" x14ac:dyDescent="0.15">
      <c r="A105" s="156" t="str">
        <f t="shared" si="1"/>
        <v>D6.consSeason.titleList[3] = "summer";</v>
      </c>
      <c r="B105" t="s">
        <v>5101</v>
      </c>
      <c r="C105" s="158" t="s">
        <v>5102</v>
      </c>
      <c r="D105" s="159" t="s">
        <v>5112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4" activePane="bottomRight" state="frozen"/>
      <selection pane="topRight" activeCell="G1" sqref="G1"/>
      <selection pane="bottomLeft" activeCell="A4" sqref="A4"/>
      <selection pane="bottomRight" activeCell="Z4" sqref="Z4:Z78"/>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x14ac:dyDescent="0.15">
      <c r="A1" s="47" t="s">
        <v>3396</v>
      </c>
      <c r="D1" s="136" t="s">
        <v>4649</v>
      </c>
      <c r="X1" s="191" t="s">
        <v>3412</v>
      </c>
      <c r="Y1" s="192"/>
      <c r="Z1" s="193"/>
    </row>
    <row r="2" spans="1:28" ht="15" customHeight="1" x14ac:dyDescent="0.15">
      <c r="B2" s="139" t="s">
        <v>2316</v>
      </c>
      <c r="C2" s="145" t="s">
        <v>2317</v>
      </c>
      <c r="D2" s="148" t="s">
        <v>2318</v>
      </c>
      <c r="E2" s="149"/>
      <c r="F2" s="147" t="s">
        <v>3359</v>
      </c>
      <c r="G2" s="148" t="s">
        <v>2319</v>
      </c>
      <c r="H2" s="150"/>
      <c r="I2" s="151" t="s">
        <v>3038</v>
      </c>
      <c r="J2" s="152"/>
      <c r="K2" s="146" t="s">
        <v>2320</v>
      </c>
      <c r="L2" s="139" t="s">
        <v>4982</v>
      </c>
      <c r="M2" s="139" t="s">
        <v>2321</v>
      </c>
      <c r="N2" s="139" t="s">
        <v>2322</v>
      </c>
      <c r="O2" s="139" t="s">
        <v>2323</v>
      </c>
      <c r="P2" s="145" t="s">
        <v>2324</v>
      </c>
      <c r="Q2" s="148" t="s">
        <v>3407</v>
      </c>
      <c r="R2" s="150"/>
      <c r="S2" s="151" t="s">
        <v>2325</v>
      </c>
      <c r="T2" s="152"/>
      <c r="U2" s="146" t="s">
        <v>2326</v>
      </c>
      <c r="V2" s="139" t="s">
        <v>2327</v>
      </c>
      <c r="X2" s="194"/>
      <c r="Y2" s="194"/>
      <c r="Z2" s="194"/>
      <c r="AB2" s="68" t="s">
        <v>4983</v>
      </c>
    </row>
    <row r="3" spans="1:28" ht="43.9" customHeight="1" x14ac:dyDescent="0.15">
      <c r="B3" s="144" t="s">
        <v>3397</v>
      </c>
      <c r="C3" s="144" t="s">
        <v>3398</v>
      </c>
      <c r="D3" s="144" t="s">
        <v>4647</v>
      </c>
      <c r="E3" s="144" t="s">
        <v>3384</v>
      </c>
      <c r="F3" s="144" t="s">
        <v>3399</v>
      </c>
      <c r="G3" s="144" t="s">
        <v>3400</v>
      </c>
      <c r="H3" s="144" t="s">
        <v>3382</v>
      </c>
      <c r="I3" s="144" t="s">
        <v>4644</v>
      </c>
      <c r="J3" s="144" t="s">
        <v>3385</v>
      </c>
      <c r="K3" s="144" t="s">
        <v>3401</v>
      </c>
      <c r="L3" s="144" t="s">
        <v>3402</v>
      </c>
      <c r="M3" s="144" t="s">
        <v>3403</v>
      </c>
      <c r="N3" s="144" t="s">
        <v>3404</v>
      </c>
      <c r="O3" s="144" t="s">
        <v>3405</v>
      </c>
      <c r="P3" s="144" t="s">
        <v>3406</v>
      </c>
      <c r="Q3" s="144" t="s">
        <v>3407</v>
      </c>
      <c r="R3" s="144" t="s">
        <v>3382</v>
      </c>
      <c r="S3" s="144" t="s">
        <v>3408</v>
      </c>
      <c r="T3" s="144" t="s">
        <v>3382</v>
      </c>
      <c r="U3" s="144" t="s">
        <v>3409</v>
      </c>
      <c r="V3" s="144" t="s">
        <v>3410</v>
      </c>
      <c r="X3" s="48"/>
      <c r="Y3" s="48"/>
      <c r="Z3" s="68" t="s">
        <v>3411</v>
      </c>
      <c r="AB3" s="1" t="s">
        <v>4984</v>
      </c>
    </row>
    <row r="4" spans="1:28" s="19" customFormat="1" ht="79.5" customHeight="1" x14ac:dyDescent="0.15">
      <c r="A4" s="49"/>
      <c r="B4" s="65">
        <v>1</v>
      </c>
      <c r="C4" s="65" t="s">
        <v>2718</v>
      </c>
      <c r="D4" s="140" t="s">
        <v>3574</v>
      </c>
      <c r="E4" s="141" t="s">
        <v>2291</v>
      </c>
      <c r="F4" s="65" t="s">
        <v>1931</v>
      </c>
      <c r="G4" s="140" t="s">
        <v>3649</v>
      </c>
      <c r="H4" s="141" t="s">
        <v>1466</v>
      </c>
      <c r="I4" s="135">
        <v>0.5</v>
      </c>
      <c r="J4" s="118">
        <v>0.5</v>
      </c>
      <c r="K4" s="65"/>
      <c r="L4" s="65">
        <v>25</v>
      </c>
      <c r="M4" s="65">
        <v>20</v>
      </c>
      <c r="N4" s="65">
        <v>400000</v>
      </c>
      <c r="O4" s="65"/>
      <c r="P4" s="65"/>
      <c r="Q4" s="135"/>
      <c r="R4" s="118"/>
      <c r="S4" s="135" t="s">
        <v>3725</v>
      </c>
      <c r="T4" s="118" t="s">
        <v>3335</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x14ac:dyDescent="0.15">
      <c r="A5" s="49"/>
      <c r="B5" s="65">
        <v>2</v>
      </c>
      <c r="C5" s="65" t="s">
        <v>2719</v>
      </c>
      <c r="D5" s="135" t="s">
        <v>3575</v>
      </c>
      <c r="E5" s="118" t="s">
        <v>2390</v>
      </c>
      <c r="F5" s="65" t="s">
        <v>1931</v>
      </c>
      <c r="G5" s="135" t="s">
        <v>3650</v>
      </c>
      <c r="H5" s="118" t="s">
        <v>2391</v>
      </c>
      <c r="I5" s="135">
        <v>1</v>
      </c>
      <c r="J5" s="118">
        <v>1</v>
      </c>
      <c r="K5" s="65"/>
      <c r="L5" s="65">
        <v>3</v>
      </c>
      <c r="M5" s="65">
        <v>20</v>
      </c>
      <c r="N5" s="65">
        <v>200000</v>
      </c>
      <c r="O5" s="65"/>
      <c r="P5" s="65"/>
      <c r="Q5" s="135"/>
      <c r="R5" s="118"/>
      <c r="S5" s="135" t="s">
        <v>3726</v>
      </c>
      <c r="T5" s="118" t="s">
        <v>3080</v>
      </c>
      <c r="U5" s="65"/>
      <c r="V5" s="65" t="s">
        <v>2392</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title:"Installing the HEMS equipment",  easyness:"1",  refCons:"consTotal",  titleShort:"HEMS equipment", level:"",  figNum:"3",  lifeTime:"20",  price:"200000",  roanShow:"",  standardType:"",  subsidy :"",  advice:"The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'title'=&gt;"Installing the HEMS equipment",  'figNum'=&gt;"3",  'advice'=&gt;"The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x14ac:dyDescent="0.15">
      <c r="A6" s="49"/>
      <c r="B6" s="65">
        <v>3</v>
      </c>
      <c r="C6" s="65" t="s">
        <v>3085</v>
      </c>
      <c r="D6" s="135" t="s">
        <v>3576</v>
      </c>
      <c r="E6" s="118" t="s">
        <v>3086</v>
      </c>
      <c r="F6" s="65" t="s">
        <v>1931</v>
      </c>
      <c r="G6" s="135" t="s">
        <v>3651</v>
      </c>
      <c r="H6" s="118" t="s">
        <v>3088</v>
      </c>
      <c r="I6" s="135">
        <v>2</v>
      </c>
      <c r="J6" s="118">
        <v>2</v>
      </c>
      <c r="K6" s="65"/>
      <c r="L6" s="65">
        <v>25</v>
      </c>
      <c r="M6" s="65">
        <v>10</v>
      </c>
      <c r="N6" s="65">
        <v>50000</v>
      </c>
      <c r="O6" s="65"/>
      <c r="P6" s="65"/>
      <c r="Q6" s="135"/>
      <c r="R6" s="118"/>
      <c r="S6" s="135" t="s">
        <v>3727</v>
      </c>
      <c r="T6" s="118" t="s">
        <v>3087</v>
      </c>
      <c r="U6" s="65"/>
      <c r="V6" s="65" t="s">
        <v>2315</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   lifestyle:"",   season:"wss"};</v>
      </c>
      <c r="AB6" s="19" t="str">
        <f t="shared" si="1"/>
        <v>$defMeasures['mTOsolarSmall'] = [ 'mid'=&gt;"3",   'title'=&gt;"Put the solar panels on the balcony",  'figNum'=&gt;"25",  'advice'=&gt;"Rather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v>
      </c>
    </row>
    <row r="7" spans="1:28" s="19" customFormat="1" ht="69" customHeight="1" x14ac:dyDescent="0.15">
      <c r="A7" s="49"/>
      <c r="B7" s="65">
        <v>101</v>
      </c>
      <c r="C7" s="65" t="s">
        <v>2131</v>
      </c>
      <c r="D7" s="135" t="s">
        <v>3577</v>
      </c>
      <c r="E7" s="118" t="s">
        <v>2292</v>
      </c>
      <c r="F7" s="65" t="s">
        <v>2127</v>
      </c>
      <c r="G7" s="135" t="s">
        <v>3652</v>
      </c>
      <c r="H7" s="118" t="s">
        <v>1806</v>
      </c>
      <c r="I7" s="135">
        <v>2</v>
      </c>
      <c r="J7" s="118">
        <v>2</v>
      </c>
      <c r="K7" s="65"/>
      <c r="L7" s="65">
        <v>8</v>
      </c>
      <c r="M7" s="65">
        <v>10</v>
      </c>
      <c r="N7" s="65">
        <v>400000</v>
      </c>
      <c r="O7" s="65">
        <v>1</v>
      </c>
      <c r="P7" s="65" t="s">
        <v>1182</v>
      </c>
      <c r="Q7" s="135"/>
      <c r="R7" s="118"/>
      <c r="S7" s="135" t="s">
        <v>3728</v>
      </c>
      <c r="T7" s="118" t="s">
        <v>3082</v>
      </c>
      <c r="U7" s="65"/>
      <c r="V7" s="65" t="s">
        <v>2315</v>
      </c>
      <c r="W7" s="49"/>
      <c r="X7" s="49"/>
      <c r="Y7" s="49"/>
      <c r="Z7" s="49" t="str">
        <f t="shared" si="0"/>
        <v>D6.scenario.defMeasures['mHWecocute'] = { mid:"101",  name:"mHWecocute",  title:"Replace electiric water heater to heat pump",  easyness:"2",  refCons:"consHWsum",  titleShort:"heat pump water heater", level:"",  figNum:"8",  lifeTime:"10",  price:"400000",  roanShow:"1",  standardType:"電気温水器",  subsidy :"",  advice:"Eco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water heater to heat pump",  'figNum'=&gt;"8",  'advice'=&gt;"Eco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x14ac:dyDescent="0.15">
      <c r="A8" s="49"/>
      <c r="B8" s="65">
        <v>102</v>
      </c>
      <c r="C8" s="65" t="s">
        <v>2133</v>
      </c>
      <c r="D8" s="135" t="s">
        <v>3578</v>
      </c>
      <c r="E8" s="118" t="s">
        <v>2293</v>
      </c>
      <c r="F8" s="65" t="s">
        <v>2127</v>
      </c>
      <c r="G8" s="135" t="s">
        <v>3653</v>
      </c>
      <c r="H8" s="118" t="s">
        <v>1083</v>
      </c>
      <c r="I8" s="135">
        <v>2</v>
      </c>
      <c r="J8" s="118">
        <v>2</v>
      </c>
      <c r="K8" s="65"/>
      <c r="L8" s="65">
        <v>10</v>
      </c>
      <c r="M8" s="65">
        <v>10</v>
      </c>
      <c r="N8" s="65">
        <v>200000</v>
      </c>
      <c r="O8" s="65"/>
      <c r="P8" s="65" t="s">
        <v>1183</v>
      </c>
      <c r="Q8" s="135"/>
      <c r="R8" s="118"/>
      <c r="S8" s="135" t="s">
        <v>3729</v>
      </c>
      <c r="T8" s="118" t="s">
        <v>3083</v>
      </c>
      <c r="U8" s="65"/>
      <c r="V8" s="65" t="s">
        <v>2315</v>
      </c>
      <c r="W8" s="49"/>
      <c r="X8" s="49"/>
      <c r="Y8" s="49"/>
      <c r="Z8" s="49" t="str">
        <f t="shared" si="0"/>
        <v>D6.scenario.defMeasures['mHWecojoze'] = { mid:"102",  name:"mHWecojoze",  title:"Replace water heater to latent heat recovery type gas heater",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water heater to latent heat recovery type gas heater",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x14ac:dyDescent="0.15">
      <c r="A9" s="49"/>
      <c r="B9" s="65">
        <v>103</v>
      </c>
      <c r="C9" s="65" t="s">
        <v>2132</v>
      </c>
      <c r="D9" s="135" t="s">
        <v>3579</v>
      </c>
      <c r="E9" s="118" t="s">
        <v>2294</v>
      </c>
      <c r="F9" s="65" t="s">
        <v>2127</v>
      </c>
      <c r="G9" s="135" t="s">
        <v>3654</v>
      </c>
      <c r="H9" s="118" t="s">
        <v>1084</v>
      </c>
      <c r="I9" s="135">
        <v>1</v>
      </c>
      <c r="J9" s="118">
        <v>1</v>
      </c>
      <c r="K9" s="65"/>
      <c r="L9" s="65">
        <v>10</v>
      </c>
      <c r="M9" s="65">
        <v>10</v>
      </c>
      <c r="N9" s="65">
        <v>250000</v>
      </c>
      <c r="O9" s="65"/>
      <c r="P9" s="65" t="s">
        <v>1183</v>
      </c>
      <c r="Q9" s="135"/>
      <c r="R9" s="118"/>
      <c r="S9" s="135" t="s">
        <v>3730</v>
      </c>
      <c r="T9" s="118" t="s">
        <v>3084</v>
      </c>
      <c r="U9" s="65"/>
      <c r="V9" s="65" t="s">
        <v>2315</v>
      </c>
      <c r="W9" s="49"/>
      <c r="X9" s="49"/>
      <c r="Y9" s="49"/>
      <c r="Z9" s="49" t="str">
        <f t="shared" si="0"/>
        <v>D6.scenario.defMeasures['mHWecofeel'] = { mid:"103",  name:"mHWecofeel",  title:"Replace water heater to latent heat recovery type kerosene heater",  easyness:"1",  refCons:"consHWsum",  titleShort:"latent heat recovery kerosene heater", level:"",  figNum:"10",  lifeTime:"10",  price:"250000",  roanShow:"",  standardType:"既存型",  subsidy :"",  advice:"Eco-feel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water heater to latent heat recovery type kerosene heater",  'figNum'=&gt;"10",  'advice'=&gt;"Eco-feel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x14ac:dyDescent="0.15">
      <c r="A10" s="49"/>
      <c r="B10" s="65">
        <v>105</v>
      </c>
      <c r="C10" s="65" t="s">
        <v>2134</v>
      </c>
      <c r="D10" s="135" t="s">
        <v>3580</v>
      </c>
      <c r="E10" s="118" t="s">
        <v>2295</v>
      </c>
      <c r="F10" s="65" t="s">
        <v>2127</v>
      </c>
      <c r="G10" s="135" t="s">
        <v>3655</v>
      </c>
      <c r="H10" s="118" t="s">
        <v>1305</v>
      </c>
      <c r="I10" s="135">
        <v>0.5</v>
      </c>
      <c r="J10" s="118">
        <v>0.5</v>
      </c>
      <c r="K10" s="65">
        <v>5</v>
      </c>
      <c r="L10" s="65">
        <v>10</v>
      </c>
      <c r="M10" s="65">
        <v>10</v>
      </c>
      <c r="N10" s="65">
        <v>1200000</v>
      </c>
      <c r="O10" s="65">
        <v>1</v>
      </c>
      <c r="P10" s="65" t="s">
        <v>1306</v>
      </c>
      <c r="Q10" s="135"/>
      <c r="R10" s="118"/>
      <c r="S10" s="135" t="s">
        <v>3731</v>
      </c>
      <c r="T10" s="118" t="s">
        <v>3336</v>
      </c>
      <c r="U10" s="65"/>
      <c r="V10" s="65" t="s">
        <v>2315</v>
      </c>
      <c r="W10" s="49"/>
      <c r="X10" s="49"/>
      <c r="Y10" s="49"/>
      <c r="Z10" s="49" t="str">
        <f t="shared" si="0"/>
        <v>D6.scenario.defMeasures['mHWenefarm'] = { mid:"105",  name:"mHWenefarm",  title:"Replace water heater to fuel cell",  easyness:"0.5",  refCons:"consHWsum",  titleShort:"Fuel cell water heater",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water heater to fuel cell",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x14ac:dyDescent="0.15">
      <c r="A11" s="49"/>
      <c r="B11" s="65">
        <v>106</v>
      </c>
      <c r="C11" s="65" t="s">
        <v>2135</v>
      </c>
      <c r="D11" s="135" t="s">
        <v>3581</v>
      </c>
      <c r="E11" s="118" t="s">
        <v>2373</v>
      </c>
      <c r="F11" s="65" t="s">
        <v>2127</v>
      </c>
      <c r="G11" s="135" t="s">
        <v>3656</v>
      </c>
      <c r="H11" s="118" t="s">
        <v>1167</v>
      </c>
      <c r="I11" s="135">
        <v>1</v>
      </c>
      <c r="J11" s="118">
        <v>1</v>
      </c>
      <c r="K11" s="65"/>
      <c r="L11" s="65">
        <v>9</v>
      </c>
      <c r="M11" s="65">
        <v>10</v>
      </c>
      <c r="N11" s="65">
        <v>400000</v>
      </c>
      <c r="O11" s="65"/>
      <c r="P11" s="65"/>
      <c r="Q11" s="135"/>
      <c r="R11" s="118"/>
      <c r="S11" s="135" t="s">
        <v>3732</v>
      </c>
      <c r="T11" s="118" t="s">
        <v>1307</v>
      </c>
      <c r="U11" s="65"/>
      <c r="V11" s="65" t="s">
        <v>2315</v>
      </c>
      <c r="W11" s="49"/>
      <c r="X11" s="49"/>
      <c r="Y11" s="49"/>
      <c r="Z11" s="49" t="str">
        <f t="shared" si="0"/>
        <v>D6.scenario.defMeasures['mHWsolarHeater'] = { mid:"106",  name:"mHWsolarHeater",  title:"Installing solar water heater (the natural circulation type)",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(the natural circulation type)",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x14ac:dyDescent="0.15">
      <c r="A12" s="49"/>
      <c r="B12" s="65">
        <v>107</v>
      </c>
      <c r="C12" s="65" t="s">
        <v>2720</v>
      </c>
      <c r="D12" s="135" t="s">
        <v>3582</v>
      </c>
      <c r="E12" s="118" t="s">
        <v>2372</v>
      </c>
      <c r="F12" s="65" t="s">
        <v>2127</v>
      </c>
      <c r="G12" s="135" t="s">
        <v>3657</v>
      </c>
      <c r="H12" s="118" t="s">
        <v>2371</v>
      </c>
      <c r="I12" s="135">
        <v>1</v>
      </c>
      <c r="J12" s="118">
        <v>1</v>
      </c>
      <c r="K12" s="65"/>
      <c r="L12" s="65">
        <v>9</v>
      </c>
      <c r="M12" s="65">
        <v>10</v>
      </c>
      <c r="N12" s="65">
        <v>600000</v>
      </c>
      <c r="O12" s="65"/>
      <c r="P12" s="65"/>
      <c r="Q12" s="135"/>
      <c r="R12" s="118"/>
      <c r="S12" s="135" t="s">
        <v>3733</v>
      </c>
      <c r="T12" s="118" t="s">
        <v>2374</v>
      </c>
      <c r="U12" s="65"/>
      <c r="V12" s="65" t="s">
        <v>2315</v>
      </c>
      <c r="W12" s="49"/>
      <c r="X12" s="49"/>
      <c r="Y12" s="49"/>
      <c r="Z12" s="49" t="str">
        <f t="shared" si="0"/>
        <v>D6.scenario.defMeasures['mHWsolarSystem'] = { mid:"107",  name:"mHWsolarSystem",  title:"Installing a solar system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x14ac:dyDescent="0.15">
      <c r="A13" s="49"/>
      <c r="B13" s="65">
        <v>108</v>
      </c>
      <c r="C13" s="65" t="s">
        <v>873</v>
      </c>
      <c r="D13" s="135" t="s">
        <v>3583</v>
      </c>
      <c r="E13" s="118" t="s">
        <v>1168</v>
      </c>
      <c r="F13" s="65" t="s">
        <v>2162</v>
      </c>
      <c r="G13" s="135" t="s">
        <v>3658</v>
      </c>
      <c r="H13" s="118" t="s">
        <v>1308</v>
      </c>
      <c r="I13" s="135">
        <v>5</v>
      </c>
      <c r="J13" s="118">
        <v>5</v>
      </c>
      <c r="K13" s="65"/>
      <c r="L13" s="65">
        <v>11</v>
      </c>
      <c r="M13" s="65">
        <v>10</v>
      </c>
      <c r="N13" s="65">
        <v>2000</v>
      </c>
      <c r="O13" s="65"/>
      <c r="P13" s="65"/>
      <c r="Q13" s="135"/>
      <c r="R13" s="118"/>
      <c r="S13" s="135" t="s">
        <v>3734</v>
      </c>
      <c r="T13" s="118" t="s">
        <v>2296</v>
      </c>
      <c r="U13" s="65">
        <v>1</v>
      </c>
      <c r="V13" s="65" t="s">
        <v>2315</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x14ac:dyDescent="0.15">
      <c r="A14" s="49"/>
      <c r="B14" s="65">
        <v>109</v>
      </c>
      <c r="C14" s="65" t="s">
        <v>874</v>
      </c>
      <c r="D14" s="135" t="s">
        <v>3584</v>
      </c>
      <c r="E14" s="118" t="s">
        <v>1568</v>
      </c>
      <c r="F14" s="65" t="s">
        <v>2162</v>
      </c>
      <c r="G14" s="135" t="s">
        <v>3659</v>
      </c>
      <c r="H14" s="118" t="s">
        <v>1309</v>
      </c>
      <c r="I14" s="135">
        <v>4</v>
      </c>
      <c r="J14" s="118">
        <v>4</v>
      </c>
      <c r="K14" s="65"/>
      <c r="L14" s="65">
        <v>11</v>
      </c>
      <c r="M14" s="65"/>
      <c r="N14" s="65"/>
      <c r="O14" s="65"/>
      <c r="P14" s="65"/>
      <c r="Q14" s="135"/>
      <c r="R14" s="118"/>
      <c r="S14" s="135" t="s">
        <v>3735</v>
      </c>
      <c r="T14" s="118" t="s">
        <v>3117</v>
      </c>
      <c r="U14" s="65">
        <v>1</v>
      </c>
      <c r="V14" s="65" t="s">
        <v>2315</v>
      </c>
      <c r="W14" s="49"/>
      <c r="X14" s="49"/>
      <c r="Y14" s="49"/>
      <c r="Z14" s="49" t="str">
        <f t="shared" si="0"/>
        <v>D6.scenario.defMeasures['mHWshowerTime'] = { mid:"109",  name:"mHWshowerTime",  title:"The use of the shower one minute shorter per person per day",  easyness:"4",  refCons:"consHWshower",  titleShort:"Shower shortening",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'title'=&gt;"The use of the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x14ac:dyDescent="0.15">
      <c r="A15" s="49"/>
      <c r="B15" s="65">
        <v>110</v>
      </c>
      <c r="C15" s="65" t="s">
        <v>3114</v>
      </c>
      <c r="D15" s="135" t="s">
        <v>3585</v>
      </c>
      <c r="E15" s="118" t="s">
        <v>3115</v>
      </c>
      <c r="F15" s="65" t="s">
        <v>2162</v>
      </c>
      <c r="G15" s="135" t="s">
        <v>3660</v>
      </c>
      <c r="H15" s="118" t="s">
        <v>3116</v>
      </c>
      <c r="I15" s="135">
        <v>3</v>
      </c>
      <c r="J15" s="118">
        <v>3</v>
      </c>
      <c r="K15" s="65"/>
      <c r="L15" s="65">
        <v>11</v>
      </c>
      <c r="M15" s="65"/>
      <c r="N15" s="65"/>
      <c r="O15" s="65"/>
      <c r="P15" s="65"/>
      <c r="Q15" s="135"/>
      <c r="R15" s="118"/>
      <c r="S15" s="135" t="s">
        <v>3735</v>
      </c>
      <c r="T15" s="118" t="s">
        <v>3117</v>
      </c>
      <c r="U15" s="65">
        <v>1</v>
      </c>
      <c r="V15" s="65" t="s">
        <v>2315</v>
      </c>
      <c r="W15" s="49"/>
      <c r="X15" s="49"/>
      <c r="Y15" s="49"/>
      <c r="Z15" s="49" t="str">
        <f t="shared" si="0"/>
        <v>D6.scenario.defMeasures['mHWshowerTime30'] = { mid:"110",  name:"mHWshowerTime30",  title:"The use of the shower 30% shorter",  easyness:"3",  refCons:"consHWshower",  titleShort:"shower 30% shotening",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x14ac:dyDescent="0.15">
      <c r="A16" s="49"/>
      <c r="B16" s="65">
        <v>111</v>
      </c>
      <c r="C16" s="65" t="s">
        <v>2136</v>
      </c>
      <c r="D16" s="135" t="s">
        <v>3586</v>
      </c>
      <c r="E16" s="118" t="s">
        <v>2297</v>
      </c>
      <c r="F16" s="65" t="s">
        <v>2163</v>
      </c>
      <c r="G16" s="135" t="s">
        <v>3661</v>
      </c>
      <c r="H16" s="118" t="s">
        <v>1169</v>
      </c>
      <c r="I16" s="135">
        <v>3</v>
      </c>
      <c r="J16" s="118">
        <v>3</v>
      </c>
      <c r="K16" s="65"/>
      <c r="L16" s="65">
        <v>12</v>
      </c>
      <c r="M16" s="65"/>
      <c r="N16" s="65"/>
      <c r="O16" s="65"/>
      <c r="P16" s="65"/>
      <c r="Q16" s="135"/>
      <c r="R16" s="118"/>
      <c r="S16" s="135" t="s">
        <v>3736</v>
      </c>
      <c r="T16" s="118" t="s">
        <v>2298</v>
      </c>
      <c r="U16" s="65">
        <v>1</v>
      </c>
      <c r="V16" s="65" t="s">
        <v>2315</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x14ac:dyDescent="0.15">
      <c r="A17" s="49"/>
      <c r="B17" s="65">
        <v>112</v>
      </c>
      <c r="C17" s="65" t="s">
        <v>2151</v>
      </c>
      <c r="D17" s="135" t="s">
        <v>3587</v>
      </c>
      <c r="E17" s="118" t="s">
        <v>2152</v>
      </c>
      <c r="F17" s="65" t="s">
        <v>2127</v>
      </c>
      <c r="G17" s="135" t="s">
        <v>3662</v>
      </c>
      <c r="H17" s="118" t="s">
        <v>2153</v>
      </c>
      <c r="I17" s="135">
        <v>3</v>
      </c>
      <c r="J17" s="118">
        <v>3</v>
      </c>
      <c r="K17" s="65"/>
      <c r="L17" s="65">
        <v>8</v>
      </c>
      <c r="M17" s="65"/>
      <c r="N17" s="65"/>
      <c r="O17" s="65"/>
      <c r="P17" s="65"/>
      <c r="Q17" s="135"/>
      <c r="R17" s="118"/>
      <c r="S17" s="135" t="s">
        <v>3737</v>
      </c>
      <c r="T17" s="118" t="s">
        <v>3089</v>
      </c>
      <c r="U17" s="65">
        <v>1</v>
      </c>
      <c r="V17" s="65" t="s">
        <v>2315</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x14ac:dyDescent="0.15">
      <c r="A18" s="49"/>
      <c r="B18" s="65">
        <v>113</v>
      </c>
      <c r="C18" s="65" t="s">
        <v>2721</v>
      </c>
      <c r="D18" s="135" t="s">
        <v>3588</v>
      </c>
      <c r="E18" s="118" t="s">
        <v>1807</v>
      </c>
      <c r="F18" s="65" t="s">
        <v>2163</v>
      </c>
      <c r="G18" s="135" t="s">
        <v>3663</v>
      </c>
      <c r="H18" s="118" t="s">
        <v>1808</v>
      </c>
      <c r="I18" s="135">
        <v>3</v>
      </c>
      <c r="J18" s="118">
        <v>3</v>
      </c>
      <c r="K18" s="65"/>
      <c r="L18" s="65">
        <v>12</v>
      </c>
      <c r="M18" s="65"/>
      <c r="N18" s="65"/>
      <c r="O18" s="65"/>
      <c r="P18" s="65"/>
      <c r="Q18" s="135"/>
      <c r="R18" s="118"/>
      <c r="S18" s="135" t="s">
        <v>3738</v>
      </c>
      <c r="T18" s="118" t="s">
        <v>3337</v>
      </c>
      <c r="U18" s="65">
        <v>1</v>
      </c>
      <c r="V18" s="65" t="s">
        <v>2315</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x14ac:dyDescent="0.15">
      <c r="A19" s="49"/>
      <c r="B19" s="65">
        <v>114</v>
      </c>
      <c r="C19" s="65" t="s">
        <v>2150</v>
      </c>
      <c r="D19" s="135" t="s">
        <v>3589</v>
      </c>
      <c r="E19" s="118" t="s">
        <v>1809</v>
      </c>
      <c r="F19" s="65" t="s">
        <v>2163</v>
      </c>
      <c r="G19" s="135" t="s">
        <v>3664</v>
      </c>
      <c r="H19" s="118" t="s">
        <v>1810</v>
      </c>
      <c r="I19" s="135">
        <v>1</v>
      </c>
      <c r="J19" s="118">
        <v>1</v>
      </c>
      <c r="K19" s="65"/>
      <c r="L19" s="65">
        <v>12</v>
      </c>
      <c r="M19" s="65">
        <v>10</v>
      </c>
      <c r="N19" s="65">
        <v>600000</v>
      </c>
      <c r="O19" s="65"/>
      <c r="P19" s="65" t="s">
        <v>1180</v>
      </c>
      <c r="Q19" s="135"/>
      <c r="R19" s="118"/>
      <c r="S19" s="135" t="s">
        <v>3739</v>
      </c>
      <c r="T19" s="118" t="s">
        <v>2368</v>
      </c>
      <c r="U19" s="65"/>
      <c r="V19" s="65" t="s">
        <v>2315</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x14ac:dyDescent="0.15">
      <c r="A20" s="49"/>
      <c r="B20" s="65">
        <v>115</v>
      </c>
      <c r="C20" s="65" t="s">
        <v>2722</v>
      </c>
      <c r="D20" s="135" t="s">
        <v>3590</v>
      </c>
      <c r="E20" s="118" t="s">
        <v>644</v>
      </c>
      <c r="F20" s="65" t="s">
        <v>2163</v>
      </c>
      <c r="G20" s="135" t="s">
        <v>3665</v>
      </c>
      <c r="H20" s="118" t="s">
        <v>645</v>
      </c>
      <c r="I20" s="135">
        <v>3</v>
      </c>
      <c r="J20" s="118">
        <v>3</v>
      </c>
      <c r="K20" s="65"/>
      <c r="L20" s="65">
        <v>11</v>
      </c>
      <c r="M20" s="65"/>
      <c r="N20" s="65"/>
      <c r="O20" s="65"/>
      <c r="P20" s="65"/>
      <c r="Q20" s="135"/>
      <c r="R20" s="118"/>
      <c r="S20" s="135" t="s">
        <v>3740</v>
      </c>
      <c r="T20" s="118" t="s">
        <v>646</v>
      </c>
      <c r="U20" s="65">
        <v>1</v>
      </c>
      <c r="V20" s="65" t="s">
        <v>2315</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x14ac:dyDescent="0.15">
      <c r="A21" s="49"/>
      <c r="B21" s="65">
        <v>116</v>
      </c>
      <c r="C21" s="65" t="s">
        <v>2130</v>
      </c>
      <c r="D21" s="135" t="s">
        <v>3591</v>
      </c>
      <c r="E21" s="118" t="s">
        <v>647</v>
      </c>
      <c r="F21" s="65" t="s">
        <v>2348</v>
      </c>
      <c r="G21" s="135" t="s">
        <v>3666</v>
      </c>
      <c r="H21" s="118" t="s">
        <v>648</v>
      </c>
      <c r="I21" s="135">
        <v>2</v>
      </c>
      <c r="J21" s="118">
        <v>2</v>
      </c>
      <c r="K21" s="65"/>
      <c r="L21" s="65">
        <v>13</v>
      </c>
      <c r="M21" s="65"/>
      <c r="N21" s="65"/>
      <c r="O21" s="65"/>
      <c r="P21" s="65"/>
      <c r="Q21" s="135"/>
      <c r="R21" s="118"/>
      <c r="S21" s="135" t="s">
        <v>3741</v>
      </c>
      <c r="T21" s="118" t="s">
        <v>2299</v>
      </c>
      <c r="U21" s="65">
        <v>1</v>
      </c>
      <c r="V21" s="65" t="s">
        <v>2315</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x14ac:dyDescent="0.15">
      <c r="A22" s="49"/>
      <c r="B22" s="65">
        <v>117</v>
      </c>
      <c r="C22" s="65" t="s">
        <v>2723</v>
      </c>
      <c r="D22" s="135" t="s">
        <v>3592</v>
      </c>
      <c r="E22" s="118" t="s">
        <v>650</v>
      </c>
      <c r="F22" s="65" t="s">
        <v>2348</v>
      </c>
      <c r="G22" s="135" t="s">
        <v>3667</v>
      </c>
      <c r="H22" s="118" t="s">
        <v>649</v>
      </c>
      <c r="I22" s="135">
        <v>2</v>
      </c>
      <c r="J22" s="118">
        <v>2</v>
      </c>
      <c r="K22" s="65"/>
      <c r="L22" s="65">
        <v>13</v>
      </c>
      <c r="M22" s="65"/>
      <c r="N22" s="65"/>
      <c r="O22" s="65"/>
      <c r="P22" s="65"/>
      <c r="Q22" s="135"/>
      <c r="R22" s="118"/>
      <c r="S22" s="135" t="s">
        <v>3742</v>
      </c>
      <c r="T22" s="118" t="s">
        <v>651</v>
      </c>
      <c r="U22" s="65">
        <v>1</v>
      </c>
      <c r="V22" s="65" t="s">
        <v>2315</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x14ac:dyDescent="0.15">
      <c r="A23" s="49"/>
      <c r="B23" s="65">
        <v>118</v>
      </c>
      <c r="C23" s="65" t="s">
        <v>2724</v>
      </c>
      <c r="D23" s="135" t="s">
        <v>3593</v>
      </c>
      <c r="E23" s="118" t="s">
        <v>2290</v>
      </c>
      <c r="F23" s="65" t="s">
        <v>2160</v>
      </c>
      <c r="G23" s="135" t="s">
        <v>3668</v>
      </c>
      <c r="H23" s="118" t="s">
        <v>653</v>
      </c>
      <c r="I23" s="135">
        <v>2</v>
      </c>
      <c r="J23" s="118">
        <v>2</v>
      </c>
      <c r="K23" s="65"/>
      <c r="L23" s="65">
        <v>15</v>
      </c>
      <c r="M23" s="65">
        <v>10</v>
      </c>
      <c r="N23" s="65">
        <v>80000</v>
      </c>
      <c r="O23" s="65"/>
      <c r="P23" s="65"/>
      <c r="Q23" s="135"/>
      <c r="R23" s="118"/>
      <c r="S23" s="135" t="s">
        <v>3743</v>
      </c>
      <c r="T23" s="118" t="s">
        <v>652</v>
      </c>
      <c r="U23" s="65"/>
      <c r="V23" s="65" t="s">
        <v>2315</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x14ac:dyDescent="0.15">
      <c r="A24" s="49"/>
      <c r="B24" s="65">
        <v>119</v>
      </c>
      <c r="C24" s="65" t="s">
        <v>2375</v>
      </c>
      <c r="D24" s="135" t="s">
        <v>3594</v>
      </c>
      <c r="E24" s="118" t="s">
        <v>2376</v>
      </c>
      <c r="F24" s="65" t="s">
        <v>2377</v>
      </c>
      <c r="G24" s="135" t="s">
        <v>3669</v>
      </c>
      <c r="H24" s="118" t="s">
        <v>2378</v>
      </c>
      <c r="I24" s="135">
        <v>2</v>
      </c>
      <c r="J24" s="118">
        <v>2</v>
      </c>
      <c r="K24" s="65"/>
      <c r="L24" s="65">
        <v>13</v>
      </c>
      <c r="M24" s="65">
        <v>20</v>
      </c>
      <c r="N24" s="65"/>
      <c r="O24" s="65"/>
      <c r="P24" s="65"/>
      <c r="Q24" s="135"/>
      <c r="R24" s="118"/>
      <c r="S24" s="135" t="s">
        <v>3744</v>
      </c>
      <c r="T24" s="118" t="s">
        <v>2399</v>
      </c>
      <c r="U24" s="65"/>
      <c r="V24" s="65" t="s">
        <v>2379</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x14ac:dyDescent="0.15">
      <c r="A25" s="49"/>
      <c r="B25" s="65">
        <v>120</v>
      </c>
      <c r="C25" s="65" t="s">
        <v>2393</v>
      </c>
      <c r="D25" s="135" t="s">
        <v>3595</v>
      </c>
      <c r="E25" s="118" t="s">
        <v>2397</v>
      </c>
      <c r="F25" s="65" t="s">
        <v>2394</v>
      </c>
      <c r="G25" s="135" t="s">
        <v>3670</v>
      </c>
      <c r="H25" s="118" t="s">
        <v>2395</v>
      </c>
      <c r="I25" s="135">
        <v>1</v>
      </c>
      <c r="J25" s="118">
        <v>1</v>
      </c>
      <c r="K25" s="65"/>
      <c r="L25" s="65">
        <v>19</v>
      </c>
      <c r="M25" s="65">
        <v>10</v>
      </c>
      <c r="N25" s="65">
        <v>30000</v>
      </c>
      <c r="O25" s="65"/>
      <c r="P25" s="65" t="s">
        <v>1183</v>
      </c>
      <c r="Q25" s="135"/>
      <c r="R25" s="118"/>
      <c r="S25" s="135" t="s">
        <v>3745</v>
      </c>
      <c r="T25" s="118" t="s">
        <v>2398</v>
      </c>
      <c r="U25" s="65"/>
      <c r="V25" s="65" t="s">
        <v>2396</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x14ac:dyDescent="0.15">
      <c r="A26" s="49"/>
      <c r="B26" s="65">
        <v>121</v>
      </c>
      <c r="C26" s="65" t="s">
        <v>2726</v>
      </c>
      <c r="D26" s="135" t="s">
        <v>3596</v>
      </c>
      <c r="E26" s="118" t="s">
        <v>1266</v>
      </c>
      <c r="F26" s="65" t="s">
        <v>2394</v>
      </c>
      <c r="G26" s="135" t="s">
        <v>3671</v>
      </c>
      <c r="H26" s="118" t="s">
        <v>1267</v>
      </c>
      <c r="I26" s="135">
        <v>1</v>
      </c>
      <c r="J26" s="118">
        <v>1</v>
      </c>
      <c r="K26" s="65"/>
      <c r="L26" s="65">
        <v>19</v>
      </c>
      <c r="M26" s="65">
        <v>10</v>
      </c>
      <c r="N26" s="65">
        <v>30000</v>
      </c>
      <c r="O26" s="65"/>
      <c r="P26" s="65" t="s">
        <v>1183</v>
      </c>
      <c r="Q26" s="135"/>
      <c r="R26" s="118"/>
      <c r="S26" s="135" t="s">
        <v>3746</v>
      </c>
      <c r="T26" s="118" t="s">
        <v>1268</v>
      </c>
      <c r="U26" s="65"/>
      <c r="V26" s="65" t="s">
        <v>2315</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x14ac:dyDescent="0.15">
      <c r="A27" s="49"/>
      <c r="B27" s="65">
        <v>122</v>
      </c>
      <c r="C27" s="65" t="s">
        <v>2727</v>
      </c>
      <c r="D27" s="135" t="s">
        <v>3597</v>
      </c>
      <c r="E27" s="118" t="s">
        <v>1269</v>
      </c>
      <c r="F27" s="65" t="s">
        <v>2394</v>
      </c>
      <c r="G27" s="135" t="s">
        <v>3672</v>
      </c>
      <c r="H27" s="118" t="s">
        <v>1270</v>
      </c>
      <c r="I27" s="135">
        <v>3</v>
      </c>
      <c r="J27" s="118">
        <v>3</v>
      </c>
      <c r="K27" s="65"/>
      <c r="L27" s="65">
        <v>19</v>
      </c>
      <c r="M27" s="65"/>
      <c r="N27" s="65"/>
      <c r="O27" s="65"/>
      <c r="P27" s="65"/>
      <c r="Q27" s="135"/>
      <c r="R27" s="118"/>
      <c r="S27" s="135" t="s">
        <v>3747</v>
      </c>
      <c r="T27" s="118" t="s">
        <v>1271</v>
      </c>
      <c r="U27" s="65">
        <v>1</v>
      </c>
      <c r="V27" s="65" t="s">
        <v>2315</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x14ac:dyDescent="0.15">
      <c r="A28" s="49"/>
      <c r="B28" s="65">
        <v>123</v>
      </c>
      <c r="C28" s="65" t="s">
        <v>2728</v>
      </c>
      <c r="D28" s="135" t="s">
        <v>3598</v>
      </c>
      <c r="E28" s="118" t="s">
        <v>1272</v>
      </c>
      <c r="F28" s="65" t="s">
        <v>2394</v>
      </c>
      <c r="G28" s="135" t="s">
        <v>3598</v>
      </c>
      <c r="H28" s="118" t="s">
        <v>1273</v>
      </c>
      <c r="I28" s="135">
        <v>3</v>
      </c>
      <c r="J28" s="118">
        <v>3</v>
      </c>
      <c r="K28" s="65"/>
      <c r="L28" s="65">
        <v>19</v>
      </c>
      <c r="M28" s="65"/>
      <c r="N28" s="65"/>
      <c r="O28" s="65"/>
      <c r="P28" s="65"/>
      <c r="Q28" s="135"/>
      <c r="R28" s="118"/>
      <c r="S28" s="135" t="s">
        <v>3748</v>
      </c>
      <c r="T28" s="118" t="s">
        <v>1274</v>
      </c>
      <c r="U28" s="65">
        <v>1</v>
      </c>
      <c r="V28" s="65" t="s">
        <v>2315</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x14ac:dyDescent="0.15">
      <c r="A29" s="49"/>
      <c r="B29" s="65">
        <v>201</v>
      </c>
      <c r="C29" s="65" t="s">
        <v>268</v>
      </c>
      <c r="D29" s="135" t="s">
        <v>3599</v>
      </c>
      <c r="E29" s="118" t="s">
        <v>803</v>
      </c>
      <c r="F29" s="65" t="s">
        <v>2986</v>
      </c>
      <c r="G29" s="135" t="s">
        <v>3673</v>
      </c>
      <c r="H29" s="118" t="s">
        <v>805</v>
      </c>
      <c r="I29" s="135">
        <v>1</v>
      </c>
      <c r="J29" s="118">
        <v>1</v>
      </c>
      <c r="K29" s="65"/>
      <c r="L29" s="65">
        <v>1</v>
      </c>
      <c r="M29" s="65">
        <v>10</v>
      </c>
      <c r="N29" s="65">
        <v>160000</v>
      </c>
      <c r="O29" s="65"/>
      <c r="P29" s="65"/>
      <c r="Q29" s="135"/>
      <c r="R29" s="118"/>
      <c r="S29" s="135" t="s">
        <v>3749</v>
      </c>
      <c r="T29" s="118" t="s">
        <v>2370</v>
      </c>
      <c r="U29" s="65"/>
      <c r="V29" s="65" t="s">
        <v>2315</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x14ac:dyDescent="0.15">
      <c r="A30" s="49"/>
      <c r="B30" s="65">
        <v>202</v>
      </c>
      <c r="C30" s="65" t="s">
        <v>2137</v>
      </c>
      <c r="D30" s="135" t="s">
        <v>3600</v>
      </c>
      <c r="E30" s="118" t="s">
        <v>804</v>
      </c>
      <c r="F30" s="65" t="s">
        <v>3015</v>
      </c>
      <c r="G30" s="135" t="s">
        <v>3674</v>
      </c>
      <c r="H30" s="118" t="s">
        <v>806</v>
      </c>
      <c r="I30" s="135">
        <v>2</v>
      </c>
      <c r="J30" s="118">
        <v>2</v>
      </c>
      <c r="K30" s="65"/>
      <c r="L30" s="65">
        <v>1</v>
      </c>
      <c r="M30" s="65">
        <v>10</v>
      </c>
      <c r="N30" s="65">
        <v>160000</v>
      </c>
      <c r="O30" s="65"/>
      <c r="P30" s="65"/>
      <c r="Q30" s="135"/>
      <c r="R30" s="118"/>
      <c r="S30" s="135" t="s">
        <v>3750</v>
      </c>
      <c r="T30" s="118" t="s">
        <v>2369</v>
      </c>
      <c r="U30" s="65"/>
      <c r="V30" s="65" t="s">
        <v>2315</v>
      </c>
      <c r="W30" s="49"/>
      <c r="X30" s="49"/>
      <c r="Y30" s="49"/>
      <c r="Z30" s="49" t="str">
        <f t="shared" si="0"/>
        <v>D6.scenario.defMeasures['mACreplaceHeat'] = { mid:"202",  name:"mACreplaceHeat",  title:"Replace to energy -efficient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 -efficient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x14ac:dyDescent="0.15">
      <c r="A31" s="49"/>
      <c r="B31" s="65">
        <v>203</v>
      </c>
      <c r="C31" s="65" t="s">
        <v>2989</v>
      </c>
      <c r="D31" s="135" t="s">
        <v>3601</v>
      </c>
      <c r="E31" s="118" t="s">
        <v>2310</v>
      </c>
      <c r="F31" s="65" t="s">
        <v>2987</v>
      </c>
      <c r="G31" s="135" t="s">
        <v>3675</v>
      </c>
      <c r="H31" s="118" t="s">
        <v>72</v>
      </c>
      <c r="I31" s="135">
        <v>2</v>
      </c>
      <c r="J31" s="118">
        <v>2</v>
      </c>
      <c r="K31" s="65"/>
      <c r="L31" s="65">
        <v>1</v>
      </c>
      <c r="M31" s="65"/>
      <c r="N31" s="65"/>
      <c r="O31" s="65"/>
      <c r="P31" s="65"/>
      <c r="Q31" s="135"/>
      <c r="R31" s="118"/>
      <c r="S31" s="135" t="s">
        <v>3751</v>
      </c>
      <c r="T31" s="118" t="s">
        <v>73</v>
      </c>
      <c r="U31" s="65">
        <v>1</v>
      </c>
      <c r="V31" s="65" t="s">
        <v>2315</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x14ac:dyDescent="0.15">
      <c r="A32" s="49"/>
      <c r="B32" s="65">
        <v>204</v>
      </c>
      <c r="C32" s="65" t="s">
        <v>2138</v>
      </c>
      <c r="D32" s="135" t="s">
        <v>3602</v>
      </c>
      <c r="E32" s="118" t="s">
        <v>2988</v>
      </c>
      <c r="F32" s="65" t="s">
        <v>2990</v>
      </c>
      <c r="G32" s="135" t="s">
        <v>3675</v>
      </c>
      <c r="H32" s="118" t="s">
        <v>72</v>
      </c>
      <c r="I32" s="135">
        <v>1</v>
      </c>
      <c r="J32" s="118">
        <v>1</v>
      </c>
      <c r="K32" s="65"/>
      <c r="L32" s="65">
        <v>1</v>
      </c>
      <c r="M32" s="65"/>
      <c r="N32" s="65"/>
      <c r="O32" s="65"/>
      <c r="P32" s="65"/>
      <c r="Q32" s="135"/>
      <c r="R32" s="118"/>
      <c r="S32" s="135" t="s">
        <v>3751</v>
      </c>
      <c r="T32" s="118" t="s">
        <v>73</v>
      </c>
      <c r="U32" s="65">
        <v>1</v>
      </c>
      <c r="V32" s="65" t="s">
        <v>2315</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x14ac:dyDescent="0.15">
      <c r="A33" s="49"/>
      <c r="B33" s="65">
        <v>205</v>
      </c>
      <c r="C33" s="65" t="s">
        <v>269</v>
      </c>
      <c r="D33" s="135" t="s">
        <v>3603</v>
      </c>
      <c r="E33" s="118" t="s">
        <v>1170</v>
      </c>
      <c r="F33" s="65" t="s">
        <v>2991</v>
      </c>
      <c r="G33" s="135" t="s">
        <v>3676</v>
      </c>
      <c r="H33" s="118" t="s">
        <v>74</v>
      </c>
      <c r="I33" s="135">
        <v>4</v>
      </c>
      <c r="J33" s="118">
        <v>4</v>
      </c>
      <c r="K33" s="65"/>
      <c r="L33" s="65">
        <v>1</v>
      </c>
      <c r="M33" s="65">
        <v>5</v>
      </c>
      <c r="N33" s="65"/>
      <c r="O33" s="65"/>
      <c r="P33" s="65"/>
      <c r="Q33" s="135"/>
      <c r="R33" s="118"/>
      <c r="S33" s="135" t="s">
        <v>3752</v>
      </c>
      <c r="T33" s="118" t="s">
        <v>1777</v>
      </c>
      <c r="U33" s="65">
        <v>1</v>
      </c>
      <c r="V33" s="65" t="s">
        <v>2315</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x14ac:dyDescent="0.15">
      <c r="A34" s="49"/>
      <c r="B34" s="65">
        <v>206</v>
      </c>
      <c r="C34" s="65" t="s">
        <v>2143</v>
      </c>
      <c r="D34" s="135" t="s">
        <v>3604</v>
      </c>
      <c r="E34" s="118" t="s">
        <v>1863</v>
      </c>
      <c r="F34" s="65" t="s">
        <v>2978</v>
      </c>
      <c r="G34" s="135" t="s">
        <v>3677</v>
      </c>
      <c r="H34" s="118" t="s">
        <v>1171</v>
      </c>
      <c r="I34" s="135">
        <v>3</v>
      </c>
      <c r="J34" s="118">
        <v>3</v>
      </c>
      <c r="K34" s="65"/>
      <c r="L34" s="65">
        <v>1</v>
      </c>
      <c r="M34" s="65"/>
      <c r="N34" s="65"/>
      <c r="O34" s="65"/>
      <c r="P34" s="65"/>
      <c r="Q34" s="135"/>
      <c r="R34" s="118"/>
      <c r="S34" s="135" t="s">
        <v>3753</v>
      </c>
      <c r="T34" s="118" t="s">
        <v>1778</v>
      </c>
      <c r="U34" s="65">
        <v>1</v>
      </c>
      <c r="V34" s="65" t="s">
        <v>2315</v>
      </c>
      <c r="W34" s="49"/>
      <c r="X34" s="49"/>
      <c r="Y34" s="49"/>
      <c r="Z34" s="49" t="str">
        <f t="shared" si="0"/>
        <v>D6.scenario.defMeasures['mCOtemplature'] = { mid:"206",  name:"mCOtemplature",  title:"The temperature setting of the air conditioning sparingly (28 ℃)",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(28 ℃)",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x14ac:dyDescent="0.15">
      <c r="A35" s="49"/>
      <c r="B35" s="65">
        <v>207</v>
      </c>
      <c r="C35" s="65" t="s">
        <v>2142</v>
      </c>
      <c r="D35" s="135" t="s">
        <v>3605</v>
      </c>
      <c r="E35" s="118" t="s">
        <v>2311</v>
      </c>
      <c r="F35" s="65" t="s">
        <v>2987</v>
      </c>
      <c r="G35" s="135" t="s">
        <v>3678</v>
      </c>
      <c r="H35" s="118" t="s">
        <v>1172</v>
      </c>
      <c r="I35" s="135">
        <v>3</v>
      </c>
      <c r="J35" s="118">
        <v>3</v>
      </c>
      <c r="K35" s="65"/>
      <c r="L35" s="65">
        <v>3</v>
      </c>
      <c r="M35" s="65"/>
      <c r="N35" s="65"/>
      <c r="O35" s="65"/>
      <c r="P35" s="65"/>
      <c r="Q35" s="135"/>
      <c r="R35" s="118"/>
      <c r="S35" s="135" t="s">
        <v>3754</v>
      </c>
      <c r="T35" s="118" t="s">
        <v>1779</v>
      </c>
      <c r="U35" s="65">
        <v>1</v>
      </c>
      <c r="V35" s="65" t="s">
        <v>2315</v>
      </c>
      <c r="W35" s="49"/>
      <c r="X35" s="49"/>
      <c r="Y35" s="49"/>
      <c r="Z35" s="49" t="str">
        <f t="shared" si="0"/>
        <v>D6.scenario.defMeasures['mHTtemplature'] = { mid:"207",  name:"mHTtemplature",  title:"To conservative (20 ℃) ​​the temperature setting of the heating ",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(20 ℃) ​​the temperature setting of the heating ",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x14ac:dyDescent="0.15">
      <c r="A36" s="49"/>
      <c r="B36" s="65">
        <v>208</v>
      </c>
      <c r="C36" s="65" t="s">
        <v>2141</v>
      </c>
      <c r="D36" s="135" t="s">
        <v>3606</v>
      </c>
      <c r="E36" s="118" t="s">
        <v>1864</v>
      </c>
      <c r="F36" s="65" t="s">
        <v>2987</v>
      </c>
      <c r="G36" s="135" t="s">
        <v>3679</v>
      </c>
      <c r="H36" s="118" t="s">
        <v>1173</v>
      </c>
      <c r="I36" s="135">
        <v>3</v>
      </c>
      <c r="J36" s="118">
        <v>3</v>
      </c>
      <c r="K36" s="65"/>
      <c r="L36" s="65">
        <v>4</v>
      </c>
      <c r="M36" s="65">
        <v>3</v>
      </c>
      <c r="N36" s="65">
        <v>3000</v>
      </c>
      <c r="O36" s="65"/>
      <c r="P36" s="65"/>
      <c r="Q36" s="135"/>
      <c r="R36" s="118"/>
      <c r="S36" s="135" t="s">
        <v>3755</v>
      </c>
      <c r="T36" s="118" t="s">
        <v>3338</v>
      </c>
      <c r="U36" s="65"/>
      <c r="V36" s="65" t="s">
        <v>2315</v>
      </c>
      <c r="W36" s="49"/>
      <c r="X36" s="49"/>
      <c r="Y36" s="49"/>
      <c r="Z36" s="49" t="str">
        <f t="shared" si="0"/>
        <v>D6.scenario.defMeasures['mHTwindowSheet'] = { mid:"208",  name:"mHTwindowSheet",  title:"During the heating, 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'title'=&gt;"During the heating, 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x14ac:dyDescent="0.15">
      <c r="A37" s="49"/>
      <c r="B37" s="65">
        <v>209</v>
      </c>
      <c r="C37" s="65" t="s">
        <v>2140</v>
      </c>
      <c r="D37" s="135" t="s">
        <v>3607</v>
      </c>
      <c r="E37" s="118" t="s">
        <v>3090</v>
      </c>
      <c r="F37" s="65" t="s">
        <v>2987</v>
      </c>
      <c r="G37" s="135" t="s">
        <v>3680</v>
      </c>
      <c r="H37" s="118" t="s">
        <v>3091</v>
      </c>
      <c r="I37" s="135">
        <v>1</v>
      </c>
      <c r="J37" s="118">
        <v>1</v>
      </c>
      <c r="K37" s="65">
        <v>5</v>
      </c>
      <c r="L37" s="65">
        <v>4</v>
      </c>
      <c r="M37" s="65">
        <v>30</v>
      </c>
      <c r="N37" s="65">
        <v>100000</v>
      </c>
      <c r="O37" s="65"/>
      <c r="P37" s="65"/>
      <c r="Q37" s="135" t="s">
        <v>3722</v>
      </c>
      <c r="R37" s="118" t="s">
        <v>2300</v>
      </c>
      <c r="S37" s="135" t="s">
        <v>3756</v>
      </c>
      <c r="T37" s="118" t="s">
        <v>3339</v>
      </c>
      <c r="U37" s="65"/>
      <c r="V37" s="65" t="s">
        <v>2315</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x14ac:dyDescent="0.15">
      <c r="A38" s="49"/>
      <c r="B38" s="65">
        <v>210</v>
      </c>
      <c r="C38" s="65" t="s">
        <v>2385</v>
      </c>
      <c r="D38" s="135" t="s">
        <v>3608</v>
      </c>
      <c r="E38" s="118" t="s">
        <v>2387</v>
      </c>
      <c r="F38" s="65" t="s">
        <v>2987</v>
      </c>
      <c r="G38" s="135" t="s">
        <v>3681</v>
      </c>
      <c r="H38" s="118" t="s">
        <v>2386</v>
      </c>
      <c r="I38" s="135">
        <v>1</v>
      </c>
      <c r="J38" s="118">
        <v>1</v>
      </c>
      <c r="K38" s="65"/>
      <c r="L38" s="65">
        <v>4</v>
      </c>
      <c r="M38" s="65">
        <v>30</v>
      </c>
      <c r="N38" s="65">
        <v>150000</v>
      </c>
      <c r="O38" s="65"/>
      <c r="P38" s="65"/>
      <c r="Q38" s="135" t="s">
        <v>3722</v>
      </c>
      <c r="R38" s="118" t="s">
        <v>2300</v>
      </c>
      <c r="S38" s="135" t="s">
        <v>3757</v>
      </c>
      <c r="T38" s="118" t="s">
        <v>2388</v>
      </c>
      <c r="U38" s="65"/>
      <c r="V38" s="65" t="s">
        <v>2315</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x14ac:dyDescent="0.15">
      <c r="A39" s="49"/>
      <c r="B39" s="65">
        <v>211</v>
      </c>
      <c r="C39" s="65" t="s">
        <v>270</v>
      </c>
      <c r="D39" s="135" t="s">
        <v>3609</v>
      </c>
      <c r="E39" s="118" t="s">
        <v>1097</v>
      </c>
      <c r="F39" s="65" t="s">
        <v>2987</v>
      </c>
      <c r="G39" s="135" t="s">
        <v>3682</v>
      </c>
      <c r="H39" s="118" t="s">
        <v>1174</v>
      </c>
      <c r="I39" s="135">
        <v>2</v>
      </c>
      <c r="J39" s="118">
        <v>2</v>
      </c>
      <c r="K39" s="65">
        <v>5</v>
      </c>
      <c r="L39" s="65">
        <v>4</v>
      </c>
      <c r="M39" s="65">
        <v>30</v>
      </c>
      <c r="N39" s="65">
        <v>60000</v>
      </c>
      <c r="O39" s="65"/>
      <c r="P39" s="65"/>
      <c r="Q39" s="135" t="s">
        <v>3722</v>
      </c>
      <c r="R39" s="118" t="s">
        <v>2300</v>
      </c>
      <c r="S39" s="135" t="s">
        <v>3758</v>
      </c>
      <c r="T39" s="118" t="s">
        <v>2301</v>
      </c>
      <c r="U39" s="65"/>
      <c r="V39" s="65" t="s">
        <v>2315</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x14ac:dyDescent="0.15">
      <c r="A40" s="49"/>
      <c r="B40" s="65">
        <v>212</v>
      </c>
      <c r="C40" s="65" t="s">
        <v>3346</v>
      </c>
      <c r="D40" s="135" t="s">
        <v>3610</v>
      </c>
      <c r="E40" s="118" t="s">
        <v>3092</v>
      </c>
      <c r="F40" s="65" t="s">
        <v>2990</v>
      </c>
      <c r="G40" s="135" t="s">
        <v>3683</v>
      </c>
      <c r="H40" s="118" t="s">
        <v>3093</v>
      </c>
      <c r="I40" s="135">
        <v>1</v>
      </c>
      <c r="J40" s="118">
        <v>1</v>
      </c>
      <c r="K40" s="65"/>
      <c r="L40" s="65">
        <v>4</v>
      </c>
      <c r="M40" s="65">
        <v>30</v>
      </c>
      <c r="N40" s="65">
        <v>100000</v>
      </c>
      <c r="O40" s="65"/>
      <c r="P40" s="65"/>
      <c r="Q40" s="135" t="s">
        <v>3722</v>
      </c>
      <c r="R40" s="118" t="s">
        <v>2300</v>
      </c>
      <c r="S40" s="135" t="s">
        <v>3756</v>
      </c>
      <c r="T40" s="118" t="s">
        <v>3340</v>
      </c>
      <c r="U40" s="65"/>
      <c r="V40" s="65" t="s">
        <v>2315</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x14ac:dyDescent="0.15">
      <c r="A41" s="49"/>
      <c r="B41" s="65">
        <v>213</v>
      </c>
      <c r="C41" s="65" t="s">
        <v>3347</v>
      </c>
      <c r="D41" s="135" t="s">
        <v>3611</v>
      </c>
      <c r="E41" s="118" t="s">
        <v>1320</v>
      </c>
      <c r="F41" s="65" t="s">
        <v>2990</v>
      </c>
      <c r="G41" s="135" t="s">
        <v>3684</v>
      </c>
      <c r="H41" s="118" t="s">
        <v>1175</v>
      </c>
      <c r="I41" s="135">
        <v>1</v>
      </c>
      <c r="J41" s="118">
        <v>1</v>
      </c>
      <c r="K41" s="65"/>
      <c r="L41" s="65">
        <v>4</v>
      </c>
      <c r="M41" s="65">
        <v>30</v>
      </c>
      <c r="N41" s="65">
        <v>100000</v>
      </c>
      <c r="O41" s="65"/>
      <c r="P41" s="65"/>
      <c r="Q41" s="135" t="s">
        <v>3722</v>
      </c>
      <c r="R41" s="118" t="s">
        <v>2300</v>
      </c>
      <c r="S41" s="135" t="s">
        <v>3758</v>
      </c>
      <c r="T41" s="118" t="s">
        <v>3341</v>
      </c>
      <c r="U41" s="65"/>
      <c r="V41" s="65" t="s">
        <v>2315</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x14ac:dyDescent="0.15">
      <c r="A42" s="49"/>
      <c r="B42" s="65">
        <v>214</v>
      </c>
      <c r="C42" s="65" t="s">
        <v>3348</v>
      </c>
      <c r="D42" s="135" t="s">
        <v>3612</v>
      </c>
      <c r="E42" s="118" t="s">
        <v>2389</v>
      </c>
      <c r="F42" s="65" t="s">
        <v>2990</v>
      </c>
      <c r="G42" s="135" t="s">
        <v>3685</v>
      </c>
      <c r="H42" s="118" t="s">
        <v>3094</v>
      </c>
      <c r="I42" s="135">
        <v>1</v>
      </c>
      <c r="J42" s="118">
        <v>1</v>
      </c>
      <c r="K42" s="65"/>
      <c r="L42" s="65">
        <v>4</v>
      </c>
      <c r="M42" s="65">
        <v>30</v>
      </c>
      <c r="N42" s="65">
        <v>150000</v>
      </c>
      <c r="O42" s="65"/>
      <c r="P42" s="65"/>
      <c r="Q42" s="135" t="s">
        <v>3723</v>
      </c>
      <c r="R42" s="118" t="s">
        <v>2300</v>
      </c>
      <c r="S42" s="135" t="s">
        <v>3757</v>
      </c>
      <c r="T42" s="118" t="s">
        <v>3342</v>
      </c>
      <c r="U42" s="65"/>
      <c r="V42" s="65" t="s">
        <v>2315</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x14ac:dyDescent="0.15">
      <c r="A43" s="49"/>
      <c r="B43" s="65">
        <v>215</v>
      </c>
      <c r="C43" s="65" t="s">
        <v>272</v>
      </c>
      <c r="D43" s="135" t="s">
        <v>3613</v>
      </c>
      <c r="E43" s="118" t="s">
        <v>271</v>
      </c>
      <c r="F43" s="65" t="s">
        <v>2987</v>
      </c>
      <c r="G43" s="135" t="s">
        <v>3686</v>
      </c>
      <c r="H43" s="118" t="s">
        <v>1780</v>
      </c>
      <c r="I43" s="135">
        <v>2</v>
      </c>
      <c r="J43" s="118">
        <v>2</v>
      </c>
      <c r="K43" s="65">
        <v>5</v>
      </c>
      <c r="L43" s="65">
        <v>1</v>
      </c>
      <c r="M43" s="65"/>
      <c r="N43" s="65"/>
      <c r="O43" s="65"/>
      <c r="P43" s="65"/>
      <c r="Q43" s="135"/>
      <c r="R43" s="118"/>
      <c r="S43" s="135" t="s">
        <v>3759</v>
      </c>
      <c r="T43" s="118" t="s">
        <v>1781</v>
      </c>
      <c r="U43" s="65">
        <v>1</v>
      </c>
      <c r="V43" s="65" t="s">
        <v>2315</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x14ac:dyDescent="0.15">
      <c r="A44" s="49"/>
      <c r="B44" s="65">
        <v>216</v>
      </c>
      <c r="C44" s="65" t="s">
        <v>273</v>
      </c>
      <c r="D44" s="135" t="s">
        <v>3614</v>
      </c>
      <c r="E44" s="118" t="s">
        <v>11</v>
      </c>
      <c r="F44" s="65" t="s">
        <v>2987</v>
      </c>
      <c r="G44" s="135" t="s">
        <v>3687</v>
      </c>
      <c r="H44" s="118" t="s">
        <v>1782</v>
      </c>
      <c r="I44" s="135">
        <v>3</v>
      </c>
      <c r="J44" s="118">
        <v>3</v>
      </c>
      <c r="K44" s="65"/>
      <c r="L44" s="65">
        <v>3</v>
      </c>
      <c r="M44" s="65"/>
      <c r="N44" s="65"/>
      <c r="O44" s="65"/>
      <c r="P44" s="65"/>
      <c r="Q44" s="135"/>
      <c r="R44" s="118"/>
      <c r="S44" s="135" t="s">
        <v>3760</v>
      </c>
      <c r="T44" s="118" t="s">
        <v>1783</v>
      </c>
      <c r="U44" s="65">
        <v>1</v>
      </c>
      <c r="V44" s="65" t="s">
        <v>2315</v>
      </c>
      <c r="W44" s="49"/>
      <c r="X44" s="49"/>
      <c r="Y44" s="49"/>
      <c r="Z44" s="49" t="str">
        <f t="shared" si="0"/>
        <v>D6.scenario.defMeasures['mHTtime'] = { mid:"216",  name:"mHTtime",  title:"Shortenin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'title'=&gt;"Shortenin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x14ac:dyDescent="0.15">
      <c r="A45" s="49"/>
      <c r="B45" s="65">
        <v>217</v>
      </c>
      <c r="C45" s="65" t="s">
        <v>274</v>
      </c>
      <c r="D45" s="135" t="s">
        <v>3615</v>
      </c>
      <c r="E45" s="118" t="s">
        <v>3095</v>
      </c>
      <c r="F45" s="65" t="s">
        <v>2987</v>
      </c>
      <c r="G45" s="135" t="s">
        <v>3688</v>
      </c>
      <c r="H45" s="118" t="s">
        <v>1784</v>
      </c>
      <c r="I45" s="135">
        <v>2</v>
      </c>
      <c r="J45" s="118">
        <v>2</v>
      </c>
      <c r="K45" s="65"/>
      <c r="L45" s="65">
        <v>3</v>
      </c>
      <c r="M45" s="65"/>
      <c r="N45" s="65"/>
      <c r="O45" s="65"/>
      <c r="P45" s="65"/>
      <c r="Q45" s="135"/>
      <c r="R45" s="118"/>
      <c r="S45" s="135" t="s">
        <v>3761</v>
      </c>
      <c r="T45" s="118" t="s">
        <v>3100</v>
      </c>
      <c r="U45" s="65">
        <v>1</v>
      </c>
      <c r="V45" s="65" t="s">
        <v>2315</v>
      </c>
      <c r="W45" s="49"/>
      <c r="X45" s="49"/>
      <c r="Y45" s="49"/>
      <c r="Z45" s="49" t="str">
        <f t="shared" si="0"/>
        <v>D6.scenario.defMeasures['mHTpartialHeating'] = { mid:"217",  name:"mHTpartialHeating",  title:"By using the kotatsu and 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 and 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x14ac:dyDescent="0.15">
      <c r="A46" s="49"/>
      <c r="B46" s="65">
        <v>218</v>
      </c>
      <c r="C46" s="65" t="s">
        <v>3097</v>
      </c>
      <c r="D46" s="135" t="s">
        <v>3616</v>
      </c>
      <c r="E46" s="118" t="s">
        <v>3096</v>
      </c>
      <c r="F46" s="65" t="s">
        <v>2732</v>
      </c>
      <c r="G46" s="135" t="s">
        <v>3689</v>
      </c>
      <c r="H46" s="118" t="s">
        <v>3098</v>
      </c>
      <c r="I46" s="135">
        <v>2</v>
      </c>
      <c r="J46" s="118">
        <v>2</v>
      </c>
      <c r="K46" s="65"/>
      <c r="L46" s="65">
        <v>3</v>
      </c>
      <c r="M46" s="65"/>
      <c r="N46" s="65"/>
      <c r="O46" s="65"/>
      <c r="P46" s="65"/>
      <c r="Q46" s="135"/>
      <c r="R46" s="118"/>
      <c r="S46" s="135" t="s">
        <v>3762</v>
      </c>
      <c r="T46" s="118" t="s">
        <v>3099</v>
      </c>
      <c r="U46" s="65">
        <v>1</v>
      </c>
      <c r="V46" s="65" t="s">
        <v>2315</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x14ac:dyDescent="0.15">
      <c r="A47" s="49"/>
      <c r="B47" s="65">
        <v>219</v>
      </c>
      <c r="C47" s="65" t="s">
        <v>275</v>
      </c>
      <c r="D47" s="135" t="s">
        <v>3617</v>
      </c>
      <c r="E47" s="118" t="s">
        <v>1321</v>
      </c>
      <c r="F47" s="65" t="s">
        <v>2987</v>
      </c>
      <c r="G47" s="135" t="s">
        <v>3690</v>
      </c>
      <c r="H47" s="118" t="s">
        <v>1176</v>
      </c>
      <c r="I47" s="135">
        <v>2</v>
      </c>
      <c r="J47" s="118">
        <v>2</v>
      </c>
      <c r="K47" s="65">
        <v>5</v>
      </c>
      <c r="L47" s="65">
        <v>3</v>
      </c>
      <c r="M47" s="65"/>
      <c r="N47" s="65"/>
      <c r="O47" s="65"/>
      <c r="P47" s="65"/>
      <c r="Q47" s="135"/>
      <c r="R47" s="118"/>
      <c r="S47" s="135" t="s">
        <v>3763</v>
      </c>
      <c r="T47" s="118" t="s">
        <v>1785</v>
      </c>
      <c r="U47" s="65">
        <v>1</v>
      </c>
      <c r="V47" s="65" t="s">
        <v>2315</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x14ac:dyDescent="0.15">
      <c r="A48" s="49"/>
      <c r="B48" s="65">
        <v>220</v>
      </c>
      <c r="C48" s="65" t="s">
        <v>2139</v>
      </c>
      <c r="D48" s="135" t="s">
        <v>3618</v>
      </c>
      <c r="E48" s="118" t="s">
        <v>113</v>
      </c>
      <c r="F48" s="65" t="s">
        <v>2990</v>
      </c>
      <c r="G48" s="135" t="s">
        <v>3691</v>
      </c>
      <c r="H48" s="118" t="s">
        <v>1786</v>
      </c>
      <c r="I48" s="135">
        <v>3</v>
      </c>
      <c r="J48" s="118">
        <v>3</v>
      </c>
      <c r="K48" s="65"/>
      <c r="L48" s="65">
        <v>3</v>
      </c>
      <c r="M48" s="65"/>
      <c r="N48" s="65"/>
      <c r="O48" s="65"/>
      <c r="P48" s="65"/>
      <c r="Q48" s="135"/>
      <c r="R48" s="118"/>
      <c r="S48" s="135" t="s">
        <v>3764</v>
      </c>
      <c r="T48" s="118" t="s">
        <v>1787</v>
      </c>
      <c r="U48" s="65">
        <v>1</v>
      </c>
      <c r="V48" s="65" t="s">
        <v>2315</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x14ac:dyDescent="0.15">
      <c r="A49" s="49"/>
      <c r="B49" s="65">
        <v>221</v>
      </c>
      <c r="C49" s="65" t="s">
        <v>1788</v>
      </c>
      <c r="D49" s="135" t="s">
        <v>3619</v>
      </c>
      <c r="E49" s="118" t="s">
        <v>3101</v>
      </c>
      <c r="F49" s="65" t="s">
        <v>2987</v>
      </c>
      <c r="G49" s="135" t="s">
        <v>3692</v>
      </c>
      <c r="H49" s="118" t="s">
        <v>1789</v>
      </c>
      <c r="I49" s="135">
        <v>1</v>
      </c>
      <c r="J49" s="118">
        <v>1</v>
      </c>
      <c r="K49" s="65"/>
      <c r="L49" s="65">
        <v>3</v>
      </c>
      <c r="M49" s="65">
        <v>20</v>
      </c>
      <c r="N49" s="65"/>
      <c r="O49" s="65"/>
      <c r="P49" s="65"/>
      <c r="Q49" s="135"/>
      <c r="R49" s="118"/>
      <c r="S49" s="135" t="s">
        <v>3765</v>
      </c>
      <c r="T49" s="118" t="s">
        <v>3102</v>
      </c>
      <c r="U49" s="65"/>
      <c r="V49" s="65" t="s">
        <v>2315</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x14ac:dyDescent="0.15">
      <c r="A50" s="49"/>
      <c r="B50" s="65">
        <v>222</v>
      </c>
      <c r="C50" s="65" t="s">
        <v>276</v>
      </c>
      <c r="D50" s="135" t="s">
        <v>3620</v>
      </c>
      <c r="E50" s="118" t="s">
        <v>157</v>
      </c>
      <c r="F50" s="65" t="s">
        <v>2990</v>
      </c>
      <c r="G50" s="135" t="s">
        <v>3693</v>
      </c>
      <c r="H50" s="118" t="s">
        <v>1790</v>
      </c>
      <c r="I50" s="135">
        <v>2</v>
      </c>
      <c r="J50" s="118">
        <v>2</v>
      </c>
      <c r="K50" s="65">
        <v>5</v>
      </c>
      <c r="L50" s="65">
        <v>3</v>
      </c>
      <c r="M50" s="65"/>
      <c r="N50" s="65"/>
      <c r="O50" s="65"/>
      <c r="P50" s="65"/>
      <c r="Q50" s="135"/>
      <c r="R50" s="118"/>
      <c r="S50" s="135" t="s">
        <v>3766</v>
      </c>
      <c r="T50" s="118" t="s">
        <v>1791</v>
      </c>
      <c r="U50" s="65">
        <v>1</v>
      </c>
      <c r="V50" s="65" t="s">
        <v>2315</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x14ac:dyDescent="0.15">
      <c r="A51" s="49"/>
      <c r="B51" s="65">
        <v>223</v>
      </c>
      <c r="C51" s="65" t="s">
        <v>2380</v>
      </c>
      <c r="D51" s="135" t="s">
        <v>3621</v>
      </c>
      <c r="E51" s="118" t="s">
        <v>2381</v>
      </c>
      <c r="F51" s="65" t="s">
        <v>2990</v>
      </c>
      <c r="G51" s="135" t="s">
        <v>3694</v>
      </c>
      <c r="H51" s="118" t="s">
        <v>2382</v>
      </c>
      <c r="I51" s="135">
        <v>1</v>
      </c>
      <c r="J51" s="118">
        <v>1</v>
      </c>
      <c r="K51" s="65"/>
      <c r="L51" s="65">
        <v>3</v>
      </c>
      <c r="M51" s="65">
        <v>20</v>
      </c>
      <c r="N51" s="65"/>
      <c r="O51" s="65"/>
      <c r="P51" s="65"/>
      <c r="Q51" s="135"/>
      <c r="R51" s="118"/>
      <c r="S51" s="135" t="s">
        <v>3767</v>
      </c>
      <c r="T51" s="118" t="s">
        <v>2384</v>
      </c>
      <c r="U51" s="65"/>
      <c r="V51" s="65" t="s">
        <v>2383</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x14ac:dyDescent="0.15">
      <c r="A52" s="49"/>
      <c r="B52" s="65">
        <v>301</v>
      </c>
      <c r="C52" s="65" t="s">
        <v>1252</v>
      </c>
      <c r="D52" s="135" t="s">
        <v>3622</v>
      </c>
      <c r="E52" s="118" t="s">
        <v>1251</v>
      </c>
      <c r="F52" s="65" t="s">
        <v>2993</v>
      </c>
      <c r="G52" s="135" t="s">
        <v>3695</v>
      </c>
      <c r="H52" s="118" t="s">
        <v>1253</v>
      </c>
      <c r="I52" s="135">
        <v>2</v>
      </c>
      <c r="J52" s="118">
        <v>2</v>
      </c>
      <c r="K52" s="65"/>
      <c r="L52" s="65">
        <v>17</v>
      </c>
      <c r="M52" s="65"/>
      <c r="N52" s="65"/>
      <c r="O52" s="65"/>
      <c r="P52" s="65"/>
      <c r="Q52" s="135"/>
      <c r="R52" s="118"/>
      <c r="S52" s="135" t="s">
        <v>3768</v>
      </c>
      <c r="T52" s="118" t="s">
        <v>1254</v>
      </c>
      <c r="U52" s="65">
        <v>1</v>
      </c>
      <c r="V52" s="65" t="s">
        <v>2315</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x14ac:dyDescent="0.15">
      <c r="A53" s="49"/>
      <c r="B53" s="65">
        <v>302</v>
      </c>
      <c r="C53" s="65" t="s">
        <v>1257</v>
      </c>
      <c r="D53" s="135" t="s">
        <v>3623</v>
      </c>
      <c r="E53" s="118" t="s">
        <v>1256</v>
      </c>
      <c r="F53" s="65" t="s">
        <v>2993</v>
      </c>
      <c r="G53" s="135" t="s">
        <v>3696</v>
      </c>
      <c r="H53" s="118" t="s">
        <v>1258</v>
      </c>
      <c r="I53" s="135">
        <v>3</v>
      </c>
      <c r="J53" s="118">
        <v>3</v>
      </c>
      <c r="K53" s="65"/>
      <c r="L53" s="65">
        <v>17</v>
      </c>
      <c r="M53" s="65"/>
      <c r="N53" s="65"/>
      <c r="O53" s="65"/>
      <c r="P53" s="65"/>
      <c r="Q53" s="135"/>
      <c r="R53" s="118"/>
      <c r="S53" s="135" t="s">
        <v>3769</v>
      </c>
      <c r="T53" s="118" t="s">
        <v>1259</v>
      </c>
      <c r="U53" s="65">
        <v>1</v>
      </c>
      <c r="V53" s="65" t="s">
        <v>2315</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x14ac:dyDescent="0.15">
      <c r="A54" s="49"/>
      <c r="B54" s="65">
        <v>303</v>
      </c>
      <c r="C54" s="65" t="s">
        <v>2312</v>
      </c>
      <c r="D54" s="135" t="s">
        <v>3624</v>
      </c>
      <c r="E54" s="118" t="s">
        <v>230</v>
      </c>
      <c r="F54" s="65" t="s">
        <v>2994</v>
      </c>
      <c r="G54" s="135" t="s">
        <v>3697</v>
      </c>
      <c r="H54" s="118" t="s">
        <v>1260</v>
      </c>
      <c r="I54" s="135">
        <v>3</v>
      </c>
      <c r="J54" s="118">
        <v>3</v>
      </c>
      <c r="K54" s="65"/>
      <c r="L54" s="65">
        <v>18</v>
      </c>
      <c r="M54" s="65"/>
      <c r="N54" s="65"/>
      <c r="O54" s="65"/>
      <c r="P54" s="65"/>
      <c r="Q54" s="135"/>
      <c r="R54" s="118"/>
      <c r="S54" s="135" t="s">
        <v>3770</v>
      </c>
      <c r="T54" s="118" t="s">
        <v>1261</v>
      </c>
      <c r="U54" s="65">
        <v>1</v>
      </c>
      <c r="V54" s="65" t="s">
        <v>2315</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x14ac:dyDescent="0.15">
      <c r="A55" s="49"/>
      <c r="B55" s="65">
        <v>304</v>
      </c>
      <c r="C55" s="65" t="s">
        <v>1263</v>
      </c>
      <c r="D55" s="135" t="s">
        <v>3625</v>
      </c>
      <c r="E55" s="118" t="s">
        <v>1262</v>
      </c>
      <c r="F55" s="65" t="s">
        <v>2993</v>
      </c>
      <c r="G55" s="135" t="s">
        <v>3698</v>
      </c>
      <c r="H55" s="118" t="s">
        <v>1265</v>
      </c>
      <c r="I55" s="135">
        <v>2</v>
      </c>
      <c r="J55" s="118">
        <v>2</v>
      </c>
      <c r="K55" s="65"/>
      <c r="L55" s="65">
        <v>17</v>
      </c>
      <c r="M55" s="65"/>
      <c r="N55" s="65"/>
      <c r="O55" s="65"/>
      <c r="P55" s="65" t="s">
        <v>1183</v>
      </c>
      <c r="Q55" s="135"/>
      <c r="R55" s="118"/>
      <c r="S55" s="135" t="s">
        <v>3771</v>
      </c>
      <c r="T55" s="118" t="s">
        <v>1264</v>
      </c>
      <c r="U55" s="65"/>
      <c r="V55" s="65" t="s">
        <v>2315</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x14ac:dyDescent="0.15">
      <c r="A56" s="49"/>
      <c r="B56" s="65">
        <v>305</v>
      </c>
      <c r="C56" s="65" t="s">
        <v>2289</v>
      </c>
      <c r="D56" s="135" t="s">
        <v>3626</v>
      </c>
      <c r="E56" s="118" t="s">
        <v>654</v>
      </c>
      <c r="F56" s="65" t="s">
        <v>2995</v>
      </c>
      <c r="G56" s="135" t="s">
        <v>3699</v>
      </c>
      <c r="H56" s="118" t="s">
        <v>655</v>
      </c>
      <c r="I56" s="135">
        <v>2</v>
      </c>
      <c r="J56" s="118">
        <v>2</v>
      </c>
      <c r="K56" s="65"/>
      <c r="L56" s="65">
        <v>14</v>
      </c>
      <c r="M56" s="65"/>
      <c r="N56" s="65"/>
      <c r="O56" s="65"/>
      <c r="P56" s="65"/>
      <c r="Q56" s="135"/>
      <c r="R56" s="118"/>
      <c r="S56" s="135" t="s">
        <v>3772</v>
      </c>
      <c r="T56" s="118" t="s">
        <v>656</v>
      </c>
      <c r="U56" s="65">
        <v>1</v>
      </c>
      <c r="V56" s="65" t="s">
        <v>2315</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x14ac:dyDescent="0.15">
      <c r="A57" s="49"/>
      <c r="B57" s="65">
        <v>401</v>
      </c>
      <c r="C57" s="65" t="s">
        <v>2144</v>
      </c>
      <c r="D57" s="135" t="s">
        <v>3627</v>
      </c>
      <c r="E57" s="118" t="s">
        <v>2314</v>
      </c>
      <c r="F57" s="65" t="s">
        <v>2128</v>
      </c>
      <c r="G57" s="135" t="s">
        <v>3700</v>
      </c>
      <c r="H57" s="118" t="s">
        <v>657</v>
      </c>
      <c r="I57" s="135">
        <v>2</v>
      </c>
      <c r="J57" s="118">
        <v>2</v>
      </c>
      <c r="K57" s="65"/>
      <c r="L57" s="65">
        <v>16</v>
      </c>
      <c r="M57" s="65"/>
      <c r="N57" s="65"/>
      <c r="O57" s="65"/>
      <c r="P57" s="65"/>
      <c r="Q57" s="135"/>
      <c r="R57" s="118"/>
      <c r="S57" s="135" t="s">
        <v>3773</v>
      </c>
      <c r="T57" s="118" t="s">
        <v>658</v>
      </c>
      <c r="U57" s="65">
        <v>1</v>
      </c>
      <c r="V57" s="65" t="s">
        <v>2315</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x14ac:dyDescent="0.15">
      <c r="A58" s="49"/>
      <c r="B58" s="65">
        <v>402</v>
      </c>
      <c r="C58" s="65" t="s">
        <v>660</v>
      </c>
      <c r="D58" s="135" t="s">
        <v>3628</v>
      </c>
      <c r="E58" s="118" t="s">
        <v>659</v>
      </c>
      <c r="F58" s="65" t="s">
        <v>2128</v>
      </c>
      <c r="G58" s="135" t="s">
        <v>3701</v>
      </c>
      <c r="H58" s="118" t="s">
        <v>661</v>
      </c>
      <c r="I58" s="135">
        <v>1</v>
      </c>
      <c r="J58" s="118">
        <v>1</v>
      </c>
      <c r="K58" s="65"/>
      <c r="L58" s="65">
        <v>16</v>
      </c>
      <c r="M58" s="65">
        <v>10</v>
      </c>
      <c r="N58" s="65">
        <v>140000</v>
      </c>
      <c r="O58" s="65"/>
      <c r="P58" s="65"/>
      <c r="Q58" s="135"/>
      <c r="R58" s="118"/>
      <c r="S58" s="135" t="s">
        <v>3774</v>
      </c>
      <c r="T58" s="118" t="s">
        <v>1255</v>
      </c>
      <c r="U58" s="65"/>
      <c r="V58" s="65" t="s">
        <v>2315</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x14ac:dyDescent="0.15">
      <c r="A59" s="49"/>
      <c r="B59" s="65">
        <v>501</v>
      </c>
      <c r="C59" s="65" t="s">
        <v>3118</v>
      </c>
      <c r="D59" s="135" t="s">
        <v>3629</v>
      </c>
      <c r="E59" s="118" t="s">
        <v>2366</v>
      </c>
      <c r="F59" s="65" t="s">
        <v>1923</v>
      </c>
      <c r="G59" s="135" t="s">
        <v>3702</v>
      </c>
      <c r="H59" s="118" t="s">
        <v>2367</v>
      </c>
      <c r="I59" s="135">
        <v>4</v>
      </c>
      <c r="J59" s="118">
        <v>4</v>
      </c>
      <c r="K59" s="65"/>
      <c r="L59" s="65">
        <v>6</v>
      </c>
      <c r="M59" s="65">
        <v>20</v>
      </c>
      <c r="N59" s="65"/>
      <c r="O59" s="65"/>
      <c r="P59" s="65" t="s">
        <v>2090</v>
      </c>
      <c r="Q59" s="135"/>
      <c r="R59" s="118"/>
      <c r="S59" s="135" t="s">
        <v>3775</v>
      </c>
      <c r="T59" s="118" t="s">
        <v>3343</v>
      </c>
      <c r="U59" s="65"/>
      <c r="V59" s="65" t="s">
        <v>2315</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x14ac:dyDescent="0.15">
      <c r="A60" s="49"/>
      <c r="B60" s="65">
        <v>502</v>
      </c>
      <c r="C60" s="65" t="s">
        <v>2145</v>
      </c>
      <c r="D60" s="135" t="s">
        <v>3630</v>
      </c>
      <c r="E60" s="118" t="s">
        <v>1099</v>
      </c>
      <c r="F60" s="65" t="s">
        <v>1923</v>
      </c>
      <c r="G60" s="135" t="s">
        <v>3703</v>
      </c>
      <c r="H60" s="118" t="s">
        <v>1800</v>
      </c>
      <c r="I60" s="135">
        <v>2</v>
      </c>
      <c r="J60" s="118">
        <v>2</v>
      </c>
      <c r="K60" s="65"/>
      <c r="L60" s="65">
        <v>5</v>
      </c>
      <c r="M60" s="65" t="s">
        <v>1861</v>
      </c>
      <c r="N60" s="65">
        <v>2000</v>
      </c>
      <c r="O60" s="65"/>
      <c r="P60" s="65" t="s">
        <v>1181</v>
      </c>
      <c r="Q60" s="135"/>
      <c r="R60" s="118"/>
      <c r="S60" s="135" t="s">
        <v>3776</v>
      </c>
      <c r="T60" s="118" t="s">
        <v>2302</v>
      </c>
      <c r="U60" s="65"/>
      <c r="V60" s="65" t="s">
        <v>2315</v>
      </c>
      <c r="W60" s="49"/>
      <c r="X60" s="49"/>
      <c r="Y60" s="49"/>
      <c r="Z60" s="49" t="str">
        <f t="shared" si="0"/>
        <v>D6.scenario.defMeasures['mLILED']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x14ac:dyDescent="0.15">
      <c r="A61" s="49"/>
      <c r="B61" s="65">
        <v>503</v>
      </c>
      <c r="C61" s="65" t="s">
        <v>1089</v>
      </c>
      <c r="D61" s="135" t="s">
        <v>3631</v>
      </c>
      <c r="E61" s="118" t="s">
        <v>1088</v>
      </c>
      <c r="F61" s="65" t="s">
        <v>1923</v>
      </c>
      <c r="G61" s="135" t="s">
        <v>3704</v>
      </c>
      <c r="H61" s="118" t="s">
        <v>1798</v>
      </c>
      <c r="I61" s="135">
        <v>2</v>
      </c>
      <c r="J61" s="118">
        <v>2</v>
      </c>
      <c r="K61" s="65"/>
      <c r="L61" s="65">
        <v>5</v>
      </c>
      <c r="M61" s="65">
        <v>10</v>
      </c>
      <c r="N61" s="65"/>
      <c r="O61" s="65"/>
      <c r="P61" s="65" t="s">
        <v>1181</v>
      </c>
      <c r="Q61" s="135"/>
      <c r="R61" s="118"/>
      <c r="S61" s="135" t="s">
        <v>3777</v>
      </c>
      <c r="T61" s="118" t="s">
        <v>3344</v>
      </c>
      <c r="U61" s="65"/>
      <c r="V61" s="65" t="s">
        <v>2315</v>
      </c>
      <c r="W61" s="49"/>
      <c r="X61" s="49"/>
      <c r="Y61" s="49"/>
      <c r="Z61" s="49" t="str">
        <f t="shared" si="0"/>
        <v>D6.scenario.defMeasures['mLIsensor']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x14ac:dyDescent="0.15">
      <c r="A62" s="49"/>
      <c r="B62" s="65">
        <v>504</v>
      </c>
      <c r="C62" s="65" t="s">
        <v>1090</v>
      </c>
      <c r="D62" s="135" t="s">
        <v>3632</v>
      </c>
      <c r="E62" s="118" t="s">
        <v>1570</v>
      </c>
      <c r="F62" s="65" t="s">
        <v>2146</v>
      </c>
      <c r="G62" s="135" t="s">
        <v>3705</v>
      </c>
      <c r="H62" s="118" t="s">
        <v>1799</v>
      </c>
      <c r="I62" s="135">
        <v>3</v>
      </c>
      <c r="J62" s="118">
        <v>3</v>
      </c>
      <c r="K62" s="65"/>
      <c r="L62" s="65">
        <v>6</v>
      </c>
      <c r="M62" s="65"/>
      <c r="N62" s="65"/>
      <c r="O62" s="65"/>
      <c r="P62" s="65"/>
      <c r="Q62" s="135"/>
      <c r="R62" s="118"/>
      <c r="S62" s="135" t="s">
        <v>3778</v>
      </c>
      <c r="T62" s="118" t="s">
        <v>2402</v>
      </c>
      <c r="U62" s="65">
        <v>1</v>
      </c>
      <c r="V62" s="65" t="s">
        <v>2315</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x14ac:dyDescent="0.15">
      <c r="A63" s="49"/>
      <c r="B63" s="65">
        <v>505</v>
      </c>
      <c r="C63" s="65" t="s">
        <v>2400</v>
      </c>
      <c r="D63" s="135" t="s">
        <v>3633</v>
      </c>
      <c r="E63" s="118" t="s">
        <v>3103</v>
      </c>
      <c r="F63" s="65" t="s">
        <v>2146</v>
      </c>
      <c r="G63" s="135" t="s">
        <v>3706</v>
      </c>
      <c r="H63" s="118" t="s">
        <v>2401</v>
      </c>
      <c r="I63" s="135">
        <v>4</v>
      </c>
      <c r="J63" s="118">
        <v>4</v>
      </c>
      <c r="K63" s="65"/>
      <c r="L63" s="65">
        <v>6</v>
      </c>
      <c r="M63" s="65"/>
      <c r="N63" s="65"/>
      <c r="O63" s="65"/>
      <c r="P63" s="65"/>
      <c r="Q63" s="135"/>
      <c r="R63" s="118"/>
      <c r="S63" s="135" t="s">
        <v>3779</v>
      </c>
      <c r="T63" s="118" t="s">
        <v>2403</v>
      </c>
      <c r="U63" s="65">
        <v>1</v>
      </c>
      <c r="V63" s="65" t="s">
        <v>2315</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x14ac:dyDescent="0.15">
      <c r="A64" s="49"/>
      <c r="B64" s="65">
        <v>601</v>
      </c>
      <c r="C64" s="65" t="s">
        <v>870</v>
      </c>
      <c r="D64" s="135" t="s">
        <v>3634</v>
      </c>
      <c r="E64" s="118" t="s">
        <v>1001</v>
      </c>
      <c r="F64" s="65" t="s">
        <v>2122</v>
      </c>
      <c r="G64" s="135" t="s">
        <v>3707</v>
      </c>
      <c r="H64" s="118" t="s">
        <v>1184</v>
      </c>
      <c r="I64" s="135">
        <v>2</v>
      </c>
      <c r="J64" s="118">
        <v>2</v>
      </c>
      <c r="K64" s="65"/>
      <c r="L64" s="65">
        <v>7</v>
      </c>
      <c r="M64" s="65">
        <v>10</v>
      </c>
      <c r="N64" s="65">
        <v>40000</v>
      </c>
      <c r="O64" s="65"/>
      <c r="P64" s="65" t="s">
        <v>1180</v>
      </c>
      <c r="Q64" s="135"/>
      <c r="R64" s="118"/>
      <c r="S64" s="135" t="s">
        <v>3780</v>
      </c>
      <c r="T64" s="118" t="s">
        <v>2303</v>
      </c>
      <c r="U64" s="65"/>
      <c r="V64" s="65" t="s">
        <v>2315</v>
      </c>
      <c r="W64" s="49"/>
      <c r="X64" s="49"/>
      <c r="Y64" s="49"/>
      <c r="Z64" s="49" t="str">
        <f t="shared" si="0"/>
        <v>D6.scenario.defMeasures['mTVreplace']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x14ac:dyDescent="0.15">
      <c r="A65" s="49"/>
      <c r="B65" s="65">
        <v>602</v>
      </c>
      <c r="C65" s="65" t="s">
        <v>871</v>
      </c>
      <c r="D65" s="135" t="s">
        <v>3635</v>
      </c>
      <c r="E65" s="118" t="s">
        <v>3357</v>
      </c>
      <c r="F65" s="65" t="s">
        <v>3360</v>
      </c>
      <c r="G65" s="135" t="s">
        <v>3708</v>
      </c>
      <c r="H65" s="118" t="s">
        <v>1801</v>
      </c>
      <c r="I65" s="135">
        <v>1</v>
      </c>
      <c r="J65" s="118">
        <v>1</v>
      </c>
      <c r="K65" s="65"/>
      <c r="L65" s="65">
        <v>7</v>
      </c>
      <c r="M65" s="65"/>
      <c r="N65" s="65"/>
      <c r="O65" s="65"/>
      <c r="P65" s="65"/>
      <c r="Q65" s="135"/>
      <c r="R65" s="118"/>
      <c r="S65" s="135" t="s">
        <v>3781</v>
      </c>
      <c r="T65" s="118" t="s">
        <v>3356</v>
      </c>
      <c r="U65" s="65">
        <v>1</v>
      </c>
      <c r="V65" s="65" t="s">
        <v>2315</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x14ac:dyDescent="0.15">
      <c r="A66" s="49"/>
      <c r="B66" s="65">
        <v>603</v>
      </c>
      <c r="C66" s="65" t="s">
        <v>872</v>
      </c>
      <c r="D66" s="135" t="s">
        <v>3636</v>
      </c>
      <c r="E66" s="118" t="s">
        <v>1569</v>
      </c>
      <c r="F66" s="65" t="s">
        <v>3361</v>
      </c>
      <c r="G66" s="135" t="s">
        <v>3709</v>
      </c>
      <c r="H66" s="118" t="s">
        <v>1802</v>
      </c>
      <c r="I66" s="135">
        <v>3</v>
      </c>
      <c r="J66" s="118">
        <v>3</v>
      </c>
      <c r="K66" s="65"/>
      <c r="L66" s="65">
        <v>7</v>
      </c>
      <c r="M66" s="65"/>
      <c r="N66" s="65"/>
      <c r="O66" s="65"/>
      <c r="P66" s="65"/>
      <c r="Q66" s="135"/>
      <c r="R66" s="118"/>
      <c r="S66" s="135" t="s">
        <v>3782</v>
      </c>
      <c r="T66" s="118" t="s">
        <v>1803</v>
      </c>
      <c r="U66" s="65">
        <v>1</v>
      </c>
      <c r="V66" s="65" t="s">
        <v>2315</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x14ac:dyDescent="0.15">
      <c r="A67" s="49"/>
      <c r="B67" s="65">
        <v>604</v>
      </c>
      <c r="C67" s="65" t="s">
        <v>2154</v>
      </c>
      <c r="D67" s="135" t="s">
        <v>3637</v>
      </c>
      <c r="E67" s="118" t="s">
        <v>1547</v>
      </c>
      <c r="F67" s="65" t="s">
        <v>2930</v>
      </c>
      <c r="G67" s="135" t="s">
        <v>3710</v>
      </c>
      <c r="H67" s="118" t="s">
        <v>1804</v>
      </c>
      <c r="I67" s="135">
        <v>2</v>
      </c>
      <c r="J67" s="118">
        <v>2</v>
      </c>
      <c r="K67" s="65"/>
      <c r="L67" s="65">
        <v>7</v>
      </c>
      <c r="M67" s="65"/>
      <c r="N67" s="65"/>
      <c r="O67" s="65"/>
      <c r="P67" s="65"/>
      <c r="Q67" s="135"/>
      <c r="R67" s="118"/>
      <c r="S67" s="135" t="s">
        <v>3783</v>
      </c>
      <c r="T67" s="118" t="s">
        <v>1805</v>
      </c>
      <c r="U67" s="65">
        <v>1</v>
      </c>
      <c r="V67" s="65" t="s">
        <v>2315</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x14ac:dyDescent="0.15">
      <c r="A68" s="49"/>
      <c r="B68" s="65">
        <v>701</v>
      </c>
      <c r="C68" s="65" t="s">
        <v>1085</v>
      </c>
      <c r="D68" s="135" t="s">
        <v>3638</v>
      </c>
      <c r="E68" s="118" t="s">
        <v>1178</v>
      </c>
      <c r="F68" s="65" t="s">
        <v>2996</v>
      </c>
      <c r="G68" s="135" t="s">
        <v>3711</v>
      </c>
      <c r="H68" s="118" t="s">
        <v>1177</v>
      </c>
      <c r="I68" s="135">
        <v>2</v>
      </c>
      <c r="J68" s="118">
        <v>2</v>
      </c>
      <c r="K68" s="65"/>
      <c r="L68" s="65">
        <v>2</v>
      </c>
      <c r="M68" s="65">
        <v>10</v>
      </c>
      <c r="N68" s="65">
        <v>150000</v>
      </c>
      <c r="O68" s="65"/>
      <c r="P68" s="65" t="s">
        <v>1180</v>
      </c>
      <c r="Q68" s="135"/>
      <c r="R68" s="118"/>
      <c r="S68" s="135" t="s">
        <v>3784</v>
      </c>
      <c r="T68" s="118" t="s">
        <v>2365</v>
      </c>
      <c r="U68" s="65"/>
      <c r="V68" s="65" t="s">
        <v>2315</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x14ac:dyDescent="0.15">
      <c r="A69" s="49"/>
      <c r="B69" s="65">
        <v>702</v>
      </c>
      <c r="C69" s="65" t="s">
        <v>1086</v>
      </c>
      <c r="D69" s="135" t="s">
        <v>3639</v>
      </c>
      <c r="E69" s="118" t="s">
        <v>2304</v>
      </c>
      <c r="F69" s="65" t="s">
        <v>2996</v>
      </c>
      <c r="G69" s="135" t="s">
        <v>3712</v>
      </c>
      <c r="H69" s="118" t="s">
        <v>1792</v>
      </c>
      <c r="I69" s="135">
        <v>2</v>
      </c>
      <c r="J69" s="118">
        <v>2</v>
      </c>
      <c r="K69" s="65"/>
      <c r="L69" s="65">
        <v>2</v>
      </c>
      <c r="M69" s="65"/>
      <c r="N69" s="65"/>
      <c r="O69" s="65"/>
      <c r="P69" s="65"/>
      <c r="Q69" s="135"/>
      <c r="R69" s="118"/>
      <c r="S69" s="135" t="s">
        <v>3785</v>
      </c>
      <c r="T69" s="118"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x14ac:dyDescent="0.15">
      <c r="A70" s="49"/>
      <c r="B70" s="65">
        <v>703</v>
      </c>
      <c r="C70" s="65" t="s">
        <v>2147</v>
      </c>
      <c r="D70" s="135" t="s">
        <v>3640</v>
      </c>
      <c r="E70" s="118" t="s">
        <v>1640</v>
      </c>
      <c r="F70" s="65" t="s">
        <v>2996</v>
      </c>
      <c r="G70" s="135" t="s">
        <v>3713</v>
      </c>
      <c r="H70" s="118" t="s">
        <v>1794</v>
      </c>
      <c r="I70" s="135">
        <v>4</v>
      </c>
      <c r="J70" s="118">
        <v>4</v>
      </c>
      <c r="K70" s="65"/>
      <c r="L70" s="65">
        <v>2</v>
      </c>
      <c r="M70" s="65"/>
      <c r="N70" s="65"/>
      <c r="O70" s="65"/>
      <c r="P70" s="65"/>
      <c r="Q70" s="135"/>
      <c r="R70" s="118"/>
      <c r="S70" s="135" t="s">
        <v>3786</v>
      </c>
      <c r="T70" s="118" t="s">
        <v>1795</v>
      </c>
      <c r="U70" s="65">
        <v>1</v>
      </c>
      <c r="V70" s="65" t="s">
        <v>2315</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x14ac:dyDescent="0.15">
      <c r="A71" s="49"/>
      <c r="B71" s="65">
        <v>704</v>
      </c>
      <c r="C71" s="65" t="s">
        <v>1087</v>
      </c>
      <c r="D71" s="135" t="s">
        <v>3641</v>
      </c>
      <c r="E71" s="118" t="s">
        <v>2305</v>
      </c>
      <c r="F71" s="65" t="s">
        <v>2996</v>
      </c>
      <c r="G71" s="135" t="s">
        <v>3714</v>
      </c>
      <c r="H71" s="118" t="s">
        <v>1796</v>
      </c>
      <c r="I71" s="135">
        <v>4</v>
      </c>
      <c r="J71" s="118">
        <v>4</v>
      </c>
      <c r="K71" s="65"/>
      <c r="L71" s="65">
        <v>2</v>
      </c>
      <c r="M71" s="65"/>
      <c r="N71" s="65"/>
      <c r="O71" s="65"/>
      <c r="P71" s="65"/>
      <c r="Q71" s="135"/>
      <c r="R71" s="118"/>
      <c r="S71" s="135" t="s">
        <v>3787</v>
      </c>
      <c r="T71" s="118" t="s">
        <v>1797</v>
      </c>
      <c r="U71" s="65">
        <v>1</v>
      </c>
      <c r="V71" s="65" t="s">
        <v>2315</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x14ac:dyDescent="0.15">
      <c r="A72" s="49"/>
      <c r="B72" s="65">
        <v>801</v>
      </c>
      <c r="C72" s="65" t="s">
        <v>1278</v>
      </c>
      <c r="D72" s="135" t="s">
        <v>3642</v>
      </c>
      <c r="E72" s="118" t="s">
        <v>2307</v>
      </c>
      <c r="F72" s="65" t="s">
        <v>2129</v>
      </c>
      <c r="G72" s="135" t="s">
        <v>3715</v>
      </c>
      <c r="H72" s="118" t="s">
        <v>1279</v>
      </c>
      <c r="I72" s="135">
        <v>2</v>
      </c>
      <c r="J72" s="118">
        <v>2</v>
      </c>
      <c r="K72" s="65"/>
      <c r="L72" s="65">
        <v>21</v>
      </c>
      <c r="M72" s="65">
        <v>8</v>
      </c>
      <c r="N72" s="65">
        <v>1800000</v>
      </c>
      <c r="O72" s="65"/>
      <c r="P72" s="65" t="s">
        <v>1180</v>
      </c>
      <c r="Q72" s="135" t="s">
        <v>3724</v>
      </c>
      <c r="R72" s="118" t="s">
        <v>2308</v>
      </c>
      <c r="S72" s="135" t="s">
        <v>3788</v>
      </c>
      <c r="T72" s="118" t="s">
        <v>2309</v>
      </c>
      <c r="U72" s="65"/>
      <c r="V72" s="65" t="s">
        <v>2315</v>
      </c>
      <c r="W72" s="49"/>
      <c r="X72" s="49"/>
      <c r="Y72" s="49"/>
      <c r="Z72" s="49" t="str">
        <f t="shared" si="2"/>
        <v>D6.scenario.defMeasures['mCRreplace']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x14ac:dyDescent="0.15">
      <c r="A73" s="49"/>
      <c r="B73" s="65">
        <v>802</v>
      </c>
      <c r="C73" s="65" t="s">
        <v>2342</v>
      </c>
      <c r="D73" s="135" t="s">
        <v>3643</v>
      </c>
      <c r="E73" s="118" t="s">
        <v>2346</v>
      </c>
      <c r="F73" s="65" t="s">
        <v>2343</v>
      </c>
      <c r="G73" s="135" t="s">
        <v>3716</v>
      </c>
      <c r="H73" s="118" t="s">
        <v>2344</v>
      </c>
      <c r="I73" s="135">
        <v>1</v>
      </c>
      <c r="J73" s="118">
        <v>1</v>
      </c>
      <c r="K73" s="65"/>
      <c r="L73" s="65">
        <v>21</v>
      </c>
      <c r="M73" s="65">
        <v>7</v>
      </c>
      <c r="N73" s="65">
        <v>3000000</v>
      </c>
      <c r="O73" s="65"/>
      <c r="P73" s="65"/>
      <c r="Q73" s="135"/>
      <c r="R73" s="118"/>
      <c r="S73" s="135" t="s">
        <v>3789</v>
      </c>
      <c r="T73" s="118" t="s">
        <v>2347</v>
      </c>
      <c r="U73" s="65"/>
      <c r="V73" s="65" t="s">
        <v>2345</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x14ac:dyDescent="0.15">
      <c r="A74" s="49"/>
      <c r="B74" s="65">
        <v>803</v>
      </c>
      <c r="C74" s="65" t="s">
        <v>283</v>
      </c>
      <c r="D74" s="135" t="s">
        <v>3644</v>
      </c>
      <c r="E74" s="118" t="s">
        <v>1281</v>
      </c>
      <c r="F74" s="65" t="s">
        <v>2306</v>
      </c>
      <c r="G74" s="135" t="s">
        <v>3717</v>
      </c>
      <c r="H74" s="118" t="s">
        <v>1280</v>
      </c>
      <c r="I74" s="135">
        <v>3</v>
      </c>
      <c r="J74" s="118">
        <v>3</v>
      </c>
      <c r="K74" s="65"/>
      <c r="L74" s="65">
        <v>21</v>
      </c>
      <c r="M74" s="65"/>
      <c r="N74" s="65"/>
      <c r="O74" s="65"/>
      <c r="P74" s="65"/>
      <c r="Q74" s="135"/>
      <c r="R74" s="118"/>
      <c r="S74" s="135" t="s">
        <v>3790</v>
      </c>
      <c r="T74" s="118" t="s">
        <v>1282</v>
      </c>
      <c r="U74" s="65">
        <v>1</v>
      </c>
      <c r="V74" s="65" t="s">
        <v>2315</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x14ac:dyDescent="0.15">
      <c r="A75" s="49"/>
      <c r="B75" s="65">
        <v>804</v>
      </c>
      <c r="C75" s="65" t="s">
        <v>2148</v>
      </c>
      <c r="D75" s="135" t="s">
        <v>3645</v>
      </c>
      <c r="E75" s="118" t="s">
        <v>3003</v>
      </c>
      <c r="F75" s="65" t="s">
        <v>3001</v>
      </c>
      <c r="G75" s="135" t="s">
        <v>3718</v>
      </c>
      <c r="H75" s="118" t="s">
        <v>3104</v>
      </c>
      <c r="I75" s="135">
        <v>2</v>
      </c>
      <c r="J75" s="118">
        <v>2</v>
      </c>
      <c r="K75" s="65"/>
      <c r="L75" s="65">
        <v>22</v>
      </c>
      <c r="M75" s="65"/>
      <c r="N75" s="65"/>
      <c r="O75" s="65"/>
      <c r="P75" s="65"/>
      <c r="Q75" s="135"/>
      <c r="R75" s="118"/>
      <c r="S75" s="135" t="s">
        <v>3791</v>
      </c>
      <c r="T75" s="118" t="s">
        <v>1862</v>
      </c>
      <c r="U75" s="65">
        <v>1</v>
      </c>
      <c r="V75" s="65" t="s">
        <v>2315</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x14ac:dyDescent="0.15">
      <c r="A76" s="49"/>
      <c r="B76" s="65">
        <v>805</v>
      </c>
      <c r="C76" s="65" t="s">
        <v>3107</v>
      </c>
      <c r="D76" s="135" t="s">
        <v>3646</v>
      </c>
      <c r="E76" s="118" t="s">
        <v>3105</v>
      </c>
      <c r="F76" s="65" t="s">
        <v>3002</v>
      </c>
      <c r="G76" s="135" t="s">
        <v>3719</v>
      </c>
      <c r="H76" s="118" t="s">
        <v>3106</v>
      </c>
      <c r="I76" s="135">
        <v>1</v>
      </c>
      <c r="J76" s="118">
        <v>1</v>
      </c>
      <c r="K76" s="65"/>
      <c r="L76" s="65">
        <v>22</v>
      </c>
      <c r="M76" s="65"/>
      <c r="N76" s="65"/>
      <c r="O76" s="65"/>
      <c r="P76" s="65"/>
      <c r="Q76" s="135"/>
      <c r="R76" s="118"/>
      <c r="S76" s="135" t="s">
        <v>3792</v>
      </c>
      <c r="T76" s="118" t="s">
        <v>3345</v>
      </c>
      <c r="U76" s="65">
        <v>1</v>
      </c>
      <c r="V76" s="65" t="s">
        <v>2315</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x14ac:dyDescent="0.15">
      <c r="A77" s="49"/>
      <c r="B77" s="65">
        <v>806</v>
      </c>
      <c r="C77" s="65" t="s">
        <v>2149</v>
      </c>
      <c r="D77" s="135" t="s">
        <v>3647</v>
      </c>
      <c r="E77" s="118" t="s">
        <v>2155</v>
      </c>
      <c r="F77" s="65" t="s">
        <v>3002</v>
      </c>
      <c r="G77" s="135" t="s">
        <v>3720</v>
      </c>
      <c r="H77" s="118" t="s">
        <v>2156</v>
      </c>
      <c r="I77" s="135">
        <v>2</v>
      </c>
      <c r="J77" s="118">
        <v>2</v>
      </c>
      <c r="K77" s="65"/>
      <c r="L77" s="65">
        <v>22</v>
      </c>
      <c r="M77" s="65"/>
      <c r="N77" s="65"/>
      <c r="O77" s="65"/>
      <c r="P77" s="65"/>
      <c r="Q77" s="135"/>
      <c r="R77" s="118"/>
      <c r="S77" s="135" t="s">
        <v>3791</v>
      </c>
      <c r="T77" s="118" t="s">
        <v>2157</v>
      </c>
      <c r="U77" s="65">
        <v>1</v>
      </c>
      <c r="V77" s="65" t="s">
        <v>2315</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x14ac:dyDescent="0.15">
      <c r="A78" s="49"/>
      <c r="B78" s="65">
        <v>901</v>
      </c>
      <c r="C78" s="65" t="s">
        <v>2313</v>
      </c>
      <c r="D78" s="135" t="s">
        <v>3648</v>
      </c>
      <c r="E78" s="118" t="s">
        <v>1275</v>
      </c>
      <c r="F78" s="65" t="s">
        <v>2997</v>
      </c>
      <c r="G78" s="135" t="s">
        <v>3721</v>
      </c>
      <c r="H78" s="118" t="s">
        <v>1276</v>
      </c>
      <c r="I78" s="135">
        <v>3</v>
      </c>
      <c r="J78" s="118">
        <v>3</v>
      </c>
      <c r="K78" s="65"/>
      <c r="L78" s="65">
        <v>20</v>
      </c>
      <c r="M78" s="65"/>
      <c r="N78" s="65"/>
      <c r="O78" s="65"/>
      <c r="P78" s="65"/>
      <c r="Q78" s="135"/>
      <c r="R78" s="118"/>
      <c r="S78" s="135" t="s">
        <v>3793</v>
      </c>
      <c r="T78" s="118" t="s">
        <v>1277</v>
      </c>
      <c r="U78" s="65">
        <v>1</v>
      </c>
      <c r="V78" s="65" t="s">
        <v>2315</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x14ac:dyDescent="0.15"/>
    <row r="80" spans="1:28"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80" zoomScaleNormal="80" workbookViewId="0">
      <pane xSplit="4" ySplit="3" topLeftCell="DL4" activePane="bottomRight" state="frozen"/>
      <selection pane="topRight" activeCell="E1" sqref="E1"/>
      <selection pane="bottomLeft" activeCell="A4" sqref="A4"/>
      <selection pane="bottomRight" activeCell="DN10" sqref="DN10"/>
    </sheetView>
  </sheetViews>
  <sheetFormatPr defaultRowHeight="12" x14ac:dyDescent="0.15"/>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x14ac:dyDescent="0.15">
      <c r="A1" s="73" t="s">
        <v>3386</v>
      </c>
      <c r="B1" s="74"/>
      <c r="C1" s="136" t="s">
        <v>4648</v>
      </c>
      <c r="D1" s="74"/>
      <c r="F1" s="74"/>
      <c r="G1" s="74"/>
      <c r="N1" s="73" t="s">
        <v>1914</v>
      </c>
      <c r="O1" s="73" t="s">
        <v>1913</v>
      </c>
      <c r="P1" s="73" t="s">
        <v>1915</v>
      </c>
      <c r="V1" s="160" t="s">
        <v>4650</v>
      </c>
      <c r="W1" s="161"/>
      <c r="X1" s="161"/>
      <c r="Y1" s="161"/>
      <c r="Z1" s="161"/>
      <c r="AA1" s="161"/>
      <c r="AB1" s="161"/>
      <c r="CJ1" s="73" t="s">
        <v>5074</v>
      </c>
      <c r="DL1" s="189"/>
      <c r="DM1" s="189"/>
      <c r="DN1" s="189"/>
      <c r="DO1" s="189"/>
      <c r="DP1" s="189"/>
      <c r="DQ1" s="189"/>
      <c r="DR1" s="189"/>
      <c r="DS1" s="189"/>
      <c r="DT1" s="189"/>
    </row>
    <row r="2" spans="1:124" x14ac:dyDescent="0.15">
      <c r="B2" s="143" t="s">
        <v>3358</v>
      </c>
      <c r="C2" s="143" t="s">
        <v>2167</v>
      </c>
      <c r="D2" s="143"/>
      <c r="E2" s="143" t="s">
        <v>1852</v>
      </c>
      <c r="F2" s="143" t="s">
        <v>2178</v>
      </c>
      <c r="G2" s="143"/>
      <c r="H2" s="143" t="s">
        <v>402</v>
      </c>
      <c r="I2" s="143"/>
      <c r="J2" s="143" t="s">
        <v>1916</v>
      </c>
      <c r="K2" s="143"/>
      <c r="L2" s="143" t="s">
        <v>1917</v>
      </c>
      <c r="M2" s="143" t="s">
        <v>1918</v>
      </c>
      <c r="N2" s="143" t="s">
        <v>1919</v>
      </c>
      <c r="O2" s="143" t="s">
        <v>2967</v>
      </c>
      <c r="P2" s="143" t="s">
        <v>1920</v>
      </c>
      <c r="Q2" s="143" t="s">
        <v>1921</v>
      </c>
      <c r="R2" s="143" t="s">
        <v>2288</v>
      </c>
      <c r="U2" s="109" t="s">
        <v>3422</v>
      </c>
      <c r="V2" s="134" t="s">
        <v>3423</v>
      </c>
      <c r="W2" s="109"/>
      <c r="X2" s="109"/>
      <c r="Y2" s="109"/>
      <c r="Z2" s="109"/>
      <c r="AA2" s="109"/>
      <c r="AB2" s="109"/>
      <c r="AC2" s="109"/>
      <c r="AD2" s="109"/>
      <c r="AE2" s="109"/>
      <c r="AF2" s="109"/>
      <c r="AG2" s="109"/>
      <c r="AH2" s="109"/>
      <c r="AI2" s="109"/>
      <c r="AJ2" s="109"/>
      <c r="AK2" s="109"/>
      <c r="AL2" s="122" t="s">
        <v>3381</v>
      </c>
      <c r="AM2" s="123"/>
      <c r="AN2" s="123"/>
      <c r="AO2" s="123"/>
      <c r="AP2" s="123"/>
      <c r="AQ2" s="123"/>
      <c r="AR2" s="123"/>
      <c r="AS2" s="123"/>
      <c r="AT2" s="123"/>
      <c r="AU2" s="123"/>
      <c r="AV2" s="123"/>
      <c r="AW2" s="123"/>
      <c r="AX2" s="123"/>
      <c r="AY2" s="123"/>
      <c r="AZ2" s="123"/>
      <c r="BA2" s="153"/>
      <c r="BC2" s="134" t="s">
        <v>3424</v>
      </c>
      <c r="BD2" s="109"/>
      <c r="BE2" s="109"/>
      <c r="BF2" s="109"/>
      <c r="BG2" s="109"/>
      <c r="BH2" s="109"/>
      <c r="BI2" s="109"/>
      <c r="BJ2" s="109"/>
      <c r="BK2" s="109"/>
      <c r="BL2" s="109"/>
      <c r="BM2" s="109"/>
      <c r="BN2" s="109"/>
      <c r="BO2" s="109"/>
      <c r="BP2" s="109"/>
      <c r="BQ2" s="109"/>
      <c r="BR2" s="109"/>
      <c r="BS2" s="127" t="s">
        <v>3382</v>
      </c>
      <c r="BT2" s="128"/>
      <c r="BU2" s="128"/>
      <c r="BV2" s="128"/>
      <c r="BW2" s="128"/>
      <c r="BX2" s="128"/>
      <c r="BY2" s="128"/>
      <c r="BZ2" s="128"/>
      <c r="CA2" s="128"/>
      <c r="CB2" s="128"/>
      <c r="CC2" s="128"/>
      <c r="CD2" s="128"/>
      <c r="CE2" s="128"/>
      <c r="CF2" s="128"/>
      <c r="CG2" s="128"/>
      <c r="CH2" s="129" t="s">
        <v>2484</v>
      </c>
      <c r="CJ2" s="171" t="s">
        <v>5075</v>
      </c>
      <c r="CK2" s="172"/>
      <c r="CL2" s="172"/>
      <c r="CM2" s="172"/>
      <c r="CN2" s="172"/>
      <c r="CO2" s="172"/>
      <c r="CP2" s="172"/>
      <c r="CQ2" s="173"/>
      <c r="CR2" s="174" t="s">
        <v>5076</v>
      </c>
      <c r="CS2" s="175"/>
      <c r="CT2" s="175"/>
      <c r="CU2" s="175"/>
      <c r="CV2" s="175"/>
      <c r="CW2" s="175"/>
      <c r="CX2" s="175"/>
      <c r="CY2" s="176"/>
      <c r="CZ2" s="177" t="s">
        <v>5077</v>
      </c>
      <c r="DA2" s="178"/>
      <c r="DB2" s="178"/>
      <c r="DC2" s="178"/>
      <c r="DD2" s="178"/>
      <c r="DE2" s="178"/>
      <c r="DF2" s="178"/>
      <c r="DG2" s="179"/>
      <c r="DL2" s="190"/>
      <c r="DM2" s="190"/>
      <c r="DN2" s="190" t="s">
        <v>5078</v>
      </c>
      <c r="DO2" s="189"/>
      <c r="DP2" s="189"/>
      <c r="DQ2" s="189"/>
      <c r="DR2" s="189"/>
      <c r="DS2" s="189"/>
      <c r="DT2" s="189"/>
    </row>
    <row r="3" spans="1:124" s="84" customFormat="1" ht="36" x14ac:dyDescent="0.15">
      <c r="B3" s="142" t="s">
        <v>3413</v>
      </c>
      <c r="C3" s="142" t="s">
        <v>4646</v>
      </c>
      <c r="D3" s="142" t="s">
        <v>3376</v>
      </c>
      <c r="E3" s="109" t="s">
        <v>3414</v>
      </c>
      <c r="F3" s="142" t="s">
        <v>3377</v>
      </c>
      <c r="G3" s="142" t="s">
        <v>3378</v>
      </c>
      <c r="H3" s="142" t="s">
        <v>3374</v>
      </c>
      <c r="I3" s="142" t="s">
        <v>3379</v>
      </c>
      <c r="J3" s="142" t="s">
        <v>3380</v>
      </c>
      <c r="K3" s="142" t="s">
        <v>3375</v>
      </c>
      <c r="L3" s="142" t="s">
        <v>3415</v>
      </c>
      <c r="M3" s="142" t="s">
        <v>3416</v>
      </c>
      <c r="N3" s="142" t="s">
        <v>3421</v>
      </c>
      <c r="O3" s="142" t="s">
        <v>3417</v>
      </c>
      <c r="P3" s="142" t="s">
        <v>3418</v>
      </c>
      <c r="Q3" s="142" t="s">
        <v>3419</v>
      </c>
      <c r="R3" s="142" t="s">
        <v>3420</v>
      </c>
      <c r="T3" s="76"/>
      <c r="U3" s="109" t="s">
        <v>3383</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54">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5079</v>
      </c>
      <c r="CK3" s="110" t="s">
        <v>5080</v>
      </c>
      <c r="CL3" s="110" t="s">
        <v>5082</v>
      </c>
      <c r="CM3" s="110" t="s">
        <v>5083</v>
      </c>
      <c r="CN3" s="110" t="s">
        <v>5084</v>
      </c>
      <c r="CO3" s="110" t="s">
        <v>5083</v>
      </c>
      <c r="CP3" s="110" t="s">
        <v>5085</v>
      </c>
      <c r="CQ3" s="110" t="s">
        <v>5086</v>
      </c>
      <c r="CR3" s="110" t="s">
        <v>5087</v>
      </c>
      <c r="CS3" s="110" t="s">
        <v>5088</v>
      </c>
      <c r="CT3" s="110" t="s">
        <v>5081</v>
      </c>
      <c r="CU3" s="110" t="s">
        <v>5083</v>
      </c>
      <c r="CV3" s="110" t="s">
        <v>5089</v>
      </c>
      <c r="CW3" s="110" t="s">
        <v>5080</v>
      </c>
      <c r="CX3" s="110" t="s">
        <v>5090</v>
      </c>
      <c r="CY3" s="110" t="s">
        <v>5091</v>
      </c>
      <c r="CZ3" s="110" t="s">
        <v>5092</v>
      </c>
      <c r="DA3" s="110" t="s">
        <v>5080</v>
      </c>
      <c r="DB3" s="110" t="s">
        <v>5081</v>
      </c>
      <c r="DC3" s="110" t="s">
        <v>5080</v>
      </c>
      <c r="DD3" s="110" t="s">
        <v>5093</v>
      </c>
      <c r="DE3" s="110" t="s">
        <v>5088</v>
      </c>
      <c r="DF3" s="110" t="s">
        <v>5094</v>
      </c>
      <c r="DG3" s="110" t="s">
        <v>5095</v>
      </c>
      <c r="DL3" s="77"/>
      <c r="DM3" s="77"/>
      <c r="DN3" s="77" t="s">
        <v>2518</v>
      </c>
      <c r="DO3" s="78"/>
      <c r="DP3" s="79"/>
      <c r="DQ3" s="80" t="s">
        <v>1980</v>
      </c>
      <c r="DR3" s="81"/>
      <c r="DS3" s="82"/>
      <c r="DT3" s="83" t="s">
        <v>2484</v>
      </c>
    </row>
    <row r="4" spans="1:124" s="84" customFormat="1" ht="43.5" customHeight="1" x14ac:dyDescent="0.15">
      <c r="A4" s="73"/>
      <c r="B4" s="110" t="s">
        <v>3039</v>
      </c>
      <c r="C4" s="119" t="s">
        <v>3794</v>
      </c>
      <c r="D4" s="131" t="s">
        <v>3040</v>
      </c>
      <c r="E4" s="110" t="s">
        <v>1931</v>
      </c>
      <c r="F4" s="119"/>
      <c r="G4" s="131"/>
      <c r="H4" s="119" t="s">
        <v>3957</v>
      </c>
      <c r="I4" s="131" t="s">
        <v>3041</v>
      </c>
      <c r="J4" s="119" t="str">
        <f>IF(K4="","",K4)</f>
        <v>sel010</v>
      </c>
      <c r="K4" s="131" t="str">
        <f>"sel"&amp;MID($B4,2,5)</f>
        <v>sel010</v>
      </c>
      <c r="L4" s="111"/>
      <c r="M4" s="111"/>
      <c r="N4" s="111"/>
      <c r="O4" s="110" t="s">
        <v>1914</v>
      </c>
      <c r="P4" s="111"/>
      <c r="Q4" s="111"/>
      <c r="R4" s="110">
        <v>-1</v>
      </c>
      <c r="S4" s="73"/>
      <c r="T4" s="73"/>
      <c r="U4" s="113" t="str">
        <f>J4</f>
        <v>sel010</v>
      </c>
      <c r="V4" s="119" t="s">
        <v>4071</v>
      </c>
      <c r="W4" s="119" t="s">
        <v>4072</v>
      </c>
      <c r="X4" s="119" t="s">
        <v>4073</v>
      </c>
      <c r="Y4" s="119" t="s">
        <v>4074</v>
      </c>
      <c r="Z4" s="119" t="s">
        <v>4075</v>
      </c>
      <c r="AA4" s="119"/>
      <c r="AB4" s="119"/>
      <c r="AC4" s="119"/>
      <c r="AD4" s="119"/>
      <c r="AE4" s="119"/>
      <c r="AF4" s="119"/>
      <c r="AG4" s="119"/>
      <c r="AH4" s="119"/>
      <c r="AI4" s="119"/>
      <c r="AJ4" s="119" t="s">
        <v>3559</v>
      </c>
      <c r="AK4" s="119"/>
      <c r="AL4" s="131" t="s">
        <v>4651</v>
      </c>
      <c r="AM4" s="131" t="s">
        <v>3042</v>
      </c>
      <c r="AN4" s="131" t="s">
        <v>3043</v>
      </c>
      <c r="AO4" s="162" t="s">
        <v>3045</v>
      </c>
      <c r="AP4" s="162" t="s">
        <v>3044</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"efforts ease consideration", "efforts ease priority", "", " " ];</v>
      </c>
      <c r="DR4" s="89"/>
      <c r="DS4" s="89"/>
      <c r="DT4" s="89"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4" customFormat="1" ht="43.5" customHeight="1" x14ac:dyDescent="0.15">
      <c r="A5" s="73"/>
      <c r="B5" s="110" t="s">
        <v>1932</v>
      </c>
      <c r="C5" s="119" t="s">
        <v>3795</v>
      </c>
      <c r="D5" s="131" t="s">
        <v>1933</v>
      </c>
      <c r="E5" s="110" t="s">
        <v>1931</v>
      </c>
      <c r="F5" s="119" t="s">
        <v>3956</v>
      </c>
      <c r="G5" s="131" t="s">
        <v>1934</v>
      </c>
      <c r="H5" s="119" t="s">
        <v>3958</v>
      </c>
      <c r="I5" s="131" t="s">
        <v>2349</v>
      </c>
      <c r="J5" s="119" t="str">
        <f>IF(K5="","",K5)</f>
        <v>sel001</v>
      </c>
      <c r="K5" s="131" t="str">
        <f>"sel"&amp;MID($B5,2,5)</f>
        <v>sel001</v>
      </c>
      <c r="L5" s="111"/>
      <c r="M5" s="111"/>
      <c r="N5" s="111"/>
      <c r="O5" s="110" t="s">
        <v>1914</v>
      </c>
      <c r="P5" s="111"/>
      <c r="Q5" s="111"/>
      <c r="R5" s="110">
        <v>-1</v>
      </c>
      <c r="S5" s="73"/>
      <c r="T5" s="73"/>
      <c r="U5" s="113" t="str">
        <f>J5</f>
        <v>sel001</v>
      </c>
      <c r="V5" s="119" t="s">
        <v>4071</v>
      </c>
      <c r="W5" s="119" t="s">
        <v>4076</v>
      </c>
      <c r="X5" s="119" t="s">
        <v>4077</v>
      </c>
      <c r="Y5" s="119" t="s">
        <v>4078</v>
      </c>
      <c r="Z5" s="119" t="s">
        <v>4079</v>
      </c>
      <c r="AA5" s="119" t="s">
        <v>4080</v>
      </c>
      <c r="AB5" s="119" t="s">
        <v>4081</v>
      </c>
      <c r="AC5" s="119" t="s">
        <v>4082</v>
      </c>
      <c r="AD5" s="119" t="s">
        <v>4083</v>
      </c>
      <c r="AE5" s="119" t="s">
        <v>4084</v>
      </c>
      <c r="AF5" s="119"/>
      <c r="AG5" s="119"/>
      <c r="AH5" s="119"/>
      <c r="AI5" s="119"/>
      <c r="AJ5" s="119"/>
      <c r="AK5" s="119"/>
      <c r="AL5" s="131" t="s">
        <v>4652</v>
      </c>
      <c r="AM5" s="162" t="s">
        <v>1990</v>
      </c>
      <c r="AN5" s="162" t="s">
        <v>1991</v>
      </c>
      <c r="AO5" s="162" t="s">
        <v>1992</v>
      </c>
      <c r="AP5" s="162" t="s">
        <v>1993</v>
      </c>
      <c r="AQ5" s="131" t="s">
        <v>1994</v>
      </c>
      <c r="AR5" s="131" t="s">
        <v>1995</v>
      </c>
      <c r="AS5" s="131" t="s">
        <v>1996</v>
      </c>
      <c r="AT5" s="131" t="s">
        <v>1997</v>
      </c>
      <c r="AU5" s="131" t="s">
        <v>1998</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"Please select", "one", "two", "three", "four", "five", "six", "seven", "eight", "9 more than", "" ];</v>
      </c>
      <c r="DR5" s="89"/>
      <c r="DS5" s="89"/>
      <c r="DT5" s="89" t="str">
        <f>"D6.scenario.defSelectData['"&amp;U5&amp;"']=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4" customFormat="1" ht="43.5" customHeight="1" x14ac:dyDescent="0.15">
      <c r="A6" s="73"/>
      <c r="B6" s="110" t="s">
        <v>2350</v>
      </c>
      <c r="C6" s="119" t="s">
        <v>3796</v>
      </c>
      <c r="D6" s="131" t="s">
        <v>2838</v>
      </c>
      <c r="E6" s="110" t="s">
        <v>1931</v>
      </c>
      <c r="F6" s="119"/>
      <c r="G6" s="131"/>
      <c r="H6" s="119" t="s">
        <v>3959</v>
      </c>
      <c r="I6" s="131" t="s">
        <v>2328</v>
      </c>
      <c r="J6" s="119" t="str">
        <f>IF(K6="","",K6)</f>
        <v>sel002</v>
      </c>
      <c r="K6" s="131" t="str">
        <f>"sel"&amp;MID($B6,2,5)</f>
        <v>sel002</v>
      </c>
      <c r="L6" s="111"/>
      <c r="M6" s="111"/>
      <c r="N6" s="111"/>
      <c r="O6" s="110" t="s">
        <v>1914</v>
      </c>
      <c r="P6" s="111"/>
      <c r="Q6" s="111"/>
      <c r="R6" s="110">
        <v>-1</v>
      </c>
      <c r="S6" s="73"/>
      <c r="T6" s="73"/>
      <c r="U6" s="113" t="str">
        <f>J6</f>
        <v>sel002</v>
      </c>
      <c r="V6" s="119" t="s">
        <v>4071</v>
      </c>
      <c r="W6" s="119" t="s">
        <v>4085</v>
      </c>
      <c r="X6" s="119" t="s">
        <v>4086</v>
      </c>
      <c r="Y6" s="119"/>
      <c r="Z6" s="119"/>
      <c r="AA6" s="119"/>
      <c r="AB6" s="119"/>
      <c r="AC6" s="119"/>
      <c r="AD6" s="119"/>
      <c r="AE6" s="119"/>
      <c r="AF6" s="119"/>
      <c r="AG6" s="119"/>
      <c r="AH6" s="119"/>
      <c r="AI6" s="119"/>
      <c r="AJ6" s="119" t="s">
        <v>3559</v>
      </c>
      <c r="AK6" s="119"/>
      <c r="AL6" s="131" t="s">
        <v>4652</v>
      </c>
      <c r="AM6" s="162" t="s">
        <v>2998</v>
      </c>
      <c r="AN6" s="162" t="s">
        <v>2999</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"D6.scenario.defInput["""&amp;B6&amp;"""] = {  "&amp;E$2&amp;":"""&amp;E6&amp;""",  "&amp;C$2&amp;":"""&amp;CLEAN(SUBSTITUTE(C6,"""",""""))&amp;""",  "&amp;F$2&amp;":"""&amp;F6&amp;""",  "&amp;H$2&amp;":"""&amp;CLEAN(SUBSTITUTE(H6,"""",""""))&amp;""", "&amp;J$2&amp;":"""&amp;J6&amp;""", "&amp;L$2&amp;":"""&amp;L6&amp;""", "&amp;M$2&amp;":"""&amp;M6&amp;""", "&amp;N$2&amp;":"""&amp;N6&amp;""", "&amp;O$2&amp;":"""&amp;O6&amp;""", "&amp;P$2&amp;":"""&amp;P6&amp;""", "&amp;Q$2&amp;":"""&amp;Q6&amp;""", "&amp;R$2&amp;":"""&amp;R6&amp;""", d11t:"""&amp;CJ6&amp;""",d11p:"""&amp;CK6&amp;""",d12t:"""&amp;CL6&amp;""",d12p:"""&amp;CM6&amp;""",d13t:"""&amp;CN6&amp;""",d13p:"""&amp;CO6&amp;""",d1w:"""&amp;CP6&amp;""",d1d:"""&amp;CQ6&amp;""", d21t:"""&amp;CR6&amp;""",d21p:"""&amp;CS6&amp;""",d22t:"""&amp;CT6&amp;""",d22p:"""&amp;CU6&amp;""",d23t:"""&amp;CV6&amp;""",d23p:"""&amp;CW6&amp;""",d2w:"""&amp;CX6&amp;""",d2d:"""&amp;CY6&amp;""", d31t:"""&amp;CZ6&amp;""",d31p:"""&amp;DA6&amp;""",d32t:"""&amp;DB6&amp;""",d32p:"""&amp;DC6&amp;""",d33t:"""&amp;DD6&amp;""",d33p:"""&amp;DE6&amp;""",d3w:"""&amp;DF6&amp;""",d3d:"""&amp;DG6&amp;"""}; "</f>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"D6.scenario.defSelectValue["""&amp;U6&amp;"""]= [ """&amp;CLEAN(V6)&amp;""", """&amp;CLEAN(W6)&amp;IF(X6="","",""", """&amp;CLEAN(X6))&amp;IF(Y6="","",""", """&amp;CLEAN(Y6))&amp;IF(Z6="","",""", """&amp;CLEAN(Z6))&amp;IF(AA6="","",""", """&amp;CLEAN(AA6))&amp;IF(AB6="","",""", """&amp;CLEAN(AB6))&amp;IF(AC6="","",""", """&amp;CLEAN(AC6))&amp;IF(AD6="","",""", """&amp;CLEAN(AD6))&amp;IF(AE6="","",""", """&amp;CLEAN(AE6))&amp;IF(AF6="","",""", """&amp;CLEAN(AF6))&amp;IF(AG6="","",""", """&amp;CLEAN(AG6))&amp;IF(AH6="",""", """&amp;CLEAN(AH6))&amp;IF(AI6="","",""", """&amp;CLEAN(AI6))&amp;IF(AJ6="","",""", """&amp;CLEAN(AJ6))&amp;IF(AK6="","",""", """&amp;CLEAN(AK6))&amp;""" ];"</f>
        <v>D6.scenario.defSelectValue["sel002"]= [ "Please select", "House", "Apartment", "", " " ];</v>
      </c>
      <c r="DR6" s="89"/>
      <c r="DS6" s="89"/>
      <c r="DT6" s="89" t="str">
        <f>"D6.scenario.defSelectData['"&amp;U6&amp;"']= [ '"&amp;BC6&amp;"', '"&amp;BD6&amp;"', '"&amp;BE6&amp;IF(BF6="","","', '"&amp;BF6)&amp;IF(BG6="","","', '"&amp;BG6)&amp;IF(BH6="","","', '"&amp;BH6)&amp;IF(BI6="","","', '"&amp;BI6)&amp;IF(BJ6="","","', '"&amp;BJ6)&amp;IF(BK6="","","', '"&amp;BK6)&amp;IF(BL6="","","', '"&amp;BL6)&amp;IF(BM6="","","', '"&amp;BM6)&amp;IF(BN6="","","', '"&amp;BN6)&amp;IF(BO6="","","', '"&amp;BO6)&amp;IF(BP6="","","', '"&amp;BP6)&amp;IF(BQ6="","","', '"&amp;BQ6)&amp;IF(BR6="","","', '"&amp;BR6)&amp;"' ];"</f>
        <v>D6.scenario.defSelectData['sel002']= [ '-1', '1', '2' ];</v>
      </c>
    </row>
    <row r="7" spans="1:124" s="84" customFormat="1" ht="43.5" customHeight="1" x14ac:dyDescent="0.15">
      <c r="A7" s="73"/>
      <c r="B7" s="110" t="s">
        <v>1935</v>
      </c>
      <c r="C7" s="119" t="s">
        <v>3797</v>
      </c>
      <c r="D7" s="131" t="s">
        <v>1936</v>
      </c>
      <c r="E7" s="110" t="s">
        <v>1931</v>
      </c>
      <c r="F7" s="119" t="s">
        <v>1937</v>
      </c>
      <c r="G7" s="131" t="s">
        <v>1937</v>
      </c>
      <c r="H7" s="119" t="s">
        <v>3960</v>
      </c>
      <c r="I7" s="131" t="s">
        <v>1938</v>
      </c>
      <c r="J7" s="119" t="str">
        <f>IF(K7="","",K7)</f>
        <v>sel003</v>
      </c>
      <c r="K7" s="131" t="str">
        <f>"sel"&amp;MID($B7,2,5)</f>
        <v>sel003</v>
      </c>
      <c r="L7" s="111"/>
      <c r="M7" s="111"/>
      <c r="N7" s="111"/>
      <c r="O7" s="110" t="s">
        <v>1914</v>
      </c>
      <c r="P7" s="111"/>
      <c r="Q7" s="111"/>
      <c r="R7" s="110">
        <v>-1</v>
      </c>
      <c r="S7" s="73"/>
      <c r="T7" s="73"/>
      <c r="U7" s="113" t="str">
        <f>J7</f>
        <v>sel003</v>
      </c>
      <c r="V7" s="119" t="s">
        <v>4071</v>
      </c>
      <c r="W7" s="119" t="s">
        <v>2001</v>
      </c>
      <c r="X7" s="119" t="s">
        <v>2002</v>
      </c>
      <c r="Y7" s="119" t="s">
        <v>2003</v>
      </c>
      <c r="Z7" s="119" t="s">
        <v>2004</v>
      </c>
      <c r="AA7" s="119" t="s">
        <v>2005</v>
      </c>
      <c r="AB7" s="119" t="s">
        <v>2006</v>
      </c>
      <c r="AC7" s="119" t="s">
        <v>4087</v>
      </c>
      <c r="AD7" s="119" t="s">
        <v>4088</v>
      </c>
      <c r="AE7" s="119"/>
      <c r="AF7" s="119"/>
      <c r="AG7" s="119"/>
      <c r="AH7" s="119"/>
      <c r="AI7" s="119"/>
      <c r="AJ7" s="119" t="s">
        <v>3559</v>
      </c>
      <c r="AK7" s="119"/>
      <c r="AL7" s="131" t="s">
        <v>4652</v>
      </c>
      <c r="AM7" s="131" t="s">
        <v>2001</v>
      </c>
      <c r="AN7" s="162" t="s">
        <v>2002</v>
      </c>
      <c r="AO7" s="162" t="s">
        <v>2003</v>
      </c>
      <c r="AP7" s="162" t="s">
        <v>2004</v>
      </c>
      <c r="AQ7" s="162" t="s">
        <v>2005</v>
      </c>
      <c r="AR7" s="162" t="s">
        <v>2006</v>
      </c>
      <c r="AS7" s="162" t="s">
        <v>4653</v>
      </c>
      <c r="AT7" s="131" t="s">
        <v>2794</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"D6.scenario.defInput["""&amp;B7&amp;"""] = {  "&amp;E$2&amp;":"""&amp;E7&amp;""",  "&amp;C$2&amp;":"""&amp;CLEAN(SUBSTITUTE(C7,"""",""""))&amp;""",  "&amp;F$2&amp;":"""&amp;F7&amp;""",  "&amp;H$2&amp;":"""&amp;CLEAN(SUBSTITUTE(H7,"""",""""))&amp;""", "&amp;J$2&amp;":"""&amp;J7&amp;""", "&amp;L$2&amp;":"""&amp;L7&amp;""", "&amp;M$2&amp;":"""&amp;M7&amp;""", "&amp;N$2&amp;":"""&amp;N7&amp;""", "&amp;O$2&amp;":"""&amp;O7&amp;""", "&amp;P$2&amp;":"""&amp;P7&amp;""", "&amp;Q$2&amp;":"""&amp;Q7&amp;""", "&amp;R$2&amp;":"""&amp;R7&amp;""", d11t:"""&amp;CJ7&amp;""",d11p:"""&amp;CK7&amp;""",d12t:"""&amp;CL7&amp;""",d12p:"""&amp;CM7&amp;""",d13t:"""&amp;CN7&amp;""",d13p:"""&amp;CO7&amp;""",d1w:"""&amp;CP7&amp;""",d1d:"""&amp;CQ7&amp;""", d21t:"""&amp;CR7&amp;""",d21p:"""&amp;CS7&amp;""",d22t:"""&amp;CT7&amp;""",d22p:"""&amp;CU7&amp;""",d23t:"""&amp;CV7&amp;""",d23p:"""&amp;CW7&amp;""",d2w:"""&amp;CX7&amp;""",d2d:"""&amp;CY7&amp;""", d31t:"""&amp;CZ7&amp;""",d31p:"""&amp;DA7&amp;""",d32t:"""&amp;DB7&amp;""",d32p:"""&amp;DC7&amp;""",d33t:"""&amp;DD7&amp;""",d33p:"""&amp;DE7&amp;""",d3w:"""&amp;DF7&amp;""",d3d:"""&amp;DG7&amp;"""}; "</f>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"D6.scenario.defSelectValue["""&amp;U7&amp;"""]= [ """&amp;CLEAN(V7)&amp;""", """&amp;CLEAN(W7)&amp;IF(X7="","",""", """&amp;CLEAN(X7))&amp;IF(Y7="","",""", """&amp;CLEAN(Y7))&amp;IF(Z7="","",""", """&amp;CLEAN(Z7))&amp;IF(AA7="","",""", """&amp;CLEAN(AA7))&amp;IF(AB7="","",""", """&amp;CLEAN(AB7))&amp;IF(AC7="","",""", """&amp;CLEAN(AC7))&amp;IF(AD7="","",""", """&amp;CLEAN(AD7))&amp;IF(AE7="","",""", """&amp;CLEAN(AE7))&amp;IF(AF7="","",""", """&amp;CLEAN(AF7))&amp;IF(AG7="","",""", """&amp;CLEAN(AG7))&amp;IF(AH7="",""", """&amp;CLEAN(AH7))&amp;IF(AI7="","",""", """&amp;CLEAN(AI7))&amp;IF(AJ7="","",""", """&amp;CLEAN(AJ7))&amp;IF(AK7="","",""", """&amp;CLEAN(AK7))&amp;""" ];"</f>
        <v>D6.scenario.defSelectValue["sel003"]= [ "Please select", "15m2", "30m2", "50m2", "70m2", "100m2", "120m2", "150m2", "200m2 or more", "", " " ];</v>
      </c>
      <c r="DR7" s="89"/>
      <c r="DS7" s="89"/>
      <c r="DT7" s="89" t="str">
        <f>"D6.scenario.defSelectData['"&amp;U7&amp;"']= [ '"&amp;BC7&amp;"', '"&amp;BD7&amp;"', '"&amp;BE7&amp;IF(BF7="","","', '"&amp;BF7)&amp;IF(BG7="","","', '"&amp;BG7)&amp;IF(BH7="","","', '"&amp;BH7)&amp;IF(BI7="","","', '"&amp;BI7)&amp;IF(BJ7="","","', '"&amp;BJ7)&amp;IF(BK7="","","', '"&amp;BK7)&amp;IF(BL7="","","', '"&amp;BL7)&amp;IF(BM7="","","', '"&amp;BM7)&amp;IF(BN7="","","', '"&amp;BN7)&amp;IF(BO7="","","', '"&amp;BO7)&amp;IF(BP7="","","', '"&amp;BP7)&amp;IF(BQ7="","","', '"&amp;BQ7)&amp;IF(BR7="","","', '"&amp;BR7)&amp;"' ];"</f>
        <v>D6.scenario.defSelectData['sel003']= [ '-1', '15', '30', '50', '70', '100', '120', '150', '220' ];</v>
      </c>
    </row>
    <row r="8" spans="1:124" s="84" customFormat="1" ht="43.5" customHeight="1" x14ac:dyDescent="0.15">
      <c r="A8" s="73"/>
      <c r="B8" s="110" t="s">
        <v>1939</v>
      </c>
      <c r="C8" s="119" t="s">
        <v>3798</v>
      </c>
      <c r="D8" s="131" t="s">
        <v>2525</v>
      </c>
      <c r="E8" s="110" t="s">
        <v>1931</v>
      </c>
      <c r="F8" s="119"/>
      <c r="G8" s="131"/>
      <c r="H8" s="119" t="s">
        <v>3961</v>
      </c>
      <c r="I8" s="131" t="s">
        <v>2526</v>
      </c>
      <c r="J8" s="119" t="str">
        <f>IF(K8="","",K8)</f>
        <v>sel004</v>
      </c>
      <c r="K8" s="131" t="str">
        <f>"sel"&amp;MID($B8,2,5)</f>
        <v>sel004</v>
      </c>
      <c r="L8" s="111"/>
      <c r="M8" s="111"/>
      <c r="N8" s="111"/>
      <c r="O8" s="110" t="s">
        <v>1914</v>
      </c>
      <c r="P8" s="111"/>
      <c r="Q8" s="111"/>
      <c r="R8" s="110">
        <v>-1</v>
      </c>
      <c r="S8" s="73"/>
      <c r="T8" s="73"/>
      <c r="U8" s="113" t="str">
        <f>J8</f>
        <v>sel004</v>
      </c>
      <c r="V8" s="119" t="s">
        <v>4071</v>
      </c>
      <c r="W8" s="119" t="s">
        <v>4089</v>
      </c>
      <c r="X8" s="119" t="s">
        <v>4090</v>
      </c>
      <c r="Y8" s="119"/>
      <c r="Z8" s="119"/>
      <c r="AA8" s="119"/>
      <c r="AB8" s="119"/>
      <c r="AC8" s="119"/>
      <c r="AD8" s="119"/>
      <c r="AE8" s="119"/>
      <c r="AF8" s="119"/>
      <c r="AG8" s="119"/>
      <c r="AH8" s="119"/>
      <c r="AI8" s="119"/>
      <c r="AJ8" s="119" t="s">
        <v>3559</v>
      </c>
      <c r="AK8" s="119"/>
      <c r="AL8" s="131" t="s">
        <v>4652</v>
      </c>
      <c r="AM8" s="162" t="s">
        <v>1107</v>
      </c>
      <c r="AN8" s="162" t="s">
        <v>2527</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"D6.scenario.defInput["""&amp;B8&amp;"""] = {  "&amp;E$2&amp;":"""&amp;E8&amp;""",  "&amp;C$2&amp;":"""&amp;CLEAN(SUBSTITUTE(C8,"""",""""))&amp;""",  "&amp;F$2&amp;":"""&amp;F8&amp;""",  "&amp;H$2&amp;":"""&amp;CLEAN(SUBSTITUTE(H8,"""",""""))&amp;""", "&amp;J$2&amp;":"""&amp;J8&amp;""", "&amp;L$2&amp;":"""&amp;L8&amp;""", "&amp;M$2&amp;":"""&amp;M8&amp;""", "&amp;N$2&amp;":"""&amp;N8&amp;""", "&amp;O$2&amp;":"""&amp;O8&amp;""", "&amp;P$2&amp;":"""&amp;P8&amp;""", "&amp;Q$2&amp;":"""&amp;Q8&amp;""", "&amp;R$2&amp;":"""&amp;R8&amp;""", d11t:"""&amp;CJ8&amp;""",d11p:"""&amp;CK8&amp;""",d12t:"""&amp;CL8&amp;""",d12p:"""&amp;CM8&amp;""",d13t:"""&amp;CN8&amp;""",d13p:"""&amp;CO8&amp;""",d1w:"""&amp;CP8&amp;""",d1d:"""&amp;CQ8&amp;""", d21t:"""&amp;CR8&amp;""",d21p:"""&amp;CS8&amp;""",d22t:"""&amp;CT8&amp;""",d22p:"""&amp;CU8&amp;""",d23t:"""&amp;CV8&amp;""",d23p:"""&amp;CW8&amp;""",d2w:"""&amp;CX8&amp;""",d2d:"""&amp;CY8&amp;""", d31t:"""&amp;CZ8&amp;""",d31p:"""&amp;DA8&amp;""",d32t:"""&amp;DB8&amp;""",d32p:"""&amp;DC8&amp;""",d33t:"""&amp;DD8&amp;""",d33p:"""&amp;DE8&amp;""",d3w:"""&amp;DF8&amp;""",d3d:"""&amp;DG8&amp;"""}; "</f>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"D6.scenario.defSelectValue["""&amp;U8&amp;"""]= [ """&amp;CLEAN(V8)&amp;""", """&amp;CLEAN(W8)&amp;IF(X8="","",""", """&amp;CLEAN(X8))&amp;IF(Y8="","",""", """&amp;CLEAN(Y8))&amp;IF(Z8="","",""", """&amp;CLEAN(Z8))&amp;IF(AA8="","",""", """&amp;CLEAN(AA8))&amp;IF(AB8="","",""", """&amp;CLEAN(AB8))&amp;IF(AC8="","",""", """&amp;CLEAN(AC8))&amp;IF(AD8="","",""", """&amp;CLEAN(AD8))&amp;IF(AE8="","",""", """&amp;CLEAN(AE8))&amp;IF(AF8="","",""", """&amp;CLEAN(AF8))&amp;IF(AG8="","",""", """&amp;CLEAN(AG8))&amp;IF(AH8="",""", """&amp;CLEAN(AH8))&amp;IF(AI8="","",""", """&amp;CLEAN(AI8))&amp;IF(AJ8="","",""", """&amp;CLEAN(AJ8))&amp;IF(AK8="","",""", """&amp;CLEAN(AK8))&amp;""" ];"</f>
        <v>D6.scenario.defSelectValue["sel004"]= [ "Please select", "homeownership", "lease", "", " " ];</v>
      </c>
      <c r="DR8" s="89"/>
      <c r="DS8" s="89"/>
      <c r="DT8" s="89" t="str">
        <f>"D6.scenario.defSelectData['"&amp;U8&amp;"']= [ '"&amp;BC8&amp;"', '"&amp;BD8&amp;"', '"&amp;BE8&amp;IF(BF8="","","', '"&amp;BF8)&amp;IF(BG8="","","', '"&amp;BG8)&amp;IF(BH8="","","', '"&amp;BH8)&amp;IF(BI8="","","', '"&amp;BI8)&amp;IF(BJ8="","","', '"&amp;BJ8)&amp;IF(BK8="","","', '"&amp;BK8)&amp;IF(BL8="","","', '"&amp;BL8)&amp;IF(BM8="","","', '"&amp;BM8)&amp;IF(BN8="","","', '"&amp;BN8)&amp;IF(BO8="","","', '"&amp;BO8)&amp;IF(BP8="","","', '"&amp;BP8)&amp;IF(BQ8="","","', '"&amp;BQ8)&amp;IF(BR8="","","', '"&amp;BR8)&amp;"' ];"</f>
        <v>D6.scenario.defSelectData['sel004']= [ '-1', '1', '2' ];</v>
      </c>
    </row>
    <row r="9" spans="1:124" s="84" customFormat="1" ht="43.5" customHeight="1" x14ac:dyDescent="0.15">
      <c r="A9" s="73"/>
      <c r="B9" s="110" t="s">
        <v>1976</v>
      </c>
      <c r="C9" s="119" t="s">
        <v>3799</v>
      </c>
      <c r="D9" s="131" t="s">
        <v>2488</v>
      </c>
      <c r="E9" s="110" t="s">
        <v>1931</v>
      </c>
      <c r="F9" s="119"/>
      <c r="G9" s="131"/>
      <c r="H9" s="119" t="s">
        <v>3962</v>
      </c>
      <c r="I9" s="131" t="s">
        <v>2774</v>
      </c>
      <c r="J9" s="119" t="str">
        <f>IF(K9="","",K9)</f>
        <v>sel005</v>
      </c>
      <c r="K9" s="131" t="str">
        <f>"sel"&amp;MID($B9,2,5)</f>
        <v>sel005</v>
      </c>
      <c r="L9" s="111"/>
      <c r="M9" s="111"/>
      <c r="N9" s="111"/>
      <c r="O9" s="110" t="s">
        <v>1914</v>
      </c>
      <c r="P9" s="111"/>
      <c r="Q9" s="111"/>
      <c r="R9" s="110">
        <v>-1</v>
      </c>
      <c r="S9" s="73"/>
      <c r="T9" s="73"/>
      <c r="U9" s="113" t="str">
        <f>J9</f>
        <v>sel005</v>
      </c>
      <c r="V9" s="119" t="s">
        <v>4071</v>
      </c>
      <c r="W9" s="119" t="s">
        <v>4091</v>
      </c>
      <c r="X9" s="119" t="s">
        <v>4092</v>
      </c>
      <c r="Y9" s="119" t="s">
        <v>4093</v>
      </c>
      <c r="Z9" s="119"/>
      <c r="AA9" s="119"/>
      <c r="AB9" s="119"/>
      <c r="AC9" s="119"/>
      <c r="AD9" s="119"/>
      <c r="AE9" s="119"/>
      <c r="AF9" s="119"/>
      <c r="AG9" s="119"/>
      <c r="AH9" s="119"/>
      <c r="AI9" s="119"/>
      <c r="AJ9" s="119"/>
      <c r="AK9" s="119"/>
      <c r="AL9" s="131" t="s">
        <v>4652</v>
      </c>
      <c r="AM9" s="162" t="s">
        <v>2451</v>
      </c>
      <c r="AN9" s="162" t="s">
        <v>2452</v>
      </c>
      <c r="AO9" s="162" t="s">
        <v>2453</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"D6.scenario.defInput["""&amp;B9&amp;"""] = {  "&amp;E$2&amp;":"""&amp;E9&amp;""",  "&amp;C$2&amp;":"""&amp;CLEAN(SUBSTITUTE(C9,"""",""""))&amp;""",  "&amp;F$2&amp;":"""&amp;F9&amp;""",  "&amp;H$2&amp;":"""&amp;CLEAN(SUBSTITUTE(H9,"""",""""))&amp;""", "&amp;J$2&amp;":"""&amp;J9&amp;""", "&amp;L$2&amp;":"""&amp;L9&amp;""", "&amp;M$2&amp;":"""&amp;M9&amp;""", "&amp;N$2&amp;":"""&amp;N9&amp;""", "&amp;O$2&amp;":"""&amp;O9&amp;""", "&amp;P$2&amp;":"""&amp;P9&amp;""", "&amp;Q$2&amp;":"""&amp;Q9&amp;""", "&amp;R$2&amp;":"""&amp;R9&amp;""", d11t:"""&amp;CJ9&amp;""",d11p:"""&amp;CK9&amp;""",d12t:"""&amp;CL9&amp;""",d12p:"""&amp;CM9&amp;""",d13t:"""&amp;CN9&amp;""",d13p:"""&amp;CO9&amp;""",d1w:"""&amp;CP9&amp;""",d1d:"""&amp;CQ9&amp;""", d21t:"""&amp;CR9&amp;""",d21p:"""&amp;CS9&amp;""",d22t:"""&amp;CT9&amp;""",d22p:"""&amp;CU9&amp;""",d23t:"""&amp;CV9&amp;""",d23p:"""&amp;CW9&amp;""",d2w:"""&amp;CX9&amp;""",d2d:"""&amp;CY9&amp;""", d31t:"""&amp;CZ9&amp;""",d31p:"""&amp;DA9&amp;""",d32t:"""&amp;DB9&amp;""",d32p:"""&amp;DC9&amp;""",d33t:"""&amp;DD9&amp;""",d33p:"""&amp;DE9&amp;""",d3w:"""&amp;DF9&amp;""",d3d:"""&amp;DG9&amp;"""}; "</f>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"D6.scenario.defSelectValue["""&amp;U9&amp;"""]= [ """&amp;CLEAN(V9)&amp;""", """&amp;CLEAN(W9)&amp;IF(X9="","",""", """&amp;CLEAN(X9))&amp;IF(Y9="","",""", """&amp;CLEAN(Y9))&amp;IF(Z9="","",""", """&amp;CLEAN(Z9))&amp;IF(AA9="","",""", """&amp;CLEAN(AA9))&amp;IF(AB9="","",""", """&amp;CLEAN(AB9))&amp;IF(AC9="","",""", """&amp;CLEAN(AC9))&amp;IF(AD9="","",""", """&amp;CLEAN(AD9))&amp;IF(AE9="","",""", """&amp;CLEAN(AE9))&amp;IF(AF9="","",""", """&amp;CLEAN(AF9))&amp;IF(AG9="","",""", """&amp;CLEAN(AG9))&amp;IF(AH9="",""", """&amp;CLEAN(AH9))&amp;IF(AI9="","",""", """&amp;CLEAN(AI9))&amp;IF(AJ9="","",""", """&amp;CLEAN(AJ9))&amp;IF(AK9="","",""", """&amp;CLEAN(AK9))&amp;""" ];"</f>
        <v>D6.scenario.defSelectValue["sel005"]= [ "Please select", "single-story", "2-story", "3 floor and above", "" ];</v>
      </c>
      <c r="DR9" s="89"/>
      <c r="DS9" s="89"/>
      <c r="DT9" s="89" t="str">
        <f>"D6.scenario.defSelectData['"&amp;U9&amp;"']= [ '"&amp;BC9&amp;"', '"&amp;BD9&amp;"', '"&amp;BE9&amp;IF(BF9="","","', '"&amp;BF9)&amp;IF(BG9="","","', '"&amp;BG9)&amp;IF(BH9="","","', '"&amp;BH9)&amp;IF(BI9="","","', '"&amp;BI9)&amp;IF(BJ9="","","', '"&amp;BJ9)&amp;IF(BK9="","","', '"&amp;BK9)&amp;IF(BL9="","","', '"&amp;BL9)&amp;IF(BM9="","","', '"&amp;BM9)&amp;IF(BN9="","","', '"&amp;BN9)&amp;IF(BO9="","","', '"&amp;BO9)&amp;IF(BP9="","","', '"&amp;BP9)&amp;IF(BQ9="","","', '"&amp;BQ9)&amp;IF(BR9="","","', '"&amp;BR9)&amp;"' ];"</f>
        <v>D6.scenario.defSelectData['sel005']= [ '-1', '1', '2', '3' ];</v>
      </c>
    </row>
    <row r="10" spans="1:124" s="84" customFormat="1" ht="43.5" customHeight="1" x14ac:dyDescent="0.15">
      <c r="A10" s="74"/>
      <c r="B10" s="110" t="s">
        <v>1943</v>
      </c>
      <c r="C10" s="119" t="s">
        <v>3800</v>
      </c>
      <c r="D10" s="131" t="s">
        <v>2411</v>
      </c>
      <c r="E10" s="110" t="s">
        <v>1931</v>
      </c>
      <c r="F10" s="119"/>
      <c r="G10" s="131"/>
      <c r="H10" s="119" t="s">
        <v>3963</v>
      </c>
      <c r="I10" s="131" t="s">
        <v>2485</v>
      </c>
      <c r="J10" s="119" t="str">
        <f>IF(K10="","",K10)</f>
        <v>sel006</v>
      </c>
      <c r="K10" s="131" t="str">
        <f>"sel"&amp;MID($B10,2,5)</f>
        <v>sel006</v>
      </c>
      <c r="L10" s="111"/>
      <c r="M10" s="111"/>
      <c r="N10" s="111"/>
      <c r="O10" s="110" t="s">
        <v>1914</v>
      </c>
      <c r="P10" s="111"/>
      <c r="Q10" s="111"/>
      <c r="R10" s="110">
        <v>-1</v>
      </c>
      <c r="S10" s="73"/>
      <c r="T10" s="73"/>
      <c r="U10" s="113" t="str">
        <f>J10</f>
        <v>sel006</v>
      </c>
      <c r="V10" s="119" t="s">
        <v>4071</v>
      </c>
      <c r="W10" s="119" t="s">
        <v>4094</v>
      </c>
      <c r="X10" s="119" t="s">
        <v>4095</v>
      </c>
      <c r="Y10" s="119"/>
      <c r="Z10" s="119"/>
      <c r="AA10" s="119"/>
      <c r="AB10" s="119"/>
      <c r="AC10" s="119"/>
      <c r="AD10" s="119"/>
      <c r="AE10" s="119"/>
      <c r="AF10" s="119"/>
      <c r="AG10" s="119"/>
      <c r="AH10" s="119"/>
      <c r="AI10" s="119"/>
      <c r="AJ10" s="119" t="s">
        <v>3559</v>
      </c>
      <c r="AK10" s="119"/>
      <c r="AL10" s="131" t="s">
        <v>4652</v>
      </c>
      <c r="AM10" s="162" t="s">
        <v>2441</v>
      </c>
      <c r="AN10" s="162" t="s">
        <v>2442</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"D6.scenario.defInput["""&amp;B10&amp;"""] = {  "&amp;E$2&amp;":"""&amp;E10&amp;""",  "&amp;C$2&amp;":"""&amp;CLEAN(SUBSTITUTE(C10,"""",""""))&amp;""",  "&amp;F$2&amp;":"""&amp;F10&amp;""",  "&amp;H$2&amp;":"""&amp;CLEAN(SUBSTITUTE(H10,"""",""""))&amp;""", "&amp;J$2&amp;":"""&amp;J10&amp;""", "&amp;L$2&amp;":"""&amp;L10&amp;""", "&amp;M$2&amp;":"""&amp;M10&amp;""", "&amp;N$2&amp;":"""&amp;N10&amp;""", "&amp;O$2&amp;":"""&amp;O10&amp;""", "&amp;P$2&amp;":"""&amp;P10&amp;""", "&amp;Q$2&amp;":"""&amp;Q10&amp;""", "&amp;R$2&amp;":"""&amp;R10&amp;""", d11t:"""&amp;CJ10&amp;""",d11p:"""&amp;CK10&amp;""",d12t:"""&amp;CL10&amp;""",d12p:"""&amp;CM10&amp;""",d13t:"""&amp;CN10&amp;""",d13p:"""&amp;CO10&amp;""",d1w:"""&amp;CP10&amp;""",d1d:"""&amp;CQ10&amp;""", d21t:"""&amp;CR10&amp;""",d21p:"""&amp;CS10&amp;""",d22t:"""&amp;CT10&amp;""",d22p:"""&amp;CU10&amp;""",d23t:"""&amp;CV10&amp;""",d23p:"""&amp;CW10&amp;""",d2w:"""&amp;CX10&amp;""",d2d:"""&amp;CY10&amp;""", d31t:"""&amp;CZ10&amp;""",d31p:"""&amp;DA10&amp;""",d32t:"""&amp;DB10&amp;""",d32p:"""&amp;DC10&amp;""",d33t:"""&amp;DD10&amp;""",d33p:"""&amp;DE10&amp;""",d3w:"""&amp;DF10&amp;""",d3d:"""&amp;DG10&amp;"""}; "</f>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"D6.scenario.defSelectValue["""&amp;U10&amp;"""]= [ """&amp;CLEAN(V10)&amp;""", """&amp;CLEAN(W10)&amp;IF(X10="","",""", """&amp;CLEAN(X10))&amp;IF(Y10="","",""", """&amp;CLEAN(Y10))&amp;IF(Z10="","",""", """&amp;CLEAN(Z10))&amp;IF(AA10="","",""", """&amp;CLEAN(AA10))&amp;IF(AB10="","",""", """&amp;CLEAN(AB10))&amp;IF(AC10="","",""", """&amp;CLEAN(AC10))&amp;IF(AD10="","",""", """&amp;CLEAN(AD10))&amp;IF(AE10="","",""", """&amp;CLEAN(AE10))&amp;IF(AF10="","",""", """&amp;CLEAN(AF10))&amp;IF(AG10="","",""", """&amp;CLEAN(AG10))&amp;IF(AH10="",""", """&amp;CLEAN(AH10))&amp;IF(AI10="","",""", """&amp;CLEAN(AI10))&amp;IF(AJ10="","",""", """&amp;CLEAN(AJ10))&amp;IF(AK10="","",""", """&amp;CLEAN(AK10))&amp;""" ];"</f>
        <v>D6.scenario.defSelectValue["sel006"]= [ "Please select", "the top floor (above the roof)", "is not the top floor (there is a room above)", "", " " ];</v>
      </c>
      <c r="DR10" s="89"/>
      <c r="DS10" s="89"/>
      <c r="DT10" s="89" t="str">
        <f>"D6.scenario.defSelectData['"&amp;U10&amp;"']= [ '"&amp;BC10&amp;"', '"&amp;BD10&amp;"', '"&amp;BE10&amp;IF(BF10="","","', '"&amp;BF10)&amp;IF(BG10="","","', '"&amp;BG10)&amp;IF(BH10="","","', '"&amp;BH10)&amp;IF(BI10="","","', '"&amp;BI10)&amp;IF(BJ10="","","', '"&amp;BJ10)&amp;IF(BK10="","","', '"&amp;BK10)&amp;IF(BL10="","","', '"&amp;BL10)&amp;IF(BM10="","","', '"&amp;BM10)&amp;IF(BN10="","","', '"&amp;BN10)&amp;IF(BO10="","","', '"&amp;BO10)&amp;IF(BP10="","","', '"&amp;BP10)&amp;IF(BQ10="","","', '"&amp;BQ10)&amp;IF(BR10="","","', '"&amp;BR10)&amp;"' ];"</f>
        <v>D6.scenario.defSelectData['sel006']= [ '-1', '1', '2' ];</v>
      </c>
    </row>
    <row r="11" spans="1:124" s="84" customFormat="1" ht="43.5" customHeight="1" x14ac:dyDescent="0.15">
      <c r="A11" s="74"/>
      <c r="B11" s="110" t="s">
        <v>1944</v>
      </c>
      <c r="C11" s="119" t="s">
        <v>3801</v>
      </c>
      <c r="D11" s="131" t="s">
        <v>2486</v>
      </c>
      <c r="E11" s="110" t="s">
        <v>1931</v>
      </c>
      <c r="F11" s="119"/>
      <c r="G11" s="131"/>
      <c r="H11" s="119"/>
      <c r="I11" s="131" t="s">
        <v>2487</v>
      </c>
      <c r="J11" s="119" t="str">
        <f>IF(K11="","",K11)</f>
        <v>sel007</v>
      </c>
      <c r="K11" s="131" t="str">
        <f>"sel"&amp;MID($B11,2,5)</f>
        <v>sel007</v>
      </c>
      <c r="L11" s="111"/>
      <c r="M11" s="111"/>
      <c r="N11" s="111"/>
      <c r="O11" s="110" t="s">
        <v>1914</v>
      </c>
      <c r="P11" s="111"/>
      <c r="Q11" s="111"/>
      <c r="R11" s="110">
        <v>-1</v>
      </c>
      <c r="S11" s="73"/>
      <c r="T11" s="73"/>
      <c r="U11" s="113" t="str">
        <f>J11</f>
        <v>sel007</v>
      </c>
      <c r="V11" s="119" t="s">
        <v>4071</v>
      </c>
      <c r="W11" s="119" t="s">
        <v>4096</v>
      </c>
      <c r="X11" s="119"/>
      <c r="Y11" s="119" t="s">
        <v>4097</v>
      </c>
      <c r="Z11" s="119"/>
      <c r="AA11" s="119"/>
      <c r="AB11" s="119"/>
      <c r="AC11" s="119"/>
      <c r="AD11" s="119"/>
      <c r="AE11" s="119"/>
      <c r="AF11" s="119"/>
      <c r="AG11" s="119"/>
      <c r="AH11" s="119"/>
      <c r="AI11" s="119"/>
      <c r="AJ11" s="119"/>
      <c r="AK11" s="119"/>
      <c r="AL11" s="131" t="s">
        <v>4652</v>
      </c>
      <c r="AM11" s="162" t="s">
        <v>4654</v>
      </c>
      <c r="AN11" s="162" t="s">
        <v>1234</v>
      </c>
      <c r="AO11" s="162" t="s">
        <v>2519</v>
      </c>
      <c r="AP11" s="162" t="s">
        <v>4655</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"D6.scenario.defInput["""&amp;B11&amp;"""] = {  "&amp;E$2&amp;":"""&amp;E11&amp;""",  "&amp;C$2&amp;":"""&amp;CLEAN(SUBSTITUTE(C11,"""",""""))&amp;""",  "&amp;F$2&amp;":"""&amp;F11&amp;""",  "&amp;H$2&amp;":"""&amp;CLEAN(SUBSTITUTE(H11,"""",""""))&amp;""", "&amp;J$2&amp;":"""&amp;J11&amp;""", "&amp;L$2&amp;":"""&amp;L11&amp;""", "&amp;M$2&amp;":"""&amp;M11&amp;""", "&amp;N$2&amp;":"""&amp;N11&amp;""", "&amp;O$2&amp;":"""&amp;O11&amp;""", "&amp;P$2&amp;":"""&amp;P11&amp;""", "&amp;Q$2&amp;":"""&amp;Q11&amp;""", "&amp;R$2&amp;":"""&amp;R11&amp;""", d11t:"""&amp;CJ11&amp;""",d11p:"""&amp;CK11&amp;""",d12t:"""&amp;CL11&amp;""",d12p:"""&amp;CM11&amp;""",d13t:"""&amp;CN11&amp;""",d13p:"""&amp;CO11&amp;""",d1w:"""&amp;CP11&amp;""",d1d:"""&amp;CQ11&amp;""", d21t:"""&amp;CR11&amp;""",d21p:"""&amp;CS11&amp;""",d22t:"""&amp;CT11&amp;""",d22p:"""&amp;CU11&amp;""",d23t:"""&amp;CV11&amp;""",d23p:"""&amp;CW11&amp;""",d2w:"""&amp;CX11&amp;""",d2d:"""&amp;CY11&amp;""", d31t:"""&amp;CZ11&amp;""",d31p:"""&amp;DA11&amp;""",d32t:"""&amp;DB11&amp;""",d32p:"""&amp;DC11&amp;""",d33t:"""&amp;DD11&amp;""",d33p:"""&amp;DE11&amp;""",d3w:"""&amp;DF11&amp;""",d3d:"""&amp;DG11&amp;"""}; "</f>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"D6.scenario.defSelectValue["""&amp;U11&amp;"""]= [ """&amp;CLEAN(V11)&amp;""", """&amp;CLEAN(W11)&amp;IF(X11="","",""", """&amp;CLEAN(X11))&amp;IF(Y11="","",""", """&amp;CLEAN(Y11))&amp;IF(Z11="","",""", """&amp;CLEAN(Z11))&amp;IF(AA11="","",""", """&amp;CLEAN(AA11))&amp;IF(AB11="","",""", """&amp;CLEAN(AB11))&amp;IF(AC11="","",""", """&amp;CLEAN(AC11))&amp;IF(AD11="","",""", """&amp;CLEAN(AD11))&amp;IF(AE11="","",""", """&amp;CLEAN(AE11))&amp;IF(AF11="","",""", """&amp;CLEAN(AF11))&amp;IF(AG11="","",""", """&amp;CLEAN(AG11))&amp;IF(AH11="",""", """&amp;CLEAN(AH11))&amp;IF(AI11="","",""", """&amp;CLEAN(AI11))&amp;IF(AJ11="","",""", """&amp;CLEAN(AJ11))&amp;IF(AK11="","",""", """&amp;CLEAN(AK11))&amp;""" ];"</f>
        <v>D6.scenario.defSelectValue["sel007"]= [ "Please select", "not good very good", " good sometimes dim", "" ];</v>
      </c>
      <c r="DR11" s="89"/>
      <c r="DS11" s="89"/>
      <c r="DT11" s="89" t="str">
        <f>"D6.scenario.defSelectData['"&amp;U11&amp;"']= [ '"&amp;BC11&amp;"', '"&amp;BD11&amp;"', '"&amp;BE11&amp;IF(BF11="","","', '"&amp;BF11)&amp;IF(BG11="","","', '"&amp;BG11)&amp;IF(BH11="","","', '"&amp;BH11)&amp;IF(BI11="","","', '"&amp;BI11)&amp;IF(BJ11="","","', '"&amp;BJ11)&amp;IF(BK11="","","', '"&amp;BK11)&amp;IF(BL11="","","', '"&amp;BL11)&amp;IF(BM11="","","', '"&amp;BM11)&amp;IF(BN11="","","', '"&amp;BN11)&amp;IF(BO11="","","', '"&amp;BO11)&amp;IF(BP11="","","', '"&amp;BP11)&amp;IF(BQ11="","","', '"&amp;BQ11)&amp;IF(BR11="","","', '"&amp;BR11)&amp;"' ];"</f>
        <v>D6.scenario.defSelectData['sel007']= [ '-1', '1', '2', '3', '4' ];</v>
      </c>
    </row>
    <row r="12" spans="1:124" s="84" customFormat="1" ht="43.5" customHeight="1" x14ac:dyDescent="0.15">
      <c r="A12" s="74"/>
      <c r="B12" s="110" t="s">
        <v>2775</v>
      </c>
      <c r="C12" s="119" t="s">
        <v>3802</v>
      </c>
      <c r="D12" s="131" t="s">
        <v>2412</v>
      </c>
      <c r="E12" s="110" t="s">
        <v>1931</v>
      </c>
      <c r="F12" s="119" t="s">
        <v>3941</v>
      </c>
      <c r="G12" s="131" t="s">
        <v>2413</v>
      </c>
      <c r="H12" s="119" t="s">
        <v>3802</v>
      </c>
      <c r="I12" s="131" t="s">
        <v>2412</v>
      </c>
      <c r="J12" s="119" t="str">
        <f>IF(K12="","",K12)</f>
        <v>sel008</v>
      </c>
      <c r="K12" s="131" t="str">
        <f>"sel"&amp;MID($B12,2,5)</f>
        <v>sel008</v>
      </c>
      <c r="L12" s="111"/>
      <c r="M12" s="111"/>
      <c r="N12" s="111"/>
      <c r="O12" s="110" t="s">
        <v>1914</v>
      </c>
      <c r="P12" s="111"/>
      <c r="Q12" s="111"/>
      <c r="R12" s="110">
        <v>-1</v>
      </c>
      <c r="S12" s="73"/>
      <c r="T12" s="73"/>
      <c r="U12" s="113" t="str">
        <f>J12</f>
        <v>sel008</v>
      </c>
      <c r="V12" s="119" t="s">
        <v>4071</v>
      </c>
      <c r="W12" s="119" t="s">
        <v>4098</v>
      </c>
      <c r="X12" s="119" t="s">
        <v>4099</v>
      </c>
      <c r="Y12" s="119" t="s">
        <v>4100</v>
      </c>
      <c r="Z12" s="119" t="s">
        <v>4101</v>
      </c>
      <c r="AA12" s="119" t="s">
        <v>4102</v>
      </c>
      <c r="AB12" s="119" t="s">
        <v>4103</v>
      </c>
      <c r="AC12" s="119" t="s">
        <v>4104</v>
      </c>
      <c r="AD12" s="119" t="s">
        <v>4105</v>
      </c>
      <c r="AE12" s="119"/>
      <c r="AF12" s="119"/>
      <c r="AG12" s="119"/>
      <c r="AH12" s="119"/>
      <c r="AI12" s="119"/>
      <c r="AJ12" s="119" t="s">
        <v>3559</v>
      </c>
      <c r="AK12" s="119"/>
      <c r="AL12" s="131" t="s">
        <v>4652</v>
      </c>
      <c r="AM12" s="162" t="s">
        <v>2454</v>
      </c>
      <c r="AN12" s="162" t="s">
        <v>2455</v>
      </c>
      <c r="AO12" s="162" t="s">
        <v>2456</v>
      </c>
      <c r="AP12" s="162" t="s">
        <v>2457</v>
      </c>
      <c r="AQ12" s="162" t="s">
        <v>2458</v>
      </c>
      <c r="AR12" s="162" t="s">
        <v>2459</v>
      </c>
      <c r="AS12" s="131" t="s">
        <v>2460</v>
      </c>
      <c r="AT12" s="131" t="s">
        <v>2461</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"D6.scenario.defInput["""&amp;B12&amp;"""] = {  "&amp;E$2&amp;":"""&amp;E12&amp;""",  "&amp;C$2&amp;":"""&amp;CLEAN(SUBSTITUTE(C12,"""",""""))&amp;""",  "&amp;F$2&amp;":"""&amp;F12&amp;""",  "&amp;H$2&amp;":"""&amp;CLEAN(SUBSTITUTE(H12,"""",""""))&amp;""", "&amp;J$2&amp;":"""&amp;J12&amp;""", "&amp;L$2&amp;":"""&amp;L12&amp;""", "&amp;M$2&amp;":"""&amp;M12&amp;""", "&amp;N$2&amp;":"""&amp;N12&amp;""", "&amp;O$2&amp;":"""&amp;O12&amp;""", "&amp;P$2&amp;":"""&amp;P12&amp;""", "&amp;Q$2&amp;":"""&amp;Q12&amp;""", "&amp;R$2&amp;":"""&amp;R12&amp;""", d11t:"""&amp;CJ12&amp;""",d11p:"""&amp;CK12&amp;""",d12t:"""&amp;CL12&amp;""",d12p:"""&amp;CM12&amp;""",d13t:"""&amp;CN12&amp;""",d13p:"""&amp;CO12&amp;""",d1w:"""&amp;CP12&amp;""",d1d:"""&amp;CQ12&amp;""", d21t:"""&amp;CR12&amp;""",d21p:"""&amp;CS12&amp;""",d22t:"""&amp;CT12&amp;""",d22p:"""&amp;CU12&amp;""",d23t:"""&amp;CV12&amp;""",d23p:"""&amp;CW12&amp;""",d2w:"""&amp;CX12&amp;""",d2d:"""&amp;CY12&amp;""", d31t:"""&amp;CZ12&amp;""",d31p:"""&amp;DA12&amp;""",d32t:"""&amp;DB12&amp;""",d32p:"""&amp;DC12&amp;""",d33t:"""&amp;DD12&amp;""",d33p:"""&amp;DE12&amp;""",d3w:"""&amp;DF12&amp;""",d3d:"""&amp;DG12&amp;"""}; "</f>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"D6.scenario.defSelectValue["""&amp;U12&amp;"""]= [ """&amp;CLEAN(V12)&amp;""", """&amp;CLEAN(W12)&amp;IF(X12="","",""", """&amp;CLEAN(X12))&amp;IF(Y12="","",""", """&amp;CLEAN(Y12))&amp;IF(Z12="","",""", """&amp;CLEAN(Z12))&amp;IF(AA12="","",""", """&amp;CLEAN(AA12))&amp;IF(AB12="","",""", """&amp;CLEAN(AB12))&amp;IF(AC12="","",""", """&amp;CLEAN(AC12))&amp;IF(AD12="","",""", """&amp;CLEAN(AD12))&amp;IF(AE12="","",""", """&amp;CLEAN(AE12))&amp;IF(AF12="","",""", """&amp;CLEAN(AF12))&amp;IF(AG12="","",""", """&amp;CLEAN(AG12))&amp;IF(AH12="",""", """&amp;CLEAN(AH12))&amp;IF(AI12="","",""", """&amp;CLEAN(AI12))&amp;IF(AJ12="","",""", """&amp;CLEAN(AJ12))&amp;IF(AK12="","",""", """&amp;CLEAN(AK12))&amp;""" ];"</f>
        <v>D6.scenario.defSelectValue["sel008"]= [ "Please select", "1 Room", "2 Room", "3 Room", "4 Room", "5 Room", "6 Room", "7 Room", "8 or more rooms", "", " " ];</v>
      </c>
      <c r="DR12" s="89"/>
      <c r="DS12" s="89"/>
      <c r="DT12" s="89" t="str">
        <f>"D6.scenario.defSelectData['"&amp;U12&amp;"']= [ '"&amp;BC12&amp;"', '"&amp;BD12&amp;"', '"&amp;BE12&amp;IF(BF12="","","', '"&amp;BF12)&amp;IF(BG12="","","', '"&amp;BG12)&amp;IF(BH12="","","', '"&amp;BH12)&amp;IF(BI12="","","', '"&amp;BI12)&amp;IF(BJ12="","","', '"&amp;BJ12)&amp;IF(BK12="","","', '"&amp;BK12)&amp;IF(BL12="","","', '"&amp;BL12)&amp;IF(BM12="","","', '"&amp;BM12)&amp;IF(BN12="","","', '"&amp;BN12)&amp;IF(BO12="","","', '"&amp;BO12)&amp;IF(BP12="","","', '"&amp;BP12)&amp;IF(BQ12="","","', '"&amp;BQ12)&amp;IF(BR12="","","', '"&amp;BR12)&amp;"' ];"</f>
        <v>D6.scenario.defSelectData['sel008']= [ '-1', '1', '2', '3', '4', '5', '6', '7', '8' ];</v>
      </c>
    </row>
    <row r="13" spans="1:124" s="84" customFormat="1" ht="43.5" customHeight="1" x14ac:dyDescent="0.15">
      <c r="A13" s="74"/>
      <c r="B13" s="110" t="s">
        <v>1929</v>
      </c>
      <c r="C13" s="119" t="s">
        <v>3803</v>
      </c>
      <c r="D13" s="131" t="s">
        <v>2414</v>
      </c>
      <c r="E13" s="110" t="s">
        <v>1931</v>
      </c>
      <c r="F13" s="119" t="s">
        <v>3942</v>
      </c>
      <c r="G13" s="131" t="s">
        <v>834</v>
      </c>
      <c r="H13" s="119" t="s">
        <v>3964</v>
      </c>
      <c r="I13" s="131" t="s">
        <v>2415</v>
      </c>
      <c r="J13" s="119" t="str">
        <f>IF(K13="","",K13)</f>
        <v>sel009</v>
      </c>
      <c r="K13" s="131" t="str">
        <f>"sel"&amp;MID($B13,2,5)</f>
        <v>sel009</v>
      </c>
      <c r="L13" s="111"/>
      <c r="M13" s="111"/>
      <c r="N13" s="111"/>
      <c r="O13" s="110" t="s">
        <v>1914</v>
      </c>
      <c r="P13" s="111"/>
      <c r="Q13" s="111"/>
      <c r="R13" s="110">
        <v>-1</v>
      </c>
      <c r="S13" s="73"/>
      <c r="T13" s="73"/>
      <c r="U13" s="113" t="str">
        <f>J13</f>
        <v>sel009</v>
      </c>
      <c r="V13" s="119" t="s">
        <v>4071</v>
      </c>
      <c r="W13" s="119" t="s">
        <v>4106</v>
      </c>
      <c r="X13" s="119" t="s">
        <v>4107</v>
      </c>
      <c r="Y13" s="119" t="s">
        <v>4108</v>
      </c>
      <c r="Z13" s="119" t="s">
        <v>4109</v>
      </c>
      <c r="AA13" s="119" t="s">
        <v>4110</v>
      </c>
      <c r="AB13" s="119"/>
      <c r="AC13" s="119"/>
      <c r="AD13" s="119"/>
      <c r="AE13" s="119"/>
      <c r="AF13" s="119"/>
      <c r="AG13" s="119"/>
      <c r="AH13" s="119"/>
      <c r="AI13" s="119"/>
      <c r="AJ13" s="119"/>
      <c r="AK13" s="119"/>
      <c r="AL13" s="131" t="s">
        <v>4652</v>
      </c>
      <c r="AM13" s="162" t="s">
        <v>2462</v>
      </c>
      <c r="AN13" s="162" t="s">
        <v>2463</v>
      </c>
      <c r="AO13" s="162" t="s">
        <v>2464</v>
      </c>
      <c r="AP13" s="162" t="s">
        <v>2465</v>
      </c>
      <c r="AQ13" s="162" t="s">
        <v>2466</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"D6.scenario.defInput["""&amp;B13&amp;"""] = {  "&amp;E$2&amp;":"""&amp;E13&amp;""",  "&amp;C$2&amp;":"""&amp;CLEAN(SUBSTITUTE(C13,"""",""""))&amp;""",  "&amp;F$2&amp;":"""&amp;F13&amp;""",  "&amp;H$2&amp;":"""&amp;CLEAN(SUBSTITUTE(H13,"""",""""))&amp;""", "&amp;J$2&amp;":"""&amp;J13&amp;""", "&amp;L$2&amp;":"""&amp;L13&amp;""", "&amp;M$2&amp;":"""&amp;M13&amp;""", "&amp;N$2&amp;":"""&amp;N13&amp;""", "&amp;O$2&amp;":"""&amp;O13&amp;""", "&amp;P$2&amp;":"""&amp;P13&amp;""", "&amp;Q$2&amp;":"""&amp;Q13&amp;""", "&amp;R$2&amp;":"""&amp;R13&amp;""", d11t:"""&amp;CJ13&amp;""",d11p:"""&amp;CK13&amp;""",d12t:"""&amp;CL13&amp;""",d12p:"""&amp;CM13&amp;""",d13t:"""&amp;CN13&amp;""",d13p:"""&amp;CO13&amp;""",d1w:"""&amp;CP13&amp;""",d1d:"""&amp;CQ13&amp;""", d21t:"""&amp;CR13&amp;""",d21p:"""&amp;CS13&amp;""",d22t:"""&amp;CT13&amp;""",d22p:"""&amp;CU13&amp;""",d23t:"""&amp;CV13&amp;""",d23p:"""&amp;CW13&amp;""",d2w:"""&amp;CX13&amp;""",d2d:"""&amp;CY13&amp;""", d31t:"""&amp;CZ13&amp;""",d31p:"""&amp;DA13&amp;""",d32t:"""&amp;DB13&amp;""",d32p:"""&amp;DC13&amp;""",d33t:"""&amp;DD13&amp;""",d33p:"""&amp;DE13&amp;""",d3w:"""&amp;DF13&amp;""",d3d:"""&amp;DG13&amp;"""}; "</f>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"D6.scenario.defSelectValue["""&amp;U13&amp;"""]= [ """&amp;CLEAN(V13)&amp;""", """&amp;CLEAN(W13)&amp;IF(X13="","",""", """&amp;CLEAN(X13))&amp;IF(Y13="","",""", """&amp;CLEAN(Y13))&amp;IF(Z13="","",""", """&amp;CLEAN(Z13))&amp;IF(AA13="","",""", """&amp;CLEAN(AA13))&amp;IF(AB13="","",""", """&amp;CLEAN(AB13))&amp;IF(AC13="","",""", """&amp;CLEAN(AC13))&amp;IF(AD13="","",""", """&amp;CLEAN(AD13))&amp;IF(AE13="","",""", """&amp;CLEAN(AE13))&amp;IF(AF13="","",""", """&amp;CLEAN(AF13))&amp;IF(AG13="","",""", """&amp;CLEAN(AG13))&amp;IF(AH13="",""", """&amp;CLEAN(AH13))&amp;IF(AI13="","",""", """&amp;CLEAN(AI13))&amp;IF(AJ13="","",""", """&amp;CLEAN(AJ13))&amp;IF(AK13="","",""", """&amp;CLEAN(AK13))&amp;""" ];"</f>
        <v>D6.scenario.defSelectValue["sel009"]= [ "Please select", "less than 5 years", "5 - less than 10 years", "10 - less than 20 years", "for more than 20 years", "do not know", "" ];</v>
      </c>
      <c r="DR13" s="89"/>
      <c r="DS13" s="89"/>
      <c r="DT13" s="89" t="str">
        <f>"D6.scenario.defSelectData['"&amp;U13&amp;"']= [ '"&amp;BC13&amp;"', '"&amp;BD13&amp;"', '"&amp;BE13&amp;IF(BF13="","","', '"&amp;BF13)&amp;IF(BG13="","","', '"&amp;BG13)&amp;IF(BH13="","","', '"&amp;BH13)&amp;IF(BI13="","","', '"&amp;BI13)&amp;IF(BJ13="","","', '"&amp;BJ13)&amp;IF(BK13="","","', '"&amp;BK13)&amp;IF(BL13="","","', '"&amp;BL13)&amp;IF(BM13="","","', '"&amp;BM13)&amp;IF(BN13="","","', '"&amp;BN13)&amp;IF(BO13="","","', '"&amp;BO13)&amp;IF(BP13="","","', '"&amp;BP13)&amp;IF(BQ13="","","', '"&amp;BQ13)&amp;IF(BR13="","","', '"&amp;BR13)&amp;"' ];"</f>
        <v>D6.scenario.defSelectData['sel009']= [ '-1', '3', '7', '13', '30' ];</v>
      </c>
    </row>
    <row r="14" spans="1:124" s="84" customFormat="1" ht="43.5" customHeight="1" x14ac:dyDescent="0.15">
      <c r="A14" s="73"/>
      <c r="B14" s="110" t="s">
        <v>2830</v>
      </c>
      <c r="C14" s="119" t="s">
        <v>3804</v>
      </c>
      <c r="D14" s="131" t="s">
        <v>1930</v>
      </c>
      <c r="E14" s="110" t="s">
        <v>1931</v>
      </c>
      <c r="F14" s="120"/>
      <c r="G14" s="132"/>
      <c r="H14" s="119" t="s">
        <v>3965</v>
      </c>
      <c r="I14" s="131" t="s">
        <v>2363</v>
      </c>
      <c r="J14" s="119" t="str">
        <f>IF(K14="","",K14)</f>
        <v>sel021</v>
      </c>
      <c r="K14" s="131" t="str">
        <f>"sel"&amp;MID($B14,2,5)</f>
        <v>sel021</v>
      </c>
      <c r="L14" s="111"/>
      <c r="M14" s="111"/>
      <c r="N14" s="111"/>
      <c r="O14" s="110" t="s">
        <v>1914</v>
      </c>
      <c r="P14" s="111"/>
      <c r="Q14" s="111"/>
      <c r="R14" s="110">
        <v>-1</v>
      </c>
      <c r="S14" s="73"/>
      <c r="T14" s="73"/>
      <c r="U14" s="113"/>
      <c r="V14" s="119"/>
      <c r="W14" s="119"/>
      <c r="X14" s="119"/>
      <c r="Y14" s="119"/>
      <c r="Z14" s="119"/>
      <c r="AA14" s="119"/>
      <c r="AB14" s="119"/>
      <c r="AC14" s="119"/>
      <c r="AD14" s="119"/>
      <c r="AE14" s="119"/>
      <c r="AF14" s="119"/>
      <c r="AG14" s="119"/>
      <c r="AH14" s="119"/>
      <c r="AI14" s="119"/>
      <c r="AJ14" s="119" t="s">
        <v>3559</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"D6.scenario.defInput["""&amp;B14&amp;"""] = {  "&amp;E$2&amp;":"""&amp;E14&amp;""",  "&amp;C$2&amp;":"""&amp;CLEAN(SUBSTITUTE(C14,"""",""""))&amp;""",  "&amp;F$2&amp;":"""&amp;F14&amp;""",  "&amp;H$2&amp;":"""&amp;CLEAN(SUBSTITUTE(H14,"""",""""))&amp;""", "&amp;J$2&amp;":"""&amp;J14&amp;""", "&amp;L$2&amp;":"""&amp;L14&amp;""", "&amp;M$2&amp;":"""&amp;M14&amp;""", "&amp;N$2&amp;":"""&amp;N14&amp;""", "&amp;O$2&amp;":"""&amp;O14&amp;""", "&amp;P$2&amp;":"""&amp;P14&amp;""", "&amp;Q$2&amp;":"""&amp;Q14&amp;""", "&amp;R$2&amp;":"""&amp;R14&amp;""", d11t:"""&amp;CJ14&amp;""",d11p:"""&amp;CK14&amp;""",d12t:"""&amp;CL14&amp;""",d12p:"""&amp;CM14&amp;""",d13t:"""&amp;CN14&amp;""",d13p:"""&amp;CO14&amp;""",d1w:"""&amp;CP14&amp;""",d1d:"""&amp;CQ14&amp;""", d21t:"""&amp;CR14&amp;""",d21p:"""&amp;CS14&amp;""",d22t:"""&amp;CT14&amp;""",d22p:"""&amp;CU14&amp;""",d23t:"""&amp;CV14&amp;""",d23p:"""&amp;CW14&amp;""",d2w:"""&amp;CX14&amp;""",d2d:"""&amp;CY14&amp;""", d31t:"""&amp;CZ14&amp;""",d31p:"""&amp;DA14&amp;""",d32t:"""&amp;DB14&amp;""",d32p:"""&amp;DC14&amp;""",d33t:"""&amp;DD14&amp;""",d33p:"""&amp;DE14&amp;""",d3w:"""&amp;DF14&amp;""",d3d:"""&amp;DG14&amp;"""}; "</f>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"D6.scenario.defSelectValue["""&amp;U14&amp;"""]= [ """&amp;CLEAN(V14)&amp;""", """&amp;CLEAN(W14)&amp;IF(X14="","",""", """&amp;CLEAN(X14))&amp;IF(Y14="","",""", """&amp;CLEAN(Y14))&amp;IF(Z14="","",""", """&amp;CLEAN(Z14))&amp;IF(AA14="","",""", """&amp;CLEAN(AA14))&amp;IF(AB14="","",""", """&amp;CLEAN(AB14))&amp;IF(AC14="","",""", """&amp;CLEAN(AC14))&amp;IF(AD14="","",""", """&amp;CLEAN(AD14))&amp;IF(AE14="","",""", """&amp;CLEAN(AE14))&amp;IF(AF14="","",""", """&amp;CLEAN(AF14))&amp;IF(AG14="","",""", """&amp;CLEAN(AG14))&amp;IF(AH14="",""", """&amp;CLEAN(AH14))&amp;IF(AI14="","",""", """&amp;CLEAN(AI14))&amp;IF(AJ14="","",""", """&amp;CLEAN(AJ14))&amp;IF(AK14="","",""", """&amp;CLEAN(AK14))&amp;""" ];"</f>
        <v>D6.scenario.defSelectValue[""]= [ "", "", "", " " ];</v>
      </c>
      <c r="DR14" s="89"/>
      <c r="DS14" s="89"/>
      <c r="DT14" s="89" t="str">
        <f>"D6.scenario.defSelectData['"&amp;U14&amp;"']= [ '"&amp;BC14&amp;"', '"&amp;BD14&amp;"', '"&amp;BE14&amp;IF(BF14="","","', '"&amp;BF14)&amp;IF(BG14="","","', '"&amp;BG14)&amp;IF(BH14="","","', '"&amp;BH14)&amp;IF(BI14="","","', '"&amp;BI14)&amp;IF(BJ14="","","', '"&amp;BJ14)&amp;IF(BK14="","","', '"&amp;BK14)&amp;IF(BL14="","","', '"&amp;BL14)&amp;IF(BM14="","","', '"&amp;BM14)&amp;IF(BN14="","","', '"&amp;BN14)&amp;IF(BO14="","","', '"&amp;BO14)&amp;IF(BP14="","","', '"&amp;BP14)&amp;IF(BQ14="","","', '"&amp;BQ14)&amp;IF(BR14="","","', '"&amp;BR14)&amp;"' ];"</f>
        <v>D6.scenario.defSelectData['']= [ '', '', '' ];</v>
      </c>
    </row>
    <row r="15" spans="1:124" s="84" customFormat="1" ht="43.5" customHeight="1" x14ac:dyDescent="0.15">
      <c r="A15" s="73"/>
      <c r="B15" s="110" t="s">
        <v>2831</v>
      </c>
      <c r="C15" s="119" t="s">
        <v>3805</v>
      </c>
      <c r="D15" s="131" t="s">
        <v>2524</v>
      </c>
      <c r="E15" s="110" t="s">
        <v>1931</v>
      </c>
      <c r="F15" s="120"/>
      <c r="G15" s="132"/>
      <c r="H15" s="119" t="s">
        <v>3966</v>
      </c>
      <c r="I15" s="131" t="s">
        <v>2598</v>
      </c>
      <c r="J15" s="119" t="str">
        <f>IF(K15="","",K15)</f>
        <v>sel022</v>
      </c>
      <c r="K15" s="131" t="str">
        <f>"sel"&amp;MID($B15,2,5)</f>
        <v>sel022</v>
      </c>
      <c r="L15" s="111"/>
      <c r="M15" s="111"/>
      <c r="N15" s="111"/>
      <c r="O15" s="110" t="s">
        <v>1914</v>
      </c>
      <c r="P15" s="111"/>
      <c r="Q15" s="111"/>
      <c r="R15" s="110">
        <v>-1</v>
      </c>
      <c r="S15" s="73"/>
      <c r="T15" s="73"/>
      <c r="U15" s="113"/>
      <c r="V15" s="119"/>
      <c r="W15" s="119"/>
      <c r="X15" s="119"/>
      <c r="Y15" s="119"/>
      <c r="Z15" s="119"/>
      <c r="AA15" s="119"/>
      <c r="AB15" s="119"/>
      <c r="AC15" s="119"/>
      <c r="AD15" s="119"/>
      <c r="AE15" s="119"/>
      <c r="AF15" s="119"/>
      <c r="AG15" s="119"/>
      <c r="AH15" s="119"/>
      <c r="AI15" s="119"/>
      <c r="AJ15" s="119" t="s">
        <v>3559</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"D6.scenario.defInput["""&amp;B15&amp;"""] = {  "&amp;E$2&amp;":"""&amp;E15&amp;""",  "&amp;C$2&amp;":"""&amp;CLEAN(SUBSTITUTE(C15,"""",""""))&amp;""",  "&amp;F$2&amp;":"""&amp;F15&amp;""",  "&amp;H$2&amp;":"""&amp;CLEAN(SUBSTITUTE(H15,"""",""""))&amp;""", "&amp;J$2&amp;":"""&amp;J15&amp;""", "&amp;L$2&amp;":"""&amp;L15&amp;""", "&amp;M$2&amp;":"""&amp;M15&amp;""", "&amp;N$2&amp;":"""&amp;N15&amp;""", "&amp;O$2&amp;":"""&amp;O15&amp;""", "&amp;P$2&amp;":"""&amp;P15&amp;""", "&amp;Q$2&amp;":"""&amp;Q15&amp;""", "&amp;R$2&amp;":"""&amp;R15&amp;""", d11t:"""&amp;CJ15&amp;""",d11p:"""&amp;CK15&amp;""",d12t:"""&amp;CL15&amp;""",d12p:"""&amp;CM15&amp;""",d13t:"""&amp;CN15&amp;""",d13p:"""&amp;CO15&amp;""",d1w:"""&amp;CP15&amp;""",d1d:"""&amp;CQ15&amp;""", d21t:"""&amp;CR15&amp;""",d21p:"""&amp;CS15&amp;""",d22t:"""&amp;CT15&amp;""",d22p:"""&amp;CU15&amp;""",d23t:"""&amp;CV15&amp;""",d23p:"""&amp;CW15&amp;""",d2w:"""&amp;CX15&amp;""",d2d:"""&amp;CY15&amp;""", d31t:"""&amp;CZ15&amp;""",d31p:"""&amp;DA15&amp;""",d32t:"""&amp;DB15&amp;""",d32p:"""&amp;DC15&amp;""",d33t:"""&amp;DD15&amp;""",d33p:"""&amp;DE15&amp;""",d3w:"""&amp;DF15&amp;""",d3d:"""&amp;DG15&amp;"""}; "</f>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"D6.scenario.defSelectValue["""&amp;U15&amp;"""]= [ """&amp;CLEAN(V15)&amp;""", """&amp;CLEAN(W15)&amp;IF(X15="","",""", """&amp;CLEAN(X15))&amp;IF(Y15="","",""", """&amp;CLEAN(Y15))&amp;IF(Z15="","",""", """&amp;CLEAN(Z15))&amp;IF(AA15="","",""", """&amp;CLEAN(AA15))&amp;IF(AB15="","",""", """&amp;CLEAN(AB15))&amp;IF(AC15="","",""", """&amp;CLEAN(AC15))&amp;IF(AD15="","",""", """&amp;CLEAN(AD15))&amp;IF(AE15="","",""", """&amp;CLEAN(AE15))&amp;IF(AF15="","",""", """&amp;CLEAN(AF15))&amp;IF(AG15="","",""", """&amp;CLEAN(AG15))&amp;IF(AH15="",""", """&amp;CLEAN(AH15))&amp;IF(AI15="","",""", """&amp;CLEAN(AI15))&amp;IF(AJ15="","",""", """&amp;CLEAN(AJ15))&amp;IF(AK15="","",""", """&amp;CLEAN(AK15))&amp;""" ];"</f>
        <v>D6.scenario.defSelectValue[""]= [ "", "", "", " " ];</v>
      </c>
      <c r="DR15" s="89"/>
      <c r="DS15" s="89"/>
      <c r="DT15" s="89" t="str">
        <f>"D6.scenario.defSelectData['"&amp;U15&amp;"']= [ '"&amp;BC15&amp;"', '"&amp;BD15&amp;"', '"&amp;BE15&amp;IF(BF15="","","', '"&amp;BF15)&amp;IF(BG15="","","', '"&amp;BG15)&amp;IF(BH15="","","', '"&amp;BH15)&amp;IF(BI15="","","', '"&amp;BI15)&amp;IF(BJ15="","","', '"&amp;BJ15)&amp;IF(BK15="","","', '"&amp;BK15)&amp;IF(BL15="","","', '"&amp;BL15)&amp;IF(BM15="","","', '"&amp;BM15)&amp;IF(BN15="","","', '"&amp;BN15)&amp;IF(BO15="","","', '"&amp;BO15)&amp;IF(BP15="","","', '"&amp;BP15)&amp;IF(BQ15="","","', '"&amp;BQ15)&amp;IF(BR15="","","', '"&amp;BR15)&amp;"' ];"</f>
        <v>D6.scenario.defSelectData['']= [ '', '', '' ];</v>
      </c>
    </row>
    <row r="16" spans="1:124" s="84" customFormat="1" ht="43.5" customHeight="1" x14ac:dyDescent="0.15">
      <c r="A16" s="73"/>
      <c r="B16" s="110" t="s">
        <v>2832</v>
      </c>
      <c r="C16" s="119" t="s">
        <v>3806</v>
      </c>
      <c r="D16" s="131" t="s">
        <v>2744</v>
      </c>
      <c r="E16" s="110" t="s">
        <v>1931</v>
      </c>
      <c r="F16" s="120"/>
      <c r="G16" s="132"/>
      <c r="H16" s="119" t="s">
        <v>3967</v>
      </c>
      <c r="I16" s="131" t="s">
        <v>2833</v>
      </c>
      <c r="J16" s="119" t="str">
        <f>IF(K16="","",K16)</f>
        <v>sel023</v>
      </c>
      <c r="K16" s="131" t="str">
        <f>"sel"&amp;MID($B16,2,5)</f>
        <v>sel023</v>
      </c>
      <c r="L16" s="111"/>
      <c r="M16" s="111"/>
      <c r="N16" s="111"/>
      <c r="O16" s="110" t="s">
        <v>1914</v>
      </c>
      <c r="P16" s="111"/>
      <c r="Q16" s="111"/>
      <c r="R16" s="110">
        <v>-1</v>
      </c>
      <c r="S16" s="73"/>
      <c r="T16" s="73"/>
      <c r="U16" s="113" t="str">
        <f>J16</f>
        <v>sel023</v>
      </c>
      <c r="V16" s="119" t="s">
        <v>4071</v>
      </c>
      <c r="W16" s="119" t="s">
        <v>4111</v>
      </c>
      <c r="X16" s="119" t="s">
        <v>4112</v>
      </c>
      <c r="Y16" s="119" t="s">
        <v>4113</v>
      </c>
      <c r="Z16" s="119" t="s">
        <v>4114</v>
      </c>
      <c r="AA16" s="119"/>
      <c r="AB16" s="119"/>
      <c r="AC16" s="119"/>
      <c r="AD16" s="119"/>
      <c r="AE16" s="119"/>
      <c r="AF16" s="119"/>
      <c r="AG16" s="119"/>
      <c r="AH16" s="119"/>
      <c r="AI16" s="119"/>
      <c r="AJ16" s="119" t="s">
        <v>3559</v>
      </c>
      <c r="AK16" s="119"/>
      <c r="AL16" s="131" t="s">
        <v>4652</v>
      </c>
      <c r="AM16" s="162" t="s">
        <v>2834</v>
      </c>
      <c r="AN16" s="162" t="s">
        <v>2835</v>
      </c>
      <c r="AO16" s="162" t="s">
        <v>2836</v>
      </c>
      <c r="AP16" s="162" t="s">
        <v>2837</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"D6.scenario.defInput["""&amp;B16&amp;"""] = {  "&amp;E$2&amp;":"""&amp;E16&amp;""",  "&amp;C$2&amp;":"""&amp;CLEAN(SUBSTITUTE(C16,"""",""""))&amp;""",  "&amp;F$2&amp;":"""&amp;F16&amp;""",  "&amp;H$2&amp;":"""&amp;CLEAN(SUBSTITUTE(H16,"""",""""))&amp;""", "&amp;J$2&amp;":"""&amp;J16&amp;""", "&amp;L$2&amp;":"""&amp;L16&amp;""", "&amp;M$2&amp;":"""&amp;M16&amp;""", "&amp;N$2&amp;":"""&amp;N16&amp;""", "&amp;O$2&amp;":"""&amp;O16&amp;""", "&amp;P$2&amp;":"""&amp;P16&amp;""", "&amp;Q$2&amp;":"""&amp;Q16&amp;""", "&amp;R$2&amp;":"""&amp;R16&amp;""", d11t:"""&amp;CJ16&amp;""",d11p:"""&amp;CK16&amp;""",d12t:"""&amp;CL16&amp;""",d12p:"""&amp;CM16&amp;""",d13t:"""&amp;CN16&amp;""",d13p:"""&amp;CO16&amp;""",d1w:"""&amp;CP16&amp;""",d1d:"""&amp;CQ16&amp;""", d21t:"""&amp;CR16&amp;""",d21p:"""&amp;CS16&amp;""",d22t:"""&amp;CT16&amp;""",d22p:"""&amp;CU16&amp;""",d23t:"""&amp;CV16&amp;""",d23p:"""&amp;CW16&amp;""",d2w:"""&amp;CX16&amp;""",d2d:"""&amp;CY16&amp;""", d31t:"""&amp;CZ16&amp;""",d31p:"""&amp;DA16&amp;""",d32t:"""&amp;DB16&amp;""",d32p:"""&amp;DC16&amp;""",d33t:"""&amp;DD16&amp;""",d33p:"""&amp;DE16&amp;""",d3w:"""&amp;DF16&amp;""",d3d:"""&amp;DG16&amp;"""}; "</f>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"D6.scenario.defSelectValue["""&amp;U16&amp;"""]= [ """&amp;CLEAN(V16)&amp;""", """&amp;CLEAN(W16)&amp;IF(X16="","",""", """&amp;CLEAN(X16))&amp;IF(Y16="","",""", """&amp;CLEAN(Y16))&amp;IF(Z16="","",""", """&amp;CLEAN(Z16))&amp;IF(AA16="","",""", """&amp;CLEAN(AA16))&amp;IF(AB16="","",""", """&amp;CLEAN(AB16))&amp;IF(AC16="","",""", """&amp;CLEAN(AC16))&amp;IF(AD16="","",""", """&amp;CLEAN(AD16))&amp;IF(AE16="","",""", """&amp;CLEAN(AE16))&amp;IF(AF16="","",""", """&amp;CLEAN(AF16))&amp;IF(AG16="","",""", """&amp;CLEAN(AG16))&amp;IF(AH16="",""", """&amp;CLEAN(AH16))&amp;IF(AI16="","",""", """&amp;CLEAN(AI16))&amp;IF(AJ16="","",""", """&amp;CLEAN(AJ16))&amp;IF(AK16="","",""", """&amp;CLEAN(AK16))&amp;""" ];"</f>
        <v>D6.scenario.defSelectValue["sel023"]= [ "Please select", "useful", "inconvenience", "inconvenience Speaking convenient", "either if anything", "", " " ];</v>
      </c>
      <c r="DR16" s="89"/>
      <c r="DS16" s="89"/>
      <c r="DT16" s="89" t="str">
        <f>"D6.scenario.defSelectData['"&amp;U16&amp;"']= [ '"&amp;BC16&amp;"', '"&amp;BD16&amp;"', '"&amp;BE16&amp;IF(BF16="","","', '"&amp;BF16)&amp;IF(BG16="","","', '"&amp;BG16)&amp;IF(BH16="","","', '"&amp;BH16)&amp;IF(BI16="","","', '"&amp;BI16)&amp;IF(BJ16="","","', '"&amp;BJ16)&amp;IF(BK16="","","', '"&amp;BK16)&amp;IF(BL16="","","', '"&amp;BL16)&amp;IF(BM16="","","', '"&amp;BM16)&amp;IF(BN16="","","', '"&amp;BN16)&amp;IF(BO16="","","', '"&amp;BO16)&amp;IF(BP16="","","', '"&amp;BP16)&amp;IF(BQ16="","","', '"&amp;BQ16)&amp;IF(BR16="","","', '"&amp;BR16)&amp;"' ];"</f>
        <v>D6.scenario.defSelectData['sel023']= [ '-1', '1', '2', '3', '4' ];</v>
      </c>
    </row>
    <row r="17" spans="1:124" s="84" customFormat="1" ht="43.5" customHeight="1" x14ac:dyDescent="0.15">
      <c r="A17" s="74"/>
      <c r="B17" s="110" t="s">
        <v>2416</v>
      </c>
      <c r="C17" s="119" t="s">
        <v>3807</v>
      </c>
      <c r="D17" s="131" t="s">
        <v>2417</v>
      </c>
      <c r="E17" s="110" t="s">
        <v>1931</v>
      </c>
      <c r="F17" s="119"/>
      <c r="G17" s="131"/>
      <c r="H17" s="119" t="s">
        <v>3807</v>
      </c>
      <c r="I17" s="131" t="s">
        <v>2417</v>
      </c>
      <c r="J17" s="119" t="str">
        <f>IF(K17="","",K17)</f>
        <v>sel041</v>
      </c>
      <c r="K17" s="131" t="str">
        <f>"sel"&amp;MID($B17,2,5)</f>
        <v>sel041</v>
      </c>
      <c r="L17" s="111"/>
      <c r="M17" s="111"/>
      <c r="N17" s="111"/>
      <c r="O17" s="110" t="s">
        <v>1914</v>
      </c>
      <c r="P17" s="111"/>
      <c r="Q17" s="111"/>
      <c r="R17" s="110">
        <v>-1</v>
      </c>
      <c r="S17" s="73"/>
      <c r="T17" s="73"/>
      <c r="U17" s="113" t="str">
        <f>J17</f>
        <v>sel041</v>
      </c>
      <c r="V17" s="119" t="s">
        <v>4071</v>
      </c>
      <c r="W17" s="119" t="s">
        <v>4115</v>
      </c>
      <c r="X17" s="119" t="s">
        <v>4116</v>
      </c>
      <c r="Y17" s="119" t="s">
        <v>4117</v>
      </c>
      <c r="Z17" s="119" t="s">
        <v>4118</v>
      </c>
      <c r="AA17" s="119" t="s">
        <v>4119</v>
      </c>
      <c r="AB17" s="119"/>
      <c r="AC17" s="119"/>
      <c r="AD17" s="119"/>
      <c r="AE17" s="119"/>
      <c r="AF17" s="119"/>
      <c r="AG17" s="119"/>
      <c r="AH17" s="119"/>
      <c r="AI17" s="119"/>
      <c r="AJ17" s="119"/>
      <c r="AK17" s="119"/>
      <c r="AL17" s="131" t="s">
        <v>4656</v>
      </c>
      <c r="AM17" s="131" t="s">
        <v>2467</v>
      </c>
      <c r="AN17" s="162" t="s">
        <v>2468</v>
      </c>
      <c r="AO17" s="162" t="s">
        <v>2469</v>
      </c>
      <c r="AP17" s="162" t="s">
        <v>2470</v>
      </c>
      <c r="AQ17" s="162" t="s">
        <v>2471</v>
      </c>
      <c r="AR17" s="162" t="s">
        <v>4657</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"D6.scenario.defInput["""&amp;B17&amp;"""] = {  "&amp;E$2&amp;":"""&amp;E17&amp;""",  "&amp;C$2&amp;":"""&amp;CLEAN(SUBSTITUTE(C17,"""",""""))&amp;""",  "&amp;F$2&amp;":"""&amp;F17&amp;""",  "&amp;H$2&amp;":"""&amp;CLEAN(SUBSTITUTE(H17,"""",""""))&amp;""", "&amp;J$2&amp;":"""&amp;J17&amp;""", "&amp;L$2&amp;":"""&amp;L17&amp;""", "&amp;M$2&amp;":"""&amp;M17&amp;""", "&amp;N$2&amp;":"""&amp;N17&amp;""", "&amp;O$2&amp;":"""&amp;O17&amp;""", "&amp;P$2&amp;":"""&amp;P17&amp;""", "&amp;Q$2&amp;":"""&amp;Q17&amp;""", "&amp;R$2&amp;":"""&amp;R17&amp;""", d11t:"""&amp;CJ17&amp;""",d11p:"""&amp;CK17&amp;""",d12t:"""&amp;CL17&amp;""",d12p:"""&amp;CM17&amp;""",d13t:"""&amp;CN17&amp;""",d13p:"""&amp;CO17&amp;""",d1w:"""&amp;CP17&amp;""",d1d:"""&amp;CQ17&amp;""", d21t:"""&amp;CR17&amp;""",d21p:"""&amp;CS17&amp;""",d22t:"""&amp;CT17&amp;""",d22p:"""&amp;CU17&amp;""",d23t:"""&amp;CV17&amp;""",d23p:"""&amp;CW17&amp;""",d2w:"""&amp;CX17&amp;""",d2d:"""&amp;CY17&amp;""", d31t:"""&amp;CZ17&amp;""",d31p:"""&amp;DA17&amp;""",d32t:"""&amp;DB17&amp;""",d32p:"""&amp;DC17&amp;""",d33t:"""&amp;DD17&amp;""",d33p:"""&amp;DE17&amp;""",d3w:"""&amp;DF17&amp;""",d3d:"""&amp;DG17&amp;"""}; "</f>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"D6.scenario.defSelectValue["""&amp;U17&amp;"""]= [ """&amp;CLEAN(V17)&amp;""", """&amp;CLEAN(W17)&amp;IF(X17="","",""", """&amp;CLEAN(X17))&amp;IF(Y17="","",""", """&amp;CLEAN(Y17))&amp;IF(Z17="","",""", """&amp;CLEAN(Z17))&amp;IF(AA17="","",""", """&amp;CLEAN(AA17))&amp;IF(AB17="","",""", """&amp;CLEAN(AB17))&amp;IF(AC17="","",""", """&amp;CLEAN(AC17))&amp;IF(AD17="","",""", """&amp;CLEAN(AD17))&amp;IF(AE17="","",""", """&amp;CLEAN(AE17))&amp;IF(AF17="","",""", """&amp;CLEAN(AF17))&amp;IF(AG17="","",""", """&amp;CLEAN(AG17))&amp;IF(AH17="",""", """&amp;CLEAN(AH17))&amp;IF(AI17="","",""", """&amp;CLEAN(AI17))&amp;IF(AJ17="","",""", """&amp;CLEAN(AJ17))&amp;IF(AK17="","",""", """&amp;CLEAN(AK17))&amp;""" ];"</f>
        <v>D6.scenario.defSelectValue["sel041"]= [ "Please select", "do not know the resin frame triple glass", "resin frame low-E glass", "resin aluminum composite / resin frame double glass", "aluminum frame double glass", "aluminum frame single flat glass", "" ];</v>
      </c>
      <c r="DR17" s="89"/>
      <c r="DS17" s="89"/>
      <c r="DT17" s="89" t="str">
        <f>"D6.scenario.defSelectData['"&amp;U17&amp;"']= [ '"&amp;BC17&amp;"', '"&amp;BD17&amp;"', '"&amp;BE17&amp;IF(BF17="","","', '"&amp;BF17)&amp;IF(BG17="","","', '"&amp;BG17)&amp;IF(BH17="","","', '"&amp;BH17)&amp;IF(BI17="","","', '"&amp;BI17)&amp;IF(BJ17="","","', '"&amp;BJ17)&amp;IF(BK17="","","', '"&amp;BK17)&amp;IF(BL17="","","', '"&amp;BL17)&amp;IF(BM17="","","', '"&amp;BM17)&amp;IF(BN17="","","', '"&amp;BN17)&amp;IF(BO17="","","', '"&amp;BO17)&amp;IF(BP17="","","', '"&amp;BP17)&amp;IF(BQ17="","","', '"&amp;BQ17)&amp;IF(BR17="","","', '"&amp;BR17)&amp;"' ];"</f>
        <v>D6.scenario.defSelectData['sel041']= [ '-1', '1', '2', '3', '4', '5', '6' ];</v>
      </c>
    </row>
    <row r="18" spans="1:124" s="84" customFormat="1" ht="43.5" customHeight="1" x14ac:dyDescent="0.15">
      <c r="A18" s="74"/>
      <c r="B18" s="110" t="s">
        <v>2776</v>
      </c>
      <c r="C18" s="119" t="s">
        <v>3808</v>
      </c>
      <c r="D18" s="131" t="s">
        <v>2564</v>
      </c>
      <c r="E18" s="110" t="s">
        <v>1931</v>
      </c>
      <c r="F18" s="119"/>
      <c r="G18" s="131"/>
      <c r="H18" s="119" t="s">
        <v>3968</v>
      </c>
      <c r="I18" s="131" t="s">
        <v>2565</v>
      </c>
      <c r="J18" s="119" t="str">
        <f>IF(K18="","",K18)</f>
        <v>sel042</v>
      </c>
      <c r="K18" s="131" t="str">
        <f>"sel"&amp;MID($B18,2,5)</f>
        <v>sel042</v>
      </c>
      <c r="L18" s="111"/>
      <c r="M18" s="111"/>
      <c r="N18" s="111"/>
      <c r="O18" s="110" t="s">
        <v>1914</v>
      </c>
      <c r="P18" s="111"/>
      <c r="Q18" s="111"/>
      <c r="R18" s="110">
        <v>-1</v>
      </c>
      <c r="S18" s="73"/>
      <c r="T18" s="73"/>
      <c r="U18" s="113" t="str">
        <f>J18</f>
        <v>sel042</v>
      </c>
      <c r="V18" s="119" t="s">
        <v>4071</v>
      </c>
      <c r="W18" s="119" t="s">
        <v>4120</v>
      </c>
      <c r="X18" s="119" t="s">
        <v>4121</v>
      </c>
      <c r="Y18" s="119" t="s">
        <v>4122</v>
      </c>
      <c r="Z18" s="119" t="s">
        <v>4123</v>
      </c>
      <c r="AA18" s="119" t="s">
        <v>4110</v>
      </c>
      <c r="AB18" s="119" t="s">
        <v>4124</v>
      </c>
      <c r="AC18" s="119" t="s">
        <v>4125</v>
      </c>
      <c r="AD18" s="119"/>
      <c r="AE18" s="119"/>
      <c r="AF18" s="119"/>
      <c r="AG18" s="119"/>
      <c r="AH18" s="119"/>
      <c r="AI18" s="119"/>
      <c r="AJ18" s="119"/>
      <c r="AK18" s="119"/>
      <c r="AL18" s="131" t="s">
        <v>4656</v>
      </c>
      <c r="AM18" s="131" t="s">
        <v>2566</v>
      </c>
      <c r="AN18" s="131" t="s">
        <v>2567</v>
      </c>
      <c r="AO18" s="162" t="s">
        <v>2568</v>
      </c>
      <c r="AP18" s="162" t="s">
        <v>2569</v>
      </c>
      <c r="AQ18" s="162" t="s">
        <v>2570</v>
      </c>
      <c r="AR18" s="162" t="s">
        <v>2571</v>
      </c>
      <c r="AS18" s="162" t="s">
        <v>4658</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"D6.scenario.defInput["""&amp;B18&amp;"""] = {  "&amp;E$2&amp;":"""&amp;E18&amp;""",  "&amp;C$2&amp;":"""&amp;CLEAN(SUBSTITUTE(C18,"""",""""))&amp;""",  "&amp;F$2&amp;":"""&amp;F18&amp;""",  "&amp;H$2&amp;":"""&amp;CLEAN(SUBSTITUTE(H18,"""",""""))&amp;""", "&amp;J$2&amp;":"""&amp;J18&amp;""", "&amp;L$2&amp;":"""&amp;L18&amp;""", "&amp;M$2&amp;":"""&amp;M18&amp;""", "&amp;N$2&amp;":"""&amp;N18&amp;""", "&amp;O$2&amp;":"""&amp;O18&amp;""", "&amp;P$2&amp;":"""&amp;P18&amp;""", "&amp;Q$2&amp;":"""&amp;Q18&amp;""", "&amp;R$2&amp;":"""&amp;R18&amp;""", d11t:"""&amp;CJ18&amp;""",d11p:"""&amp;CK18&amp;""",d12t:"""&amp;CL18&amp;""",d12p:"""&amp;CM18&amp;""",d13t:"""&amp;CN18&amp;""",d13p:"""&amp;CO18&amp;""",d1w:"""&amp;CP18&amp;""",d1d:"""&amp;CQ18&amp;""", d21t:"""&amp;CR18&amp;""",d21p:"""&amp;CS18&amp;""",d22t:"""&amp;CT18&amp;""",d22p:"""&amp;CU18&amp;""",d23t:"""&amp;CV18&amp;""",d23p:"""&amp;CW18&amp;""",d2w:"""&amp;CX18&amp;""",d2d:"""&amp;CY18&amp;""", d31t:"""&amp;CZ18&amp;""",d31p:"""&amp;DA18&amp;""",d32t:"""&amp;DB18&amp;""",d32p:"""&amp;DC18&amp;""",d33t:"""&amp;DD18&amp;""",d33p:"""&amp;DE18&amp;""",d3w:"""&amp;DF18&amp;""",d3d:"""&amp;DG18&amp;"""}; "</f>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"D6.scenario.defSelectValue["""&amp;U18&amp;"""]= [ """&amp;CLEAN(V18)&amp;""", """&amp;CLEAN(W18)&amp;IF(X18="","",""", """&amp;CLEAN(X18))&amp;IF(Y18="","",""", """&amp;CLEAN(Y18))&amp;IF(Z18="","",""", """&amp;CLEAN(Z18))&amp;IF(AA18="","",""", """&amp;CLEAN(AA18))&amp;IF(AB18="","",""", """&amp;CLEAN(AB18))&amp;IF(AC18="","",""", """&amp;CLEAN(AC18))&amp;IF(AD18="","",""", """&amp;CLEAN(AD18))&amp;IF(AE18="","",""", """&amp;CLEAN(AE18))&amp;IF(AF18="","",""", """&amp;CLEAN(AF18))&amp;IF(AG18="","",""", """&amp;CLEAN(AG18))&amp;IF(AH18="",""", """&amp;CLEAN(AH18))&amp;IF(AI18="","",""", """&amp;CLEAN(AI18))&amp;IF(AJ18="","",""", """&amp;CLEAN(AJ18))&amp;IF(AK18="","",""", """&amp;CLEAN(AK18))&amp;""" ];"</f>
        <v>D6.scenario.defSelectValue["sel042"]= [ "Please select", "glass wool 200mm equivalent", "glass wool 150mm equivalent", "glass wool 100mm equivalent", "glass wool 50mm equivalent", "do not know", "glass wool 30mm equivalent", "does not contain", "" ];</v>
      </c>
      <c r="DR18" s="89"/>
      <c r="DS18" s="89"/>
      <c r="DT18" s="89" t="str">
        <f>"D6.scenario.defSelectData['"&amp;U18&amp;"']= [ '"&amp;BC18&amp;"', '"&amp;BD18&amp;"', '"&amp;BE18&amp;IF(BF18="","","', '"&amp;BF18)&amp;IF(BG18="","","', '"&amp;BG18)&amp;IF(BH18="","","', '"&amp;BH18)&amp;IF(BI18="","","', '"&amp;BI18)&amp;IF(BJ18="","","', '"&amp;BJ18)&amp;IF(BK18="","","', '"&amp;BK18)&amp;IF(BL18="","","', '"&amp;BL18)&amp;IF(BM18="","","', '"&amp;BM18)&amp;IF(BN18="","","', '"&amp;BN18)&amp;IF(BO18="","","', '"&amp;BO18)&amp;IF(BP18="","","', '"&amp;BP18)&amp;IF(BQ18="","","', '"&amp;BQ18)&amp;IF(BR18="","","', '"&amp;BR18)&amp;"' ];"</f>
        <v>D6.scenario.defSelectData['sel042']= [ '-1', '200', '150', '100', '50', '30', '10', '-1' ];</v>
      </c>
    </row>
    <row r="19" spans="1:124" s="84" customFormat="1" ht="43.5" customHeight="1" x14ac:dyDescent="0.15">
      <c r="A19" s="74"/>
      <c r="B19" s="110" t="s">
        <v>2777</v>
      </c>
      <c r="C19" s="119" t="s">
        <v>3809</v>
      </c>
      <c r="D19" s="131" t="s">
        <v>2491</v>
      </c>
      <c r="E19" s="110" t="s">
        <v>1931</v>
      </c>
      <c r="F19" s="119"/>
      <c r="G19" s="131"/>
      <c r="H19" s="119" t="s">
        <v>3969</v>
      </c>
      <c r="I19" s="131" t="s">
        <v>2492</v>
      </c>
      <c r="J19" s="119" t="str">
        <f>IF(K19="","",K19)</f>
        <v>sel043</v>
      </c>
      <c r="K19" s="131" t="str">
        <f>"sel"&amp;MID($B19,2,5)</f>
        <v>sel043</v>
      </c>
      <c r="L19" s="111"/>
      <c r="M19" s="111"/>
      <c r="N19" s="111"/>
      <c r="O19" s="110" t="s">
        <v>1914</v>
      </c>
      <c r="P19" s="111"/>
      <c r="Q19" s="111"/>
      <c r="R19" s="110">
        <v>-1</v>
      </c>
      <c r="S19" s="73"/>
      <c r="T19" s="73"/>
      <c r="U19" s="113" t="str">
        <f>J19</f>
        <v>sel043</v>
      </c>
      <c r="V19" s="119" t="s">
        <v>4071</v>
      </c>
      <c r="W19" s="119" t="s">
        <v>4126</v>
      </c>
      <c r="X19" s="119" t="s">
        <v>4127</v>
      </c>
      <c r="Y19" s="119" t="s">
        <v>4128</v>
      </c>
      <c r="Z19" s="119"/>
      <c r="AA19" s="119"/>
      <c r="AB19" s="119"/>
      <c r="AC19" s="119"/>
      <c r="AD19" s="119"/>
      <c r="AE19" s="119"/>
      <c r="AF19" s="119"/>
      <c r="AG19" s="119"/>
      <c r="AH19" s="119"/>
      <c r="AI19" s="119"/>
      <c r="AJ19" s="119"/>
      <c r="AK19" s="119"/>
      <c r="AL19" s="131" t="s">
        <v>4652</v>
      </c>
      <c r="AM19" s="131" t="s">
        <v>2496</v>
      </c>
      <c r="AN19" s="162" t="s">
        <v>2497</v>
      </c>
      <c r="AO19" s="162" t="s">
        <v>4659</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"D6.scenario.defInput["""&amp;B19&amp;"""] = {  "&amp;E$2&amp;":"""&amp;E19&amp;""",  "&amp;C$2&amp;":"""&amp;CLEAN(SUBSTITUTE(C19,"""",""""))&amp;""",  "&amp;F$2&amp;":"""&amp;F19&amp;""",  "&amp;H$2&amp;":"""&amp;CLEAN(SUBSTITUTE(H19,"""",""""))&amp;""", "&amp;J$2&amp;":"""&amp;J19&amp;""", "&amp;L$2&amp;":"""&amp;L19&amp;""", "&amp;M$2&amp;":"""&amp;M19&amp;""", "&amp;N$2&amp;":"""&amp;N19&amp;""", "&amp;O$2&amp;":"""&amp;O19&amp;""", "&amp;P$2&amp;":"""&amp;P19&amp;""", "&amp;Q$2&amp;":"""&amp;Q19&amp;""", "&amp;R$2&amp;":"""&amp;R19&amp;""", d11t:"""&amp;CJ19&amp;""",d11p:"""&amp;CK19&amp;""",d12t:"""&amp;CL19&amp;""",d12p:"""&amp;CM19&amp;""",d13t:"""&amp;CN19&amp;""",d13p:"""&amp;CO19&amp;""",d1w:"""&amp;CP19&amp;""",d1d:"""&amp;CQ19&amp;""", d21t:"""&amp;CR19&amp;""",d21p:"""&amp;CS19&amp;""",d22t:"""&amp;CT19&amp;""",d22p:"""&amp;CU19&amp;""",d23t:"""&amp;CV19&amp;""",d23p:"""&amp;CW19&amp;""",d2w:"""&amp;CX19&amp;""",d2d:"""&amp;CY19&amp;""", d31t:"""&amp;CZ19&amp;""",d31p:"""&amp;DA19&amp;""",d32t:"""&amp;DB19&amp;""",d32p:"""&amp;DC19&amp;""",d33t:"""&amp;DD19&amp;""",d33p:"""&amp;DE19&amp;""",d3w:"""&amp;DF19&amp;""",d3d:"""&amp;DG19&amp;"""}; "</f>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"D6.scenario.defSelectValue["""&amp;U19&amp;"""]= [ """&amp;CLEAN(V19)&amp;""", """&amp;CLEAN(W19)&amp;IF(X19="","",""", """&amp;CLEAN(X19))&amp;IF(Y19="","",""", """&amp;CLEAN(Y19))&amp;IF(Z19="","",""", """&amp;CLEAN(Z19))&amp;IF(AA19="","",""", """&amp;CLEAN(AA19))&amp;IF(AB19="","",""", """&amp;CLEAN(AB19))&amp;IF(AC19="","",""", """&amp;CLEAN(AC19))&amp;IF(AD19="","",""", """&amp;CLEAN(AD19))&amp;IF(AE19="","",""", """&amp;CLEAN(AE19))&amp;IF(AF19="","",""", """&amp;CLEAN(AF19))&amp;IF(AG19="","",""", """&amp;CLEAN(AG19))&amp;IF(AH19="",""", """&amp;CLEAN(AH19))&amp;IF(AI19="","",""", """&amp;CLEAN(AI19))&amp;IF(AJ19="","",""", """&amp;CLEAN(AJ19))&amp;IF(AK19="","",""", """&amp;CLEAN(AK19))&amp;""" ];"</f>
        <v>D6.scenario.defSelectValue["sel043"]= [ "Please select", "not", "was part", "was in full", "" ];</v>
      </c>
      <c r="DR19" s="89"/>
      <c r="DS19" s="89"/>
      <c r="DT19" s="89" t="str">
        <f>"D6.scenario.defSelectData['"&amp;U19&amp;"']= [ '"&amp;BC19&amp;"', '"&amp;BD19&amp;"', '"&amp;BE19&amp;IF(BF19="","","', '"&amp;BF19)&amp;IF(BG19="","","', '"&amp;BG19)&amp;IF(BH19="","","', '"&amp;BH19)&amp;IF(BI19="","","', '"&amp;BI19)&amp;IF(BJ19="","","', '"&amp;BJ19)&amp;IF(BK19="","","', '"&amp;BK19)&amp;IF(BL19="","","', '"&amp;BL19)&amp;IF(BM19="","","', '"&amp;BM19)&amp;IF(BN19="","","', '"&amp;BN19)&amp;IF(BO19="","","', '"&amp;BO19)&amp;IF(BP19="","","', '"&amp;BP19)&amp;IF(BQ19="","","', '"&amp;BQ19)&amp;IF(BR19="","","', '"&amp;BR19)&amp;"' ];"</f>
        <v>D6.scenario.defSelectData['sel043']= [ '-1', '1', '2', '3' ];</v>
      </c>
    </row>
    <row r="20" spans="1:124" s="84" customFormat="1" ht="43.5" customHeight="1" x14ac:dyDescent="0.15">
      <c r="A20" s="74"/>
      <c r="B20" s="110" t="s">
        <v>2778</v>
      </c>
      <c r="C20" s="119" t="s">
        <v>3810</v>
      </c>
      <c r="D20" s="131" t="s">
        <v>2493</v>
      </c>
      <c r="E20" s="110" t="s">
        <v>1931</v>
      </c>
      <c r="F20" s="119"/>
      <c r="G20" s="131"/>
      <c r="H20" s="119" t="s">
        <v>3970</v>
      </c>
      <c r="I20" s="131" t="s">
        <v>2494</v>
      </c>
      <c r="J20" s="119" t="str">
        <f>IF(K20="","",K20)</f>
        <v>sel044</v>
      </c>
      <c r="K20" s="131" t="str">
        <f>"sel"&amp;MID($B20,2,5)</f>
        <v>sel044</v>
      </c>
      <c r="L20" s="111"/>
      <c r="M20" s="111"/>
      <c r="N20" s="111"/>
      <c r="O20" s="110" t="s">
        <v>1914</v>
      </c>
      <c r="P20" s="111"/>
      <c r="Q20" s="111"/>
      <c r="R20" s="110">
        <v>-1</v>
      </c>
      <c r="S20" s="73"/>
      <c r="T20" s="73"/>
      <c r="U20" s="113" t="str">
        <f>J20</f>
        <v>sel044</v>
      </c>
      <c r="V20" s="119" t="s">
        <v>4071</v>
      </c>
      <c r="W20" s="119" t="s">
        <v>4126</v>
      </c>
      <c r="X20" s="119" t="s">
        <v>4127</v>
      </c>
      <c r="Y20" s="119" t="s">
        <v>4128</v>
      </c>
      <c r="Z20" s="119"/>
      <c r="AA20" s="119"/>
      <c r="AB20" s="119"/>
      <c r="AC20" s="119"/>
      <c r="AD20" s="119"/>
      <c r="AE20" s="119"/>
      <c r="AF20" s="119"/>
      <c r="AG20" s="119"/>
      <c r="AH20" s="119"/>
      <c r="AI20" s="119"/>
      <c r="AJ20" s="119"/>
      <c r="AK20" s="119"/>
      <c r="AL20" s="131" t="s">
        <v>4652</v>
      </c>
      <c r="AM20" s="131" t="s">
        <v>2496</v>
      </c>
      <c r="AN20" s="131" t="s">
        <v>2497</v>
      </c>
      <c r="AO20" s="162" t="s">
        <v>4659</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"D6.scenario.defInput["""&amp;B20&amp;"""] = {  "&amp;E$2&amp;":"""&amp;E20&amp;""",  "&amp;C$2&amp;":"""&amp;CLEAN(SUBSTITUTE(C20,"""",""""))&amp;""",  "&amp;F$2&amp;":"""&amp;F20&amp;""",  "&amp;H$2&amp;":"""&amp;CLEAN(SUBSTITUTE(H20,"""",""""))&amp;""", "&amp;J$2&amp;":"""&amp;J20&amp;""", "&amp;L$2&amp;":"""&amp;L20&amp;""", "&amp;M$2&amp;":"""&amp;M20&amp;""", "&amp;N$2&amp;":"""&amp;N20&amp;""", "&amp;O$2&amp;":"""&amp;O20&amp;""", "&amp;P$2&amp;":"""&amp;P20&amp;""", "&amp;Q$2&amp;":"""&amp;Q20&amp;""", "&amp;R$2&amp;":"""&amp;R20&amp;""", d11t:"""&amp;CJ20&amp;""",d11p:"""&amp;CK20&amp;""",d12t:"""&amp;CL20&amp;""",d12p:"""&amp;CM20&amp;""",d13t:"""&amp;CN20&amp;""",d13p:"""&amp;CO20&amp;""",d1w:"""&amp;CP20&amp;""",d1d:"""&amp;CQ20&amp;""", d21t:"""&amp;CR20&amp;""",d21p:"""&amp;CS20&amp;""",d22t:"""&amp;CT20&amp;""",d22p:"""&amp;CU20&amp;""",d23t:"""&amp;CV20&amp;""",d23p:"""&amp;CW20&amp;""",d2w:"""&amp;CX20&amp;""",d2d:"""&amp;CY20&amp;""", d31t:"""&amp;CZ20&amp;""",d31p:"""&amp;DA20&amp;""",d32t:"""&amp;DB20&amp;""",d32p:"""&amp;DC20&amp;""",d33t:"""&amp;DD20&amp;""",d33p:"""&amp;DE20&amp;""",d3w:"""&amp;DF20&amp;""",d3d:"""&amp;DG20&amp;"""}; "</f>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"D6.scenario.defSelectValue["""&amp;U20&amp;"""]= [ """&amp;CLEAN(V20)&amp;""", """&amp;CLEAN(W20)&amp;IF(X20="","",""", """&amp;CLEAN(X20))&amp;IF(Y20="","",""", """&amp;CLEAN(Y20))&amp;IF(Z20="","",""", """&amp;CLEAN(Z20))&amp;IF(AA20="","",""", """&amp;CLEAN(AA20))&amp;IF(AB20="","",""", """&amp;CLEAN(AB20))&amp;IF(AC20="","",""", """&amp;CLEAN(AC20))&amp;IF(AD20="","",""", """&amp;CLEAN(AD20))&amp;IF(AE20="","",""", """&amp;CLEAN(AE20))&amp;IF(AF20="","",""", """&amp;CLEAN(AF20))&amp;IF(AG20="","",""", """&amp;CLEAN(AG20))&amp;IF(AH20="",""", """&amp;CLEAN(AH20))&amp;IF(AI20="","",""", """&amp;CLEAN(AI20))&amp;IF(AJ20="","",""", """&amp;CLEAN(AJ20))&amp;IF(AK20="","",""", """&amp;CLEAN(AK20))&amp;""" ];"</f>
        <v>D6.scenario.defSelectValue["sel044"]= [ "Please select", "not", "was part", "was in full", "" ];</v>
      </c>
      <c r="DR20" s="89"/>
      <c r="DS20" s="89"/>
      <c r="DT20" s="89" t="str">
        <f>"D6.scenario.defSelectData['"&amp;U20&amp;"']= [ '"&amp;BC20&amp;"', '"&amp;BD20&amp;"', '"&amp;BE20&amp;IF(BF20="","","', '"&amp;BF20)&amp;IF(BG20="","","', '"&amp;BG20)&amp;IF(BH20="","","', '"&amp;BH20)&amp;IF(BI20="","","', '"&amp;BI20)&amp;IF(BJ20="","","', '"&amp;BJ20)&amp;IF(BK20="","","', '"&amp;BK20)&amp;IF(BL20="","","', '"&amp;BL20)&amp;IF(BM20="","","', '"&amp;BM20)&amp;IF(BN20="","","', '"&amp;BN20)&amp;IF(BO20="","","', '"&amp;BO20)&amp;IF(BP20="","","', '"&amp;BP20)&amp;IF(BQ20="","","', '"&amp;BQ20)&amp;IF(BR20="","","', '"&amp;BR20)&amp;"' ];"</f>
        <v>D6.scenario.defSelectData['sel044']= [ '-1', '1', '2', '3' ];</v>
      </c>
    </row>
    <row r="21" spans="1:124" s="84" customFormat="1" ht="43.5" customHeight="1" x14ac:dyDescent="0.15">
      <c r="A21" s="74"/>
      <c r="B21" s="110" t="s">
        <v>2495</v>
      </c>
      <c r="C21" s="119" t="s">
        <v>3811</v>
      </c>
      <c r="D21" s="131" t="s">
        <v>1940</v>
      </c>
      <c r="E21" s="110" t="s">
        <v>3025</v>
      </c>
      <c r="F21" s="119"/>
      <c r="G21" s="131"/>
      <c r="H21" s="119" t="s">
        <v>3971</v>
      </c>
      <c r="I21" s="131" t="s">
        <v>2804</v>
      </c>
      <c r="J21" s="119" t="str">
        <f>IF(K21="","",K21)</f>
        <v>sel051</v>
      </c>
      <c r="K21" s="131" t="str">
        <f>"sel"&amp;MID($B21,2,5)</f>
        <v>sel051</v>
      </c>
      <c r="L21" s="111"/>
      <c r="M21" s="111"/>
      <c r="N21" s="111"/>
      <c r="O21" s="110" t="s">
        <v>1914</v>
      </c>
      <c r="P21" s="111"/>
      <c r="Q21" s="111"/>
      <c r="R21" s="110">
        <v>-1</v>
      </c>
      <c r="S21" s="73"/>
      <c r="T21" s="73"/>
      <c r="U21" s="113" t="str">
        <f>J21</f>
        <v>sel051</v>
      </c>
      <c r="V21" s="119" t="s">
        <v>4129</v>
      </c>
      <c r="W21" s="119" t="s">
        <v>4126</v>
      </c>
      <c r="X21" s="119" t="s">
        <v>4645</v>
      </c>
      <c r="Y21" s="119"/>
      <c r="Z21" s="119"/>
      <c r="AA21" s="119"/>
      <c r="AB21" s="119"/>
      <c r="AC21" s="119"/>
      <c r="AD21" s="119"/>
      <c r="AE21" s="119"/>
      <c r="AF21" s="119"/>
      <c r="AG21" s="119"/>
      <c r="AH21" s="119"/>
      <c r="AI21" s="119"/>
      <c r="AJ21" s="119"/>
      <c r="AK21" s="119"/>
      <c r="AL21" s="131" t="s">
        <v>4652</v>
      </c>
      <c r="AM21" s="162" t="s">
        <v>2007</v>
      </c>
      <c r="AN21" s="162" t="s">
        <v>4660</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"D6.scenario.defInput["""&amp;B21&amp;"""] = {  "&amp;E$2&amp;":"""&amp;E21&amp;""",  "&amp;C$2&amp;":"""&amp;CLEAN(SUBSTITUTE(C21,"""",""""))&amp;""",  "&amp;F$2&amp;":"""&amp;F21&amp;""",  "&amp;H$2&amp;":"""&amp;CLEAN(SUBSTITUTE(H21,"""",""""))&amp;""", "&amp;J$2&amp;":"""&amp;J21&amp;""", "&amp;L$2&amp;":"""&amp;L21&amp;""", "&amp;M$2&amp;":"""&amp;M21&amp;""", "&amp;N$2&amp;":"""&amp;N21&amp;""", "&amp;O$2&amp;":"""&amp;O21&amp;""", "&amp;P$2&amp;":"""&amp;P21&amp;""", "&amp;Q$2&amp;":"""&amp;Q21&amp;""", "&amp;R$2&amp;":"""&amp;R21&amp;""", d11t:"""&amp;CJ21&amp;""",d11p:"""&amp;CK21&amp;""",d12t:"""&amp;CL21&amp;""",d12p:"""&amp;CM21&amp;""",d13t:"""&amp;CN21&amp;""",d13p:"""&amp;CO21&amp;""",d1w:"""&amp;CP21&amp;""",d1d:"""&amp;CQ21&amp;""", d21t:"""&amp;CR21&amp;""",d21p:"""&amp;CS21&amp;""",d22t:"""&amp;CT21&amp;""",d22p:"""&amp;CU21&amp;""",d23t:"""&amp;CV21&amp;""",d23p:"""&amp;CW21&amp;""",d2w:"""&amp;CX21&amp;""",d2d:"""&amp;CY21&amp;""", d31t:"""&amp;CZ21&amp;""",d31p:"""&amp;DA21&amp;""",d32t:"""&amp;DB21&amp;""",d32p:"""&amp;DC21&amp;""",d33t:"""&amp;DD21&amp;""",d33p:"""&amp;DE21&amp;""",d3w:"""&amp;DF21&amp;""",d3d:"""&amp;DG21&amp;"""}; "</f>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"D6.scenario.defSelectValue["""&amp;U21&amp;"""]= [ """&amp;CLEAN(V21)&amp;""", """&amp;CLEAN(W21)&amp;IF(X21="","",""", """&amp;CLEAN(X21))&amp;IF(Y21="","",""", """&amp;CLEAN(Y21))&amp;IF(Z21="","",""", """&amp;CLEAN(Z21))&amp;IF(AA21="","",""", """&amp;CLEAN(AA21))&amp;IF(AB21="","",""", """&amp;CLEAN(AB21))&amp;IF(AC21="","",""", """&amp;CLEAN(AC21))&amp;IF(AD21="","",""", """&amp;CLEAN(AD21))&amp;IF(AE21="","",""", """&amp;CLEAN(AE21))&amp;IF(AF21="","",""", """&amp;CLEAN(AF21))&amp;IF(AG21="","",""", """&amp;CLEAN(AG21))&amp;IF(AH21="",""", """&amp;CLEAN(AH21))&amp;IF(AI21="","",""", """&amp;CLEAN(AI21))&amp;IF(AJ21="","",""", """&amp;CLEAN(AJ21))&amp;IF(AK21="","",""", """&amp;CLEAN(AK21))&amp;""" ];"</f>
        <v>D6.scenario.defSelectValue["sel051"]= [ "Please choose are", "not", "installed", "" ];</v>
      </c>
      <c r="DR21" s="89"/>
      <c r="DS21" s="89"/>
      <c r="DT21" s="89" t="str">
        <f>"D6.scenario.defSelectData['"&amp;U21&amp;"']= [ '"&amp;BC21&amp;"', '"&amp;BD21&amp;"', '"&amp;BE21&amp;IF(BF21="","","', '"&amp;BF21)&amp;IF(BG21="","","', '"&amp;BG21)&amp;IF(BH21="","","', '"&amp;BH21)&amp;IF(BI21="","","', '"&amp;BI21)&amp;IF(BJ21="","","', '"&amp;BJ21)&amp;IF(BK21="","","', '"&amp;BK21)&amp;IF(BL21="","","', '"&amp;BL21)&amp;IF(BM21="","","', '"&amp;BM21)&amp;IF(BN21="","","', '"&amp;BN21)&amp;IF(BO21="","","', '"&amp;BO21)&amp;IF(BP21="","","', '"&amp;BP21)&amp;IF(BQ21="","","', '"&amp;BQ21)&amp;IF(BR21="","","', '"&amp;BR21)&amp;"' ];"</f>
        <v>D6.scenario.defSelectData['sel051']= [ '-1', '0', '1' ];</v>
      </c>
    </row>
    <row r="22" spans="1:124" s="84" customFormat="1" ht="43.5" customHeight="1" x14ac:dyDescent="0.15">
      <c r="A22" s="74"/>
      <c r="B22" s="110" t="s">
        <v>2968</v>
      </c>
      <c r="C22" s="119" t="s">
        <v>3812</v>
      </c>
      <c r="D22" s="131" t="s">
        <v>2805</v>
      </c>
      <c r="E22" s="110" t="s">
        <v>3025</v>
      </c>
      <c r="F22" s="119" t="s">
        <v>1941</v>
      </c>
      <c r="G22" s="131" t="s">
        <v>1941</v>
      </c>
      <c r="H22" s="119" t="s">
        <v>3972</v>
      </c>
      <c r="I22" s="131" t="s">
        <v>3066</v>
      </c>
      <c r="J22" s="119" t="str">
        <f>IF(K22="","",K22)</f>
        <v>sel052</v>
      </c>
      <c r="K22" s="131" t="str">
        <f>"sel"&amp;MID($B22,2,5)</f>
        <v>sel052</v>
      </c>
      <c r="L22" s="111"/>
      <c r="M22" s="111"/>
      <c r="N22" s="111"/>
      <c r="O22" s="110" t="s">
        <v>1914</v>
      </c>
      <c r="P22" s="111"/>
      <c r="Q22" s="111"/>
      <c r="R22" s="110">
        <v>-1</v>
      </c>
      <c r="S22" s="73"/>
      <c r="T22" s="73"/>
      <c r="U22" s="113" t="str">
        <f>J22</f>
        <v>sel052</v>
      </c>
      <c r="V22" s="119" t="s">
        <v>4130</v>
      </c>
      <c r="W22" s="119" t="s">
        <v>4131</v>
      </c>
      <c r="X22" s="119" t="s">
        <v>4132</v>
      </c>
      <c r="Y22" s="119" t="s">
        <v>4133</v>
      </c>
      <c r="Z22" s="119" t="s">
        <v>4134</v>
      </c>
      <c r="AA22" s="119" t="s">
        <v>4135</v>
      </c>
      <c r="AB22" s="119" t="s">
        <v>4136</v>
      </c>
      <c r="AC22" s="119"/>
      <c r="AD22" s="119"/>
      <c r="AE22" s="119"/>
      <c r="AF22" s="119"/>
      <c r="AG22" s="119"/>
      <c r="AH22" s="119"/>
      <c r="AI22" s="119"/>
      <c r="AJ22" s="119" t="s">
        <v>3559</v>
      </c>
      <c r="AK22" s="119"/>
      <c r="AL22" s="131" t="s">
        <v>4661</v>
      </c>
      <c r="AM22" s="162" t="s">
        <v>2007</v>
      </c>
      <c r="AN22" s="162" t="s">
        <v>2008</v>
      </c>
      <c r="AO22" s="162" t="s">
        <v>2009</v>
      </c>
      <c r="AP22" s="131" t="s">
        <v>2010</v>
      </c>
      <c r="AQ22" s="131" t="s">
        <v>4662</v>
      </c>
      <c r="AR22" s="131" t="s">
        <v>2490</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"D6.scenario.defInput["""&amp;B22&amp;"""] = {  "&amp;E$2&amp;":"""&amp;E22&amp;""",  "&amp;C$2&amp;":"""&amp;CLEAN(SUBSTITUTE(C22,"""",""""))&amp;""",  "&amp;F$2&amp;":"""&amp;F22&amp;""",  "&amp;H$2&amp;":"""&amp;CLEAN(SUBSTITUTE(H22,"""",""""))&amp;""", "&amp;J$2&amp;":"""&amp;J22&amp;""", "&amp;L$2&amp;":"""&amp;L22&amp;""", "&amp;M$2&amp;":"""&amp;M22&amp;""", "&amp;N$2&amp;":"""&amp;N22&amp;""", "&amp;O$2&amp;":"""&amp;O22&amp;""", "&amp;P$2&amp;":"""&amp;P22&amp;""", "&amp;Q$2&amp;":"""&amp;Q22&amp;""", "&amp;R$2&amp;":"""&amp;R22&amp;""", d11t:"""&amp;CJ22&amp;""",d11p:"""&amp;CK22&amp;""",d12t:"""&amp;CL22&amp;""",d12p:"""&amp;CM22&amp;""",d13t:"""&amp;CN22&amp;""",d13p:"""&amp;CO22&amp;""",d1w:"""&amp;CP22&amp;""",d1d:"""&amp;CQ22&amp;""", d21t:"""&amp;CR22&amp;""",d21p:"""&amp;CS22&amp;""",d22t:"""&amp;CT22&amp;""",d22p:"""&amp;CU22&amp;""",d23t:"""&amp;CV22&amp;""",d23p:"""&amp;CW22&amp;""",d2w:"""&amp;CX22&amp;""",d2d:"""&amp;CY22&amp;""", d31t:"""&amp;CZ22&amp;""",d31p:"""&amp;DA22&amp;""",d32t:"""&amp;DB22&amp;""",d32p:"""&amp;DC22&amp;""",d33t:"""&amp;DD22&amp;""",d33p:"""&amp;DE22&amp;""",d3w:"""&amp;DF22&amp;""",d3d:"""&amp;DG22&amp;"""}; "</f>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"D6.scenario.defSelectValue["""&amp;U22&amp;"""]= [ """&amp;CLEAN(V22)&amp;""", """&amp;CLEAN(W22)&amp;IF(X22="","",""", """&amp;CLEAN(X22))&amp;IF(Y22="","",""", """&amp;CLEAN(Y22))&amp;IF(Z22="","",""", """&amp;CLEAN(Z22))&amp;IF(AA22="","",""", """&amp;CLEAN(AA22))&amp;IF(AB22="","",""", """&amp;CLEAN(AB22))&amp;IF(AC22="","",""", """&amp;CLEAN(AC22))&amp;IF(AD22="","",""", """&amp;CLEAN(AD22))&amp;IF(AE22="","",""", """&amp;CLEAN(AE22))&amp;IF(AF22="","",""", """&amp;CLEAN(AF22))&amp;IF(AG22="","",""", """&amp;CLEAN(AG22))&amp;IF(AH22="",""", """&amp;CLEAN(AH22))&amp;IF(AI22="","",""", """&amp;CLEAN(AI22))&amp;IF(AJ22="","",""", """&amp;CLEAN(AJ22))&amp;IF(AK22="","",""", """&amp;CLEAN(AK22))&amp;""" ];"</f>
        <v>D6.scenario.defSelectValue["sel052"]= [ "Pick and please", "to not", "is (~ 3kW)", "to have (4kW)", "to have (5kW)", "to have (6 ~ 10kW)", "to have (more than 10kW)", "", " " ];</v>
      </c>
      <c r="DR22" s="89"/>
      <c r="DS22" s="89"/>
      <c r="DT22" s="89" t="str">
        <f>"D6.scenario.defSelectData['"&amp;U22&amp;"']= [ '"&amp;BC22&amp;"', '"&amp;BD22&amp;"', '"&amp;BE22&amp;IF(BF22="","","', '"&amp;BF22)&amp;IF(BG22="","","', '"&amp;BG22)&amp;IF(BH22="","","', '"&amp;BH22)&amp;IF(BI22="","","', '"&amp;BI22)&amp;IF(BJ22="","","', '"&amp;BJ22)&amp;IF(BK22="","","', '"&amp;BK22)&amp;IF(BL22="","","', '"&amp;BL22)&amp;IF(BM22="","","', '"&amp;BM22)&amp;IF(BN22="","","', '"&amp;BN22)&amp;IF(BO22="","","', '"&amp;BO22)&amp;IF(BP22="","","', '"&amp;BP22)&amp;IF(BQ22="","","', '"&amp;BQ22)&amp;IF(BR22="","","', '"&amp;BR22)&amp;"' ];"</f>
        <v>D6.scenario.defSelectData['sel052']= [ '-1', '0', '3', '4', '5', '8', '11' ];</v>
      </c>
    </row>
    <row r="23" spans="1:124" s="84" customFormat="1" ht="43.5" customHeight="1" x14ac:dyDescent="0.15">
      <c r="A23" s="74"/>
      <c r="B23" s="110" t="s">
        <v>2969</v>
      </c>
      <c r="C23" s="119" t="s">
        <v>3813</v>
      </c>
      <c r="D23" s="131" t="s">
        <v>2489</v>
      </c>
      <c r="E23" s="110" t="s">
        <v>3025</v>
      </c>
      <c r="F23" s="119"/>
      <c r="G23" s="131"/>
      <c r="H23" s="119" t="s">
        <v>3973</v>
      </c>
      <c r="I23" s="131" t="s">
        <v>3067</v>
      </c>
      <c r="J23" s="119" t="str">
        <f>IF(K23="","",K23)</f>
        <v>sel053</v>
      </c>
      <c r="K23" s="131" t="str">
        <f>"sel"&amp;MID($B23,2,5)</f>
        <v>sel053</v>
      </c>
      <c r="L23" s="111"/>
      <c r="M23" s="111"/>
      <c r="N23" s="111"/>
      <c r="O23" s="110" t="s">
        <v>1914</v>
      </c>
      <c r="P23" s="111"/>
      <c r="Q23" s="111"/>
      <c r="R23" s="110">
        <v>-1</v>
      </c>
      <c r="S23" s="73"/>
      <c r="T23" s="73"/>
      <c r="U23" s="113" t="str">
        <f>J23</f>
        <v>sel053</v>
      </c>
      <c r="V23" s="119" t="s">
        <v>4137</v>
      </c>
      <c r="W23" s="119" t="s">
        <v>4138</v>
      </c>
      <c r="X23" s="119" t="s">
        <v>4139</v>
      </c>
      <c r="Y23" s="119">
        <v>2013</v>
      </c>
      <c r="Z23" s="119">
        <v>2014</v>
      </c>
      <c r="AA23" s="119" t="s">
        <v>4140</v>
      </c>
      <c r="AB23" s="119" t="s">
        <v>4141</v>
      </c>
      <c r="AC23" s="119"/>
      <c r="AD23" s="119"/>
      <c r="AE23" s="119"/>
      <c r="AF23" s="119"/>
      <c r="AG23" s="119"/>
      <c r="AH23" s="119"/>
      <c r="AI23" s="119"/>
      <c r="AJ23" s="119" t="s">
        <v>3559</v>
      </c>
      <c r="AK23" s="119"/>
      <c r="AL23" s="131" t="s">
        <v>4656</v>
      </c>
      <c r="AM23" s="162" t="s">
        <v>2520</v>
      </c>
      <c r="AN23" s="162" t="s">
        <v>2521</v>
      </c>
      <c r="AO23" s="162" t="s">
        <v>2522</v>
      </c>
      <c r="AP23" s="131" t="s">
        <v>2523</v>
      </c>
      <c r="AQ23" s="131" t="s">
        <v>3327</v>
      </c>
      <c r="AR23" s="131" t="s">
        <v>3328</v>
      </c>
      <c r="AS23" s="131" t="s">
        <v>3329</v>
      </c>
      <c r="AT23" s="162" t="s">
        <v>2779</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"D6.scenario.defInput["""&amp;B23&amp;"""] = {  "&amp;E$2&amp;":"""&amp;E23&amp;""",  "&amp;C$2&amp;":"""&amp;CLEAN(SUBSTITUTE(C23,"""",""""))&amp;""",  "&amp;F$2&amp;":"""&amp;F23&amp;""",  "&amp;H$2&amp;":"""&amp;CLEAN(SUBSTITUTE(H23,"""",""""))&amp;""", "&amp;J$2&amp;":"""&amp;J23&amp;""", "&amp;L$2&amp;":"""&amp;L23&amp;""", "&amp;M$2&amp;":"""&amp;M23&amp;""", "&amp;N$2&amp;":"""&amp;N23&amp;""", "&amp;O$2&amp;":"""&amp;O23&amp;""", "&amp;P$2&amp;":"""&amp;P23&amp;""", "&amp;Q$2&amp;":"""&amp;Q23&amp;""", "&amp;R$2&amp;":"""&amp;R23&amp;""", d11t:"""&amp;CJ23&amp;""",d11p:"""&amp;CK23&amp;""",d12t:"""&amp;CL23&amp;""",d12p:"""&amp;CM23&amp;""",d13t:"""&amp;CN23&amp;""",d13p:"""&amp;CO23&amp;""",d1w:"""&amp;CP23&amp;""",d1d:"""&amp;CQ23&amp;""", d21t:"""&amp;CR23&amp;""",d21p:"""&amp;CS23&amp;""",d22t:"""&amp;CT23&amp;""",d22p:"""&amp;CU23&amp;""",d23t:"""&amp;CV23&amp;""",d23p:"""&amp;CW23&amp;""",d2w:"""&amp;CX23&amp;""",d2d:"""&amp;CY23&amp;""", d31t:"""&amp;CZ23&amp;""",d31p:"""&amp;DA23&amp;""",d32t:"""&amp;DB23&amp;""",d32p:"""&amp;DC23&amp;""",d33t:"""&amp;DD23&amp;""",d33p:"""&amp;DE23&amp;""",d3w:"""&amp;DF23&amp;""",d3d:"""&amp;DG23&amp;"""}; "</f>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"D6.scenario.defSelectValue["""&amp;U23&amp;"""]= [ """&amp;CLEAN(V23)&amp;""", """&amp;CLEAN(W23)&amp;IF(X23="","",""", """&amp;CLEAN(X23))&amp;IF(Y23="","",""", """&amp;CLEAN(Y23))&amp;IF(Z23="","",""", """&amp;CLEAN(Z23))&amp;IF(AA23="","",""", """&amp;CLEAN(AA23))&amp;IF(AB23="","",""", """&amp;CLEAN(AB23))&amp;IF(AC23="","",""", """&amp;CLEAN(AC23))&amp;IF(AD23="","",""", """&amp;CLEAN(AD23))&amp;IF(AE23="","",""", """&amp;CLEAN(AE23))&amp;IF(AF23="","",""", """&amp;CLEAN(AF23))&amp;IF(AG23="","",""", """&amp;CLEAN(AG23))&amp;IF(AH23="",""", """&amp;CLEAN(AH23))&amp;IF(AI23="","",""", """&amp;CLEAN(AI23))&amp;IF(AJ23="","",""", """&amp;CLEAN(AJ23))&amp;IF(AK23="","",""", """&amp;CLEAN(AK23))&amp;""" ];"</f>
        <v>D6.scenario.defSelectValue["sel053"]= [ "Please choose", "2010 previous", "2011 - 2012", "2013", "2014", "does not", "installed since 2015", "", " " ];</v>
      </c>
      <c r="DR23" s="89"/>
      <c r="DS23" s="89"/>
      <c r="DT23" s="89" t="str">
        <f>"D6.scenario.defSelectData['"&amp;U23&amp;"']= [ '"&amp;BC23&amp;"', '"&amp;BD23&amp;"', '"&amp;BE23&amp;IF(BF23="","","', '"&amp;BF23)&amp;IF(BG23="","","', '"&amp;BG23)&amp;IF(BH23="","","', '"&amp;BH23)&amp;IF(BI23="","","', '"&amp;BI23)&amp;IF(BJ23="","","', '"&amp;BJ23)&amp;IF(BK23="","","', '"&amp;BK23)&amp;IF(BL23="","","', '"&amp;BL23)&amp;IF(BM23="","","', '"&amp;BM23)&amp;IF(BN23="","","', '"&amp;BN23)&amp;IF(BO23="","","', '"&amp;BO23)&amp;IF(BP23="","","', '"&amp;BP23)&amp;IF(BQ23="","","', '"&amp;BQ23)&amp;IF(BR23="","","', '"&amp;BR23)&amp;"' ];"</f>
        <v>D6.scenario.defSelectData['sel053']= [ '-1', '2010', '2011', '2013', '2014', '2015', '2016', '2017', '9999' ];</v>
      </c>
    </row>
    <row r="24" spans="1:124" s="84" customFormat="1" ht="43.5" customHeight="1" x14ac:dyDescent="0.15">
      <c r="A24" s="74"/>
      <c r="B24" s="110" t="s">
        <v>3021</v>
      </c>
      <c r="C24" s="119" t="s">
        <v>3814</v>
      </c>
      <c r="D24" s="131" t="s">
        <v>2508</v>
      </c>
      <c r="E24" s="110" t="s">
        <v>3025</v>
      </c>
      <c r="F24" s="119"/>
      <c r="G24" s="131"/>
      <c r="H24" s="119" t="s">
        <v>3974</v>
      </c>
      <c r="I24" s="131" t="s">
        <v>2508</v>
      </c>
      <c r="J24" s="119" t="str">
        <f>IF(K24="","",K24)</f>
        <v>sel054</v>
      </c>
      <c r="K24" s="131" t="str">
        <f>"sel"&amp;MID($B24,2,5)</f>
        <v>sel054</v>
      </c>
      <c r="L24" s="111"/>
      <c r="M24" s="111"/>
      <c r="N24" s="111"/>
      <c r="O24" s="110" t="s">
        <v>1914</v>
      </c>
      <c r="P24" s="111"/>
      <c r="Q24" s="111"/>
      <c r="R24" s="110">
        <v>-1</v>
      </c>
      <c r="S24" s="73"/>
      <c r="T24" s="91"/>
      <c r="U24" s="113" t="str">
        <f>J24</f>
        <v>sel054</v>
      </c>
      <c r="V24" s="119" t="s">
        <v>4071</v>
      </c>
      <c r="W24" s="119" t="s">
        <v>4142</v>
      </c>
      <c r="X24" s="119" t="s">
        <v>4143</v>
      </c>
      <c r="Y24" s="119"/>
      <c r="Z24" s="119"/>
      <c r="AA24" s="119"/>
      <c r="AB24" s="119"/>
      <c r="AC24" s="119"/>
      <c r="AD24" s="119"/>
      <c r="AE24" s="119"/>
      <c r="AF24" s="119"/>
      <c r="AG24" s="119"/>
      <c r="AH24" s="119"/>
      <c r="AI24" s="119"/>
      <c r="AJ24" s="119" t="s">
        <v>3559</v>
      </c>
      <c r="AK24" s="119"/>
      <c r="AL24" s="131" t="s">
        <v>4663</v>
      </c>
      <c r="AM24" s="162" t="s">
        <v>4664</v>
      </c>
      <c r="AN24" s="162" t="s">
        <v>4665</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"D6.scenario.defInput["""&amp;B24&amp;"""] = {  "&amp;E$2&amp;":"""&amp;E24&amp;""",  "&amp;C$2&amp;":"""&amp;CLEAN(SUBSTITUTE(C24,"""",""""))&amp;""",  "&amp;F$2&amp;":"""&amp;F24&amp;""",  "&amp;H$2&amp;":"""&amp;CLEAN(SUBSTITUTE(H24,"""",""""))&amp;""", "&amp;J$2&amp;":"""&amp;J24&amp;""", "&amp;L$2&amp;":"""&amp;L24&amp;""", "&amp;M$2&amp;":"""&amp;M24&amp;""", "&amp;N$2&amp;":"""&amp;N24&amp;""", "&amp;O$2&amp;":"""&amp;O24&amp;""", "&amp;P$2&amp;":"""&amp;P24&amp;""", "&amp;Q$2&amp;":"""&amp;Q24&amp;""", "&amp;R$2&amp;":"""&amp;R24&amp;""", d11t:"""&amp;CJ24&amp;""",d11p:"""&amp;CK24&amp;""",d12t:"""&amp;CL24&amp;""",d12p:"""&amp;CM24&amp;""",d13t:"""&amp;CN24&amp;""",d13p:"""&amp;CO24&amp;""",d1w:"""&amp;CP24&amp;""",d1d:"""&amp;CQ24&amp;""", d21t:"""&amp;CR24&amp;""",d21p:"""&amp;CS24&amp;""",d22t:"""&amp;CT24&amp;""",d22p:"""&amp;CU24&amp;""",d23t:"""&amp;CV24&amp;""",d23p:"""&amp;CW24&amp;""",d2w:"""&amp;CX24&amp;""",d2d:"""&amp;CY24&amp;""", d31t:"""&amp;CZ24&amp;""",d31p:"""&amp;DA24&amp;""",d32t:"""&amp;DB24&amp;""",d32p:"""&amp;DC24&amp;""",d33t:"""&amp;DD24&amp;""",d33p:"""&amp;DE24&amp;""",d3w:"""&amp;DF24&amp;""",d3d:"""&amp;DG24&amp;"""}; "</f>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"D6.scenario.defSelectValue["""&amp;U24&amp;"""]= [ """&amp;CLEAN(V24)&amp;""", """&amp;CLEAN(W24)&amp;IF(X24="","",""", """&amp;CLEAN(X24))&amp;IF(Y24="","",""", """&amp;CLEAN(Y24))&amp;IF(Z24="","",""", """&amp;CLEAN(Z24))&amp;IF(AA24="","",""", """&amp;CLEAN(AA24))&amp;IF(AB24="","",""", """&amp;CLEAN(AB24))&amp;IF(AC24="","",""", """&amp;CLEAN(AC24))&amp;IF(AD24="","",""", """&amp;CLEAN(AD24))&amp;IF(AE24="","",""", """&amp;CLEAN(AE24))&amp;IF(AF24="","",""", """&amp;CLEAN(AF24))&amp;IF(AG24="","",""", """&amp;CLEAN(AG24))&amp;IF(AH24="",""", """&amp;CLEAN(AH24))&amp;IF(AI24="","",""", """&amp;CLEAN(AI24))&amp;IF(AJ24="","",""", """&amp;CLEAN(AJ24))&amp;IF(AK24="","",""", """&amp;CLEAN(AK24))&amp;""" ];"</f>
        <v>D6.scenario.defSelectValue["sel054"]= [ "Please select", "Yes", "No", "", " " ];</v>
      </c>
      <c r="DR24" s="89"/>
      <c r="DS24" s="89"/>
      <c r="DT24" s="89" t="str">
        <f>"D6.scenario.defSelectData['"&amp;U24&amp;"']= [ '"&amp;BC24&amp;"', '"&amp;BD24&amp;"', '"&amp;BE24&amp;IF(BF24="","","', '"&amp;BF24)&amp;IF(BG24="","","', '"&amp;BG24)&amp;IF(BH24="","","', '"&amp;BH24)&amp;IF(BI24="","","', '"&amp;BI24)&amp;IF(BJ24="","","', '"&amp;BJ24)&amp;IF(BK24="","","', '"&amp;BK24)&amp;IF(BL24="","","', '"&amp;BL24)&amp;IF(BM24="","","', '"&amp;BM24)&amp;IF(BN24="","","', '"&amp;BN24)&amp;IF(BO24="","","', '"&amp;BO24)&amp;IF(BP24="","","', '"&amp;BP24)&amp;IF(BQ24="","","', '"&amp;BQ24)&amp;IF(BR24="","","', '"&amp;BR24)&amp;"' ];"</f>
        <v>D6.scenario.defSelectData['sel054']= [ '-1', '1', '2' ];</v>
      </c>
    </row>
    <row r="25" spans="1:124" s="84" customFormat="1" ht="43.5" customHeight="1" x14ac:dyDescent="0.15">
      <c r="A25" s="74"/>
      <c r="B25" s="110" t="s">
        <v>2780</v>
      </c>
      <c r="C25" s="119" t="s">
        <v>3815</v>
      </c>
      <c r="D25" s="131" t="s">
        <v>1296</v>
      </c>
      <c r="E25" s="110" t="s">
        <v>3025</v>
      </c>
      <c r="F25" s="119" t="s">
        <v>3943</v>
      </c>
      <c r="G25" s="131" t="s">
        <v>1942</v>
      </c>
      <c r="H25" s="119" t="s">
        <v>3975</v>
      </c>
      <c r="I25" s="131" t="s">
        <v>3016</v>
      </c>
      <c r="J25" s="119" t="str">
        <f>IF(K25="","",K25)</f>
        <v>sel061</v>
      </c>
      <c r="K25" s="131" t="str">
        <f>"sel"&amp;MID($B25,2,5)</f>
        <v>sel061</v>
      </c>
      <c r="L25" s="111"/>
      <c r="M25" s="111"/>
      <c r="N25" s="111"/>
      <c r="O25" s="110" t="s">
        <v>1914</v>
      </c>
      <c r="P25" s="111"/>
      <c r="Q25" s="111"/>
      <c r="R25" s="110">
        <v>-1</v>
      </c>
      <c r="S25" s="73"/>
      <c r="T25" s="73"/>
      <c r="U25" s="113" t="str">
        <f>J25</f>
        <v>sel061</v>
      </c>
      <c r="V25" s="119" t="s">
        <v>4137</v>
      </c>
      <c r="W25" s="119" t="s">
        <v>4144</v>
      </c>
      <c r="X25" s="119" t="s">
        <v>4145</v>
      </c>
      <c r="Y25" s="119" t="s">
        <v>4146</v>
      </c>
      <c r="Z25" s="119" t="s">
        <v>4147</v>
      </c>
      <c r="AA25" s="119" t="s">
        <v>4148</v>
      </c>
      <c r="AB25" s="119" t="s">
        <v>4149</v>
      </c>
      <c r="AC25" s="119" t="s">
        <v>4150</v>
      </c>
      <c r="AD25" s="119" t="s">
        <v>4151</v>
      </c>
      <c r="AE25" s="119" t="s">
        <v>4152</v>
      </c>
      <c r="AF25" s="119" t="s">
        <v>4153</v>
      </c>
      <c r="AG25" s="119" t="s">
        <v>4154</v>
      </c>
      <c r="AH25" s="119"/>
      <c r="AI25" s="119"/>
      <c r="AJ25" s="119"/>
      <c r="AK25" s="119"/>
      <c r="AL25" s="131" t="s">
        <v>4652</v>
      </c>
      <c r="AM25" s="131" t="s">
        <v>2011</v>
      </c>
      <c r="AN25" s="131" t="s">
        <v>2012</v>
      </c>
      <c r="AO25" s="131" t="s">
        <v>2013</v>
      </c>
      <c r="AP25" s="162" t="s">
        <v>2014</v>
      </c>
      <c r="AQ25" s="162" t="s">
        <v>2015</v>
      </c>
      <c r="AR25" s="162" t="s">
        <v>2016</v>
      </c>
      <c r="AS25" s="162" t="s">
        <v>2017</v>
      </c>
      <c r="AT25" s="162" t="s">
        <v>2018</v>
      </c>
      <c r="AU25" s="131" t="s">
        <v>2019</v>
      </c>
      <c r="AV25" s="131" t="s">
        <v>2020</v>
      </c>
      <c r="AW25" s="131" t="s">
        <v>2021</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VALUE(LEFT(AM25,LEN(AM25)-1))</f>
        <v>1000</v>
      </c>
      <c r="BU25" s="131">
        <f>VALUE(LEFT(AN25,LEN(AN25)-1))</f>
        <v>2000</v>
      </c>
      <c r="BV25" s="131">
        <f>VALUE(LEFT(AO25,LEN(AO25)-1))</f>
        <v>3000</v>
      </c>
      <c r="BW25" s="131">
        <f>VALUE(LEFT(AP25,LEN(AP25)-1))</f>
        <v>5000</v>
      </c>
      <c r="BX25" s="131">
        <f>VALUE(LEFT(AQ25,LEN(AQ25)-1))</f>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"D6.scenario.defInput["""&amp;B25&amp;"""] = {  "&amp;E$2&amp;":"""&amp;E25&amp;""",  "&amp;C$2&amp;":"""&amp;CLEAN(SUBSTITUTE(C25,"""",""""))&amp;""",  "&amp;F$2&amp;":"""&amp;F25&amp;""",  "&amp;H$2&amp;":"""&amp;CLEAN(SUBSTITUTE(H25,"""",""""))&amp;""", "&amp;J$2&amp;":"""&amp;J25&amp;""", "&amp;L$2&amp;":"""&amp;L25&amp;""", "&amp;M$2&amp;":"""&amp;M25&amp;""", "&amp;N$2&amp;":"""&amp;N25&amp;""", "&amp;O$2&amp;":"""&amp;O25&amp;""", "&amp;P$2&amp;":"""&amp;P25&amp;""", "&amp;Q$2&amp;":"""&amp;Q25&amp;""", "&amp;R$2&amp;":"""&amp;R25&amp;""", d11t:"""&amp;CJ25&amp;""",d11p:"""&amp;CK25&amp;""",d12t:"""&amp;CL25&amp;""",d12p:"""&amp;CM25&amp;""",d13t:"""&amp;CN25&amp;""",d13p:"""&amp;CO25&amp;""",d1w:"""&amp;CP25&amp;""",d1d:"""&amp;CQ25&amp;""", d21t:"""&amp;CR25&amp;""",d21p:"""&amp;CS25&amp;""",d22t:"""&amp;CT25&amp;""",d22p:"""&amp;CU25&amp;""",d23t:"""&amp;CV25&amp;""",d23p:"""&amp;CW25&amp;""",d2w:"""&amp;CX25&amp;""",d2d:"""&amp;CY25&amp;""", d31t:"""&amp;CZ25&amp;""",d31p:"""&amp;DA25&amp;""",d32t:"""&amp;DB25&amp;""",d32p:"""&amp;DC25&amp;""",d33t:"""&amp;DD25&amp;""",d33p:"""&amp;DE25&amp;""",d3w:"""&amp;DF25&amp;""",d3d:"""&amp;DG25&amp;"""}; "</f>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"D6.scenario.defSelectValue["""&amp;U25&amp;"""]= [ """&amp;CLEAN(V25)&amp;""", """&amp;CLEAN(W25)&amp;IF(X25="","",""", """&amp;CLEAN(X25))&amp;IF(Y25="","",""", """&amp;CLEAN(Y25))&amp;IF(Z25="","",""", """&amp;CLEAN(Z25))&amp;IF(AA25="","",""", """&amp;CLEAN(AA25))&amp;IF(AB25="","",""", """&amp;CLEAN(AB25))&amp;IF(AC25="","",""", """&amp;CLEAN(AC25))&amp;IF(AD25="","",""", """&amp;CLEAN(AD25))&amp;IF(AE25="","",""", """&amp;CLEAN(AE25))&amp;IF(AF25="","",""", """&amp;CLEAN(AF25))&amp;IF(AG25="","",""", """&amp;CLEAN(AG25))&amp;IF(AH25="",""", """&amp;CLEAN(AH25))&amp;IF(AI25="","",""", """&amp;CLEAN(AI25))&amp;IF(AJ25="","",""", """&amp;CLEAN(AJ25))&amp;IF(AK25="","",""", """&amp;CLEAN(AK25))&amp;""" ];"</f>
        <v>D6.scenario.defSelectValue["sel061"]= [ "Please choose", "1000 yen", "2000 yen", "3,000 yen", "5000 yen", "7000 yen", "10,000 yen", "12,000 yen", "15,000 yen", "20,000 yen", "30,000 yen", "more", "" ];</v>
      </c>
      <c r="DR25" s="89"/>
      <c r="DS25" s="89"/>
      <c r="DT25" s="89" t="str">
        <f>"D6.scenario.defSelectData['"&amp;U25&amp;"']= [ '"&amp;BC25&amp;"', '"&amp;BD25&amp;"', '"&amp;BE25&amp;IF(BF25="","","', '"&amp;BF25)&amp;IF(BG25="","","', '"&amp;BG25)&amp;IF(BH25="","","', '"&amp;BH25)&amp;IF(BI25="","","', '"&amp;BI25)&amp;IF(BJ25="","","', '"&amp;BJ25)&amp;IF(BK25="","","', '"&amp;BK25)&amp;IF(BL25="","","', '"&amp;BL25)&amp;IF(BM25="","","', '"&amp;BM25)&amp;IF(BN25="","","', '"&amp;BN25)&amp;IF(BO25="","","', '"&amp;BO25)&amp;IF(BP25="","","', '"&amp;BP25)&amp;IF(BQ25="","","', '"&amp;BQ25)&amp;IF(BR25="","","', '"&amp;BR25)&amp;"' ];"</f>
        <v>D6.scenario.defSelectData['sel061']= [ '-1', '1000', '2000', '3000', '5000', '7000', '10000', '12000', '15000', '20000', '30000', '40000' ];</v>
      </c>
    </row>
    <row r="26" spans="1:124" s="84" customFormat="1" ht="43.5" customHeight="1" x14ac:dyDescent="0.15">
      <c r="A26" s="73"/>
      <c r="B26" s="110" t="s">
        <v>3023</v>
      </c>
      <c r="C26" s="119" t="s">
        <v>3816</v>
      </c>
      <c r="D26" s="131" t="s">
        <v>3017</v>
      </c>
      <c r="E26" s="110" t="s">
        <v>3025</v>
      </c>
      <c r="F26" s="119" t="s">
        <v>3943</v>
      </c>
      <c r="G26" s="131" t="s">
        <v>1942</v>
      </c>
      <c r="H26" s="119" t="s">
        <v>3976</v>
      </c>
      <c r="I26" s="131" t="s">
        <v>3018</v>
      </c>
      <c r="J26" s="119" t="str">
        <f>IF(K26="","",K26)</f>
        <v>sel062</v>
      </c>
      <c r="K26" s="131" t="str">
        <f>"sel"&amp;MID($B26,2,5)</f>
        <v>sel062</v>
      </c>
      <c r="L26" s="111"/>
      <c r="M26" s="111"/>
      <c r="N26" s="111"/>
      <c r="O26" s="110" t="s">
        <v>1914</v>
      </c>
      <c r="P26" s="111"/>
      <c r="Q26" s="111"/>
      <c r="R26" s="110">
        <v>-1</v>
      </c>
      <c r="S26" s="73"/>
      <c r="T26" s="73"/>
      <c r="U26" s="113" t="str">
        <f>J26</f>
        <v>sel062</v>
      </c>
      <c r="V26" s="119" t="s">
        <v>4137</v>
      </c>
      <c r="W26" s="119" t="s">
        <v>4144</v>
      </c>
      <c r="X26" s="119" t="s">
        <v>4145</v>
      </c>
      <c r="Y26" s="119" t="s">
        <v>4146</v>
      </c>
      <c r="Z26" s="119" t="s">
        <v>4147</v>
      </c>
      <c r="AA26" s="119" t="s">
        <v>4148</v>
      </c>
      <c r="AB26" s="119" t="s">
        <v>4149</v>
      </c>
      <c r="AC26" s="119" t="s">
        <v>4150</v>
      </c>
      <c r="AD26" s="119" t="s">
        <v>4151</v>
      </c>
      <c r="AE26" s="119" t="s">
        <v>4152</v>
      </c>
      <c r="AF26" s="119" t="s">
        <v>4153</v>
      </c>
      <c r="AG26" s="119" t="s">
        <v>4154</v>
      </c>
      <c r="AH26" s="119"/>
      <c r="AI26" s="119"/>
      <c r="AJ26" s="119"/>
      <c r="AK26" s="119"/>
      <c r="AL26" s="131" t="s">
        <v>4652</v>
      </c>
      <c r="AM26" s="131" t="s">
        <v>2011</v>
      </c>
      <c r="AN26" s="131" t="s">
        <v>2012</v>
      </c>
      <c r="AO26" s="131" t="s">
        <v>2013</v>
      </c>
      <c r="AP26" s="131" t="s">
        <v>2014</v>
      </c>
      <c r="AQ26" s="131" t="s">
        <v>2015</v>
      </c>
      <c r="AR26" s="162" t="s">
        <v>2016</v>
      </c>
      <c r="AS26" s="131" t="s">
        <v>2017</v>
      </c>
      <c r="AT26" s="131" t="s">
        <v>2018</v>
      </c>
      <c r="AU26" s="131" t="s">
        <v>2019</v>
      </c>
      <c r="AV26" s="131" t="s">
        <v>2020</v>
      </c>
      <c r="AW26" s="131" t="s">
        <v>2021</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VALUE(LEFT(AM26,LEN(AM26)-1))</f>
        <v>1000</v>
      </c>
      <c r="BU26" s="131">
        <f>VALUE(LEFT(AN26,LEN(AN26)-1))</f>
        <v>2000</v>
      </c>
      <c r="BV26" s="131">
        <f>VALUE(LEFT(AO26,LEN(AO26)-1))</f>
        <v>3000</v>
      </c>
      <c r="BW26" s="131">
        <f>VALUE(LEFT(AP26,LEN(AP26)-1))</f>
        <v>5000</v>
      </c>
      <c r="BX26" s="131">
        <f>VALUE(LEFT(AQ26,LEN(AQ26)-1))</f>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"D6.scenario.defInput["""&amp;B26&amp;"""] = {  "&amp;E$2&amp;":"""&amp;E26&amp;""",  "&amp;C$2&amp;":"""&amp;CLEAN(SUBSTITUTE(C26,"""",""""))&amp;""",  "&amp;F$2&amp;":"""&amp;F26&amp;""",  "&amp;H$2&amp;":"""&amp;CLEAN(SUBSTITUTE(H26,"""",""""))&amp;""", "&amp;J$2&amp;":"""&amp;J26&amp;""", "&amp;L$2&amp;":"""&amp;L26&amp;""", "&amp;M$2&amp;":"""&amp;M26&amp;""", "&amp;N$2&amp;":"""&amp;N26&amp;""", "&amp;O$2&amp;":"""&amp;O26&amp;""", "&amp;P$2&amp;":"""&amp;P26&amp;""", "&amp;Q$2&amp;":"""&amp;Q26&amp;""", "&amp;R$2&amp;":"""&amp;R26&amp;""", d11t:"""&amp;CJ26&amp;""",d11p:"""&amp;CK26&amp;""",d12t:"""&amp;CL26&amp;""",d12p:"""&amp;CM26&amp;""",d13t:"""&amp;CN26&amp;""",d13p:"""&amp;CO26&amp;""",d1w:"""&amp;CP26&amp;""",d1d:"""&amp;CQ26&amp;""", d21t:"""&amp;CR26&amp;""",d21p:"""&amp;CS26&amp;""",d22t:"""&amp;CT26&amp;""",d22p:"""&amp;CU26&amp;""",d23t:"""&amp;CV26&amp;""",d23p:"""&amp;CW26&amp;""",d2w:"""&amp;CX26&amp;""",d2d:"""&amp;CY26&amp;""", d31t:"""&amp;CZ26&amp;""",d31p:"""&amp;DA26&amp;""",d32t:"""&amp;DB26&amp;""",d32p:"""&amp;DC26&amp;""",d33t:"""&amp;DD26&amp;""",d33p:"""&amp;DE26&amp;""",d3w:"""&amp;DF26&amp;""",d3d:"""&amp;DG26&amp;"""}; "</f>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"D6.scenario.defSelectValue["""&amp;U26&amp;"""]= [ """&amp;CLEAN(V26)&amp;""", """&amp;CLEAN(W26)&amp;IF(X26="","",""", """&amp;CLEAN(X26))&amp;IF(Y26="","",""", """&amp;CLEAN(Y26))&amp;IF(Z26="","",""", """&amp;CLEAN(Z26))&amp;IF(AA26="","",""", """&amp;CLEAN(AA26))&amp;IF(AB26="","",""", """&amp;CLEAN(AB26))&amp;IF(AC26="","",""", """&amp;CLEAN(AC26))&amp;IF(AD26="","",""", """&amp;CLEAN(AD26))&amp;IF(AE26="","",""", """&amp;CLEAN(AE26))&amp;IF(AF26="","",""", """&amp;CLEAN(AF26))&amp;IF(AG26="","",""", """&amp;CLEAN(AG26))&amp;IF(AH26="",""", """&amp;CLEAN(AH26))&amp;IF(AI26="","",""", """&amp;CLEAN(AI26))&amp;IF(AJ26="","",""", """&amp;CLEAN(AJ26))&amp;IF(AK26="","",""", """&amp;CLEAN(AK26))&amp;""" ];"</f>
        <v>D6.scenario.defSelectValue["sel062"]= [ "Please choose", "1000 yen", "2000 yen", "3,000 yen", "5000 yen", "7000 yen", "10,000 yen", "12,000 yen", "15,000 yen", "20,000 yen", "30,000 yen", "more", "" ];</v>
      </c>
      <c r="DR26" s="89"/>
      <c r="DS26" s="89"/>
      <c r="DT26" s="89" t="str">
        <f>"D6.scenario.defSelectData['"&amp;U26&amp;"']= [ '"&amp;BC26&amp;"', '"&amp;BD26&amp;"', '"&amp;BE26&amp;IF(BF26="","","', '"&amp;BF26)&amp;IF(BG26="","","', '"&amp;BG26)&amp;IF(BH26="","","', '"&amp;BH26)&amp;IF(BI26="","","', '"&amp;BI26)&amp;IF(BJ26="","","', '"&amp;BJ26)&amp;IF(BK26="","","', '"&amp;BK26)&amp;IF(BL26="","","', '"&amp;BL26)&amp;IF(BM26="","","', '"&amp;BM26)&amp;IF(BN26="","","', '"&amp;BN26)&amp;IF(BO26="","","', '"&amp;BO26)&amp;IF(BP26="","","', '"&amp;BP26)&amp;IF(BQ26="","","', '"&amp;BQ26)&amp;IF(BR26="","","', '"&amp;BR26)&amp;"' ];"</f>
        <v>D6.scenario.defSelectData['sel062']= [ '-1', '1000', '2000', '3000', '5000', '7000', '10000', '12000', '15000', '20000', '30000', '40000' ];</v>
      </c>
    </row>
    <row r="27" spans="1:124" s="84" customFormat="1" ht="43.5" customHeight="1" x14ac:dyDescent="0.15">
      <c r="A27" s="74"/>
      <c r="B27" s="110" t="s">
        <v>2781</v>
      </c>
      <c r="C27" s="119" t="s">
        <v>3817</v>
      </c>
      <c r="D27" s="131" t="s">
        <v>3019</v>
      </c>
      <c r="E27" s="110" t="s">
        <v>3025</v>
      </c>
      <c r="F27" s="119" t="s">
        <v>3943</v>
      </c>
      <c r="G27" s="131" t="s">
        <v>1942</v>
      </c>
      <c r="H27" s="119" t="s">
        <v>3977</v>
      </c>
      <c r="I27" s="131" t="s">
        <v>3020</v>
      </c>
      <c r="J27" s="119" t="str">
        <f>IF(K27="","",K27)</f>
        <v>sel063</v>
      </c>
      <c r="K27" s="131" t="str">
        <f>"sel"&amp;MID($B27,2,5)</f>
        <v>sel063</v>
      </c>
      <c r="L27" s="111"/>
      <c r="M27" s="111"/>
      <c r="N27" s="111"/>
      <c r="O27" s="110" t="s">
        <v>1914</v>
      </c>
      <c r="P27" s="111"/>
      <c r="Q27" s="111"/>
      <c r="R27" s="110">
        <v>-1</v>
      </c>
      <c r="S27" s="73"/>
      <c r="T27" s="73"/>
      <c r="U27" s="113" t="str">
        <f>J27</f>
        <v>sel063</v>
      </c>
      <c r="V27" s="119" t="s">
        <v>4071</v>
      </c>
      <c r="W27" s="119" t="s">
        <v>4155</v>
      </c>
      <c r="X27" s="119" t="s">
        <v>4144</v>
      </c>
      <c r="Y27" s="119" t="s">
        <v>4145</v>
      </c>
      <c r="Z27" s="119" t="s">
        <v>4146</v>
      </c>
      <c r="AA27" s="119" t="s">
        <v>4147</v>
      </c>
      <c r="AB27" s="119" t="s">
        <v>4148</v>
      </c>
      <c r="AC27" s="119" t="s">
        <v>4149</v>
      </c>
      <c r="AD27" s="119" t="s">
        <v>4150</v>
      </c>
      <c r="AE27" s="119" t="s">
        <v>4151</v>
      </c>
      <c r="AF27" s="119" t="s">
        <v>4152</v>
      </c>
      <c r="AG27" s="119" t="s">
        <v>4153</v>
      </c>
      <c r="AH27" s="119" t="s">
        <v>4154</v>
      </c>
      <c r="AI27" s="119"/>
      <c r="AJ27" s="119" t="s">
        <v>3559</v>
      </c>
      <c r="AK27" s="119"/>
      <c r="AL27" s="131" t="s">
        <v>4652</v>
      </c>
      <c r="AM27" s="162" t="s">
        <v>2022</v>
      </c>
      <c r="AN27" s="131" t="s">
        <v>2011</v>
      </c>
      <c r="AO27" s="131" t="s">
        <v>2012</v>
      </c>
      <c r="AP27" s="162" t="s">
        <v>2013</v>
      </c>
      <c r="AQ27" s="162" t="s">
        <v>2014</v>
      </c>
      <c r="AR27" s="162" t="s">
        <v>2015</v>
      </c>
      <c r="AS27" s="162" t="s">
        <v>2016</v>
      </c>
      <c r="AT27" s="131" t="s">
        <v>2017</v>
      </c>
      <c r="AU27" s="131" t="s">
        <v>2018</v>
      </c>
      <c r="AV27" s="131" t="s">
        <v>2019</v>
      </c>
      <c r="AW27" s="131" t="s">
        <v>2020</v>
      </c>
      <c r="AX27" s="131" t="s">
        <v>2021</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"D6.scenario.defInput["""&amp;B27&amp;"""] = {  "&amp;E$2&amp;":"""&amp;E27&amp;""",  "&amp;C$2&amp;":"""&amp;CLEAN(SUBSTITUTE(C27,"""",""""))&amp;""",  "&amp;F$2&amp;":"""&amp;F27&amp;""",  "&amp;H$2&amp;":"""&amp;CLEAN(SUBSTITUTE(H27,"""",""""))&amp;""", "&amp;J$2&amp;":"""&amp;J27&amp;""", "&amp;L$2&amp;":"""&amp;L27&amp;""", "&amp;M$2&amp;":"""&amp;M27&amp;""", "&amp;N$2&amp;":"""&amp;N27&amp;""", "&amp;O$2&amp;":"""&amp;O27&amp;""", "&amp;P$2&amp;":"""&amp;P27&amp;""", "&amp;Q$2&amp;":"""&amp;Q27&amp;""", "&amp;R$2&amp;":"""&amp;R27&amp;""", d11t:"""&amp;CJ27&amp;""",d11p:"""&amp;CK27&amp;""",d12t:"""&amp;CL27&amp;""",d12p:"""&amp;CM27&amp;""",d13t:"""&amp;CN27&amp;""",d13p:"""&amp;CO27&amp;""",d1w:"""&amp;CP27&amp;""",d1d:"""&amp;CQ27&amp;""", d21t:"""&amp;CR27&amp;""",d21p:"""&amp;CS27&amp;""",d22t:"""&amp;CT27&amp;""",d22p:"""&amp;CU27&amp;""",d23t:"""&amp;CV27&amp;""",d23p:"""&amp;CW27&amp;""",d2w:"""&amp;CX27&amp;""",d2d:"""&amp;CY27&amp;""", d31t:"""&amp;CZ27&amp;""",d31p:"""&amp;DA27&amp;""",d32t:"""&amp;DB27&amp;""",d32p:"""&amp;DC27&amp;""",d33t:"""&amp;DD27&amp;""",d33p:"""&amp;DE27&amp;""",d3w:"""&amp;DF27&amp;""",d3d:"""&amp;DG27&amp;"""}; "</f>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"D6.scenario.defSelectValue["""&amp;U27&amp;"""]= [ """&amp;CLEAN(V27)&amp;""", """&amp;CLEAN(W27)&amp;IF(X27="","",""", """&amp;CLEAN(X27))&amp;IF(Y27="","",""", """&amp;CLEAN(Y27))&amp;IF(Z27="","",""", """&amp;CLEAN(Z27))&amp;IF(AA27="","",""", """&amp;CLEAN(AA27))&amp;IF(AB27="","",""", """&amp;CLEAN(AB27))&amp;IF(AC27="","",""", """&amp;CLEAN(AC27))&amp;IF(AD27="","",""", """&amp;CLEAN(AD27))&amp;IF(AE27="","",""", """&amp;CLEAN(AE27))&amp;IF(AF27="","",""", """&amp;CLEAN(AF27))&amp;IF(AG27="","",""", """&amp;CLEAN(AG27))&amp;IF(AH27="",""", """&amp;CLEAN(AH27))&amp;IF(AI27="","",""", """&amp;CLEAN(AI27))&amp;IF(AJ27="","",""", """&amp;CLEAN(AJ27))&amp;IF(AK27="","",""", """&amp;CLEAN(AK27))&amp;""" ];"</f>
        <v>D6.scenario.defSelectValue["sel063"]= [ "Please select", "all-electric (not used)", "1000 yen", "2000 yen", "3,000 yen", "5000 yen", "7000 yen", "10,000 yen", "12,000 yen", "15,000 yen", "20,000 yen", "30,000 yenFALSE", " " ];</v>
      </c>
      <c r="DR27" s="89"/>
      <c r="DS27" s="89"/>
      <c r="DT27" s="89" t="str">
        <f>"D6.scenario.defSelectData['"&amp;U27&amp;"']= [ '"&amp;BC27&amp;"', '"&amp;BD27&amp;"', '"&amp;BE27&amp;IF(BF27="","","', '"&amp;BF27)&amp;IF(BG27="","","', '"&amp;BG27)&amp;IF(BH27="","","', '"&amp;BH27)&amp;IF(BI27="","","', '"&amp;BI27)&amp;IF(BJ27="","","', '"&amp;BJ27)&amp;IF(BK27="","","', '"&amp;BK27)&amp;IF(BL27="","","', '"&amp;BL27)&amp;IF(BM27="","","', '"&amp;BM27)&amp;IF(BN27="","","', '"&amp;BN27)&amp;IF(BO27="","","', '"&amp;BO27)&amp;IF(BP27="","","', '"&amp;BP27)&amp;IF(BQ27="","","', '"&amp;BQ27)&amp;IF(BR27="","","', '"&amp;BR27)&amp;"' ];"</f>
        <v>D6.scenario.defSelectData['sel063']= [ '-1', '0', '1000', '2000', '3000', '5000', '7000', '10000', '12000', '15000', '20000', '30000', '40000' ];</v>
      </c>
    </row>
    <row r="28" spans="1:124" s="84" customFormat="1" ht="43.5" customHeight="1" x14ac:dyDescent="0.15">
      <c r="A28" s="74"/>
      <c r="B28" s="110" t="s">
        <v>2782</v>
      </c>
      <c r="C28" s="119" t="s">
        <v>3818</v>
      </c>
      <c r="D28" s="131" t="s">
        <v>3022</v>
      </c>
      <c r="E28" s="110" t="s">
        <v>3025</v>
      </c>
      <c r="F28" s="119" t="s">
        <v>3943</v>
      </c>
      <c r="G28" s="131" t="s">
        <v>1942</v>
      </c>
      <c r="H28" s="119" t="s">
        <v>3978</v>
      </c>
      <c r="I28" s="131" t="s">
        <v>3330</v>
      </c>
      <c r="J28" s="119" t="str">
        <f>IF(K28="","",K28)</f>
        <v>sel064</v>
      </c>
      <c r="K28" s="131" t="str">
        <f>"sel"&amp;MID($B28,2,5)</f>
        <v>sel064</v>
      </c>
      <c r="L28" s="111"/>
      <c r="M28" s="111"/>
      <c r="N28" s="111"/>
      <c r="O28" s="110" t="s">
        <v>1914</v>
      </c>
      <c r="P28" s="111"/>
      <c r="Q28" s="111"/>
      <c r="R28" s="110">
        <v>-1</v>
      </c>
      <c r="S28" s="73"/>
      <c r="T28" s="73"/>
      <c r="U28" s="113" t="str">
        <f>J28</f>
        <v>sel064</v>
      </c>
      <c r="V28" s="119" t="s">
        <v>4156</v>
      </c>
      <c r="W28" s="119"/>
      <c r="X28" s="119" t="s">
        <v>4157</v>
      </c>
      <c r="Y28" s="119" t="s">
        <v>4158</v>
      </c>
      <c r="Z28" s="119" t="s">
        <v>4159</v>
      </c>
      <c r="AA28" s="119" t="s">
        <v>4160</v>
      </c>
      <c r="AB28" s="119" t="s">
        <v>4161</v>
      </c>
      <c r="AC28" s="119" t="s">
        <v>4162</v>
      </c>
      <c r="AD28" s="119" t="s">
        <v>4163</v>
      </c>
      <c r="AE28" s="119" t="s">
        <v>4164</v>
      </c>
      <c r="AF28" s="119" t="s">
        <v>4154</v>
      </c>
      <c r="AG28" s="119"/>
      <c r="AH28" s="119"/>
      <c r="AI28" s="119"/>
      <c r="AJ28" s="119" t="s">
        <v>3559</v>
      </c>
      <c r="AK28" s="119"/>
      <c r="AL28" s="131" t="s">
        <v>4656</v>
      </c>
      <c r="AM28" s="162" t="s">
        <v>2023</v>
      </c>
      <c r="AN28" s="131" t="s">
        <v>2024</v>
      </c>
      <c r="AO28" s="131" t="s">
        <v>2025</v>
      </c>
      <c r="AP28" s="131" t="s">
        <v>2026</v>
      </c>
      <c r="AQ28" s="162" t="s">
        <v>2027</v>
      </c>
      <c r="AR28" s="162" t="s">
        <v>2028</v>
      </c>
      <c r="AS28" s="162" t="s">
        <v>2029</v>
      </c>
      <c r="AT28" s="162" t="s">
        <v>2030</v>
      </c>
      <c r="AU28" s="131" t="s">
        <v>2031</v>
      </c>
      <c r="AV28" s="131" t="s">
        <v>2021</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"D6.scenario.defInput["""&amp;B28&amp;"""] = {  "&amp;E$2&amp;":"""&amp;E28&amp;""",  "&amp;C$2&amp;":"""&amp;CLEAN(SUBSTITUTE(C28,"""",""""))&amp;""",  "&amp;F$2&amp;":"""&amp;F28&amp;""",  "&amp;H$2&amp;":"""&amp;CLEAN(SUBSTITUTE(H28,"""",""""))&amp;""", "&amp;J$2&amp;":"""&amp;J28&amp;""", "&amp;L$2&amp;":"""&amp;L28&amp;""", "&amp;M$2&amp;":"""&amp;M28&amp;""", "&amp;N$2&amp;":"""&amp;N28&amp;""", "&amp;O$2&amp;":"""&amp;O28&amp;""", "&amp;P$2&amp;":"""&amp;P28&amp;""", "&amp;Q$2&amp;":"""&amp;Q28&amp;""", "&amp;R$2&amp;":"""&amp;R28&amp;""", d11t:"""&amp;CJ28&amp;""",d11p:"""&amp;CK28&amp;""",d12t:"""&amp;CL28&amp;""",d12p:"""&amp;CM28&amp;""",d13t:"""&amp;CN28&amp;""",d13p:"""&amp;CO28&amp;""",d1w:"""&amp;CP28&amp;""",d1d:"""&amp;CQ28&amp;""", d21t:"""&amp;CR28&amp;""",d21p:"""&amp;CS28&amp;""",d22t:"""&amp;CT28&amp;""",d22p:"""&amp;CU28&amp;""",d23t:"""&amp;CV28&amp;""",d23p:"""&amp;CW28&amp;""",d2w:"""&amp;CX28&amp;""",d2d:"""&amp;CY28&amp;""", d31t:"""&amp;CZ28&amp;""",d31p:"""&amp;DA28&amp;""",d32t:"""&amp;DB28&amp;""",d32p:"""&amp;DC28&amp;""",d33t:"""&amp;DD28&amp;""",d33p:"""&amp;DE28&amp;""",d3w:"""&amp;DF28&amp;""",d3d:"""&amp;DG28&amp;"""}; "</f>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"D6.scenario.defSelectValue["""&amp;U28&amp;"""]= [ """&amp;CLEAN(V28)&amp;""", """&amp;CLEAN(W28)&amp;IF(X28="","",""", """&amp;CLEAN(X28))&amp;IF(Y28="","",""", """&amp;CLEAN(Y28))&amp;IF(Z28="","",""", """&amp;CLEAN(Z28))&amp;IF(AA28="","",""", """&amp;CLEAN(AA28))&amp;IF(AB28="","",""", """&amp;CLEAN(AB28))&amp;IF(AC28="","",""", """&amp;CLEAN(AC28))&amp;IF(AD28="","",""", """&amp;CLEAN(AD28))&amp;IF(AE28="","",""", """&amp;CLEAN(AE28))&amp;IF(AF28="","",""", """&amp;CLEAN(AF28))&amp;IF(AG28="","",""", """&amp;CLEAN(AG28))&amp;IF(AH28="",""", """&amp;CLEAN(AH28))&amp;IF(AI28="","",""", """&amp;CLEAN(AI28))&amp;IF(AJ28="","",""", """&amp;CLEAN(AJ28))&amp;IF(AK28="","",""", """&amp;CLEAN(AK28))&amp;""" ];"</f>
        <v>D6.scenario.defSelectValue["sel064"]= [ "1 cans in Please choose not to use", "", " 1 cans in two months (9L)", "month 1 cans (18L)", "month 2 cans (36L)", "month 3 cans (54L)", "week 1 cans (72L)", "5 days ( 108L)", "week 2 cans (144L)", "week 3 cans (216L)", "more", "", " " ];</v>
      </c>
      <c r="DR28" s="89"/>
      <c r="DS28" s="89"/>
      <c r="DT28" s="89" t="str">
        <f>"D6.scenario.defSelectData['"&amp;U28&amp;"']= [ '"&amp;BC28&amp;"', '"&amp;BD28&amp;"', '"&amp;BE28&amp;IF(BF28="","","', '"&amp;BF28)&amp;IF(BG28="","","', '"&amp;BG28)&amp;IF(BH28="","","', '"&amp;BH28)&amp;IF(BI28="","","', '"&amp;BI28)&amp;IF(BJ28="","","', '"&amp;BJ28)&amp;IF(BK28="","","', '"&amp;BK28)&amp;IF(BL28="","","', '"&amp;BL28)&amp;IF(BM28="","","', '"&amp;BM28)&amp;IF(BN28="","","', '"&amp;BN28)&amp;IF(BO28="","","', '"&amp;BO28)&amp;IF(BP28="","","', '"&amp;BP28)&amp;IF(BQ28="","","', '"&amp;BQ28)&amp;IF(BR28="","","', '"&amp;BR28)&amp;"' ];"</f>
        <v>D6.scenario.defSelectData['sel064']= [ '-1', '0', '900', '1800', '3600', '5400', '7200', '10800', '14400', '21600', '30000' ];</v>
      </c>
    </row>
    <row r="29" spans="1:124" s="84" customFormat="1" ht="43.5" customHeight="1" x14ac:dyDescent="0.15">
      <c r="A29" s="74"/>
      <c r="B29" s="110" t="s">
        <v>3349</v>
      </c>
      <c r="C29" s="119" t="s">
        <v>3819</v>
      </c>
      <c r="D29" s="131" t="s">
        <v>3351</v>
      </c>
      <c r="E29" s="110" t="s">
        <v>3025</v>
      </c>
      <c r="F29" s="119" t="s">
        <v>3943</v>
      </c>
      <c r="G29" s="131" t="s">
        <v>1942</v>
      </c>
      <c r="H29" s="119" t="s">
        <v>3979</v>
      </c>
      <c r="I29" s="131" t="s">
        <v>3352</v>
      </c>
      <c r="J29" s="119" t="str">
        <f>IF(K29="","",K29)</f>
        <v>sel065</v>
      </c>
      <c r="K29" s="131" t="str">
        <f>"sel"&amp;MID($B29,2,5)</f>
        <v>sel065</v>
      </c>
      <c r="L29" s="111"/>
      <c r="M29" s="111"/>
      <c r="N29" s="111"/>
      <c r="O29" s="110" t="s">
        <v>1914</v>
      </c>
      <c r="P29" s="111"/>
      <c r="Q29" s="111"/>
      <c r="R29" s="110">
        <v>-1</v>
      </c>
      <c r="S29" s="73"/>
      <c r="T29" s="73"/>
      <c r="U29" s="113" t="str">
        <f>J29</f>
        <v>sel065</v>
      </c>
      <c r="V29" s="119" t="s">
        <v>4137</v>
      </c>
      <c r="W29" s="119" t="s">
        <v>4144</v>
      </c>
      <c r="X29" s="119" t="s">
        <v>4145</v>
      </c>
      <c r="Y29" s="119" t="s">
        <v>4146</v>
      </c>
      <c r="Z29" s="119" t="s">
        <v>4147</v>
      </c>
      <c r="AA29" s="119" t="s">
        <v>4148</v>
      </c>
      <c r="AB29" s="119" t="s">
        <v>4149</v>
      </c>
      <c r="AC29" s="119" t="s">
        <v>4150</v>
      </c>
      <c r="AD29" s="119" t="s">
        <v>4151</v>
      </c>
      <c r="AE29" s="119" t="s">
        <v>4152</v>
      </c>
      <c r="AF29" s="119" t="s">
        <v>4153</v>
      </c>
      <c r="AG29" s="119" t="s">
        <v>4154</v>
      </c>
      <c r="AH29" s="119"/>
      <c r="AI29" s="119"/>
      <c r="AJ29" s="119"/>
      <c r="AK29" s="119"/>
      <c r="AL29" s="131" t="s">
        <v>4666</v>
      </c>
      <c r="AM29" s="162" t="s">
        <v>2023</v>
      </c>
      <c r="AN29" s="131" t="s">
        <v>2011</v>
      </c>
      <c r="AO29" s="131" t="s">
        <v>2012</v>
      </c>
      <c r="AP29" s="131" t="s">
        <v>2013</v>
      </c>
      <c r="AQ29" s="131" t="s">
        <v>2014</v>
      </c>
      <c r="AR29" s="131" t="s">
        <v>2015</v>
      </c>
      <c r="AS29" s="131" t="s">
        <v>2016</v>
      </c>
      <c r="AT29" s="131" t="s">
        <v>2017</v>
      </c>
      <c r="AU29" s="131" t="s">
        <v>2018</v>
      </c>
      <c r="AV29" s="131" t="s">
        <v>2019</v>
      </c>
      <c r="AW29" s="131" t="s">
        <v>2020</v>
      </c>
      <c r="AX29" s="131" t="s">
        <v>2021</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"D6.scenario.defInput["""&amp;B29&amp;"""] = {  "&amp;E$2&amp;":"""&amp;E29&amp;""",  "&amp;C$2&amp;":"""&amp;CLEAN(SUBSTITUTE(C29,"""",""""))&amp;""",  "&amp;F$2&amp;":"""&amp;F29&amp;""",  "&amp;H$2&amp;":"""&amp;CLEAN(SUBSTITUTE(H29,"""",""""))&amp;""", "&amp;J$2&amp;":"""&amp;J29&amp;""", "&amp;L$2&amp;":"""&amp;L29&amp;""", "&amp;M$2&amp;":"""&amp;M29&amp;""", "&amp;N$2&amp;":"""&amp;N29&amp;""", "&amp;O$2&amp;":"""&amp;O29&amp;""", "&amp;P$2&amp;":"""&amp;P29&amp;""", "&amp;Q$2&amp;":"""&amp;Q29&amp;""", "&amp;R$2&amp;":"""&amp;R29&amp;""", d11t:"""&amp;CJ29&amp;""",d11p:"""&amp;CK29&amp;""",d12t:"""&amp;CL29&amp;""",d12p:"""&amp;CM29&amp;""",d13t:"""&amp;CN29&amp;""",d13p:"""&amp;CO29&amp;""",d1w:"""&amp;CP29&amp;""",d1d:"""&amp;CQ29&amp;""", d21t:"""&amp;CR29&amp;""",d21p:"""&amp;CS29&amp;""",d22t:"""&amp;CT29&amp;""",d22p:"""&amp;CU29&amp;""",d23t:"""&amp;CV29&amp;""",d23p:"""&amp;CW29&amp;""",d2w:"""&amp;CX29&amp;""",d2d:"""&amp;CY29&amp;""", d31t:"""&amp;CZ29&amp;""",d31p:"""&amp;DA29&amp;""",d32t:"""&amp;DB29&amp;""",d32p:"""&amp;DC29&amp;""",d33t:"""&amp;DD29&amp;""",d33p:"""&amp;DE29&amp;""",d3w:"""&amp;DF29&amp;""",d3d:"""&amp;DG29&amp;"""}; "</f>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"D6.scenario.defSelectValue["""&amp;U29&amp;"""]= [ """&amp;CLEAN(V29)&amp;""", """&amp;CLEAN(W29)&amp;IF(X29="","",""", """&amp;CLEAN(X29))&amp;IF(Y29="","",""", """&amp;CLEAN(Y29))&amp;IF(Z29="","",""", """&amp;CLEAN(Z29))&amp;IF(AA29="","",""", """&amp;CLEAN(AA29))&amp;IF(AB29="","",""", """&amp;CLEAN(AB29))&amp;IF(AC29="","",""", """&amp;CLEAN(AC29))&amp;IF(AD29="","",""", """&amp;CLEAN(AD29))&amp;IF(AE29="","",""", """&amp;CLEAN(AE29))&amp;IF(AF29="","",""", """&amp;CLEAN(AF29))&amp;IF(AG29="","",""", """&amp;CLEAN(AG29))&amp;IF(AH29="",""", """&amp;CLEAN(AH29))&amp;IF(AI29="","",""", """&amp;CLEAN(AI29))&amp;IF(AJ29="","",""", """&amp;CLEAN(AJ29))&amp;IF(AK29="","",""", """&amp;CLEAN(AK29))&amp;""" ];"</f>
        <v>D6.scenario.defSelectValue["sel065"]= [ "Please choose", "1000 yen", "2000 yen", "3,000 yen", "5000 yen", "7000 yen", "10,000 yen", "12,000 yen", "15,000 yen", "20,000 yen", "30,000 yen", "more", "" ];</v>
      </c>
      <c r="DR29" s="89"/>
      <c r="DS29" s="89"/>
      <c r="DT29" s="89" t="str">
        <f>"D6.scenario.defSelectData['"&amp;U29&amp;"']= [ '"&amp;BC29&amp;"', '"&amp;BD29&amp;"', '"&amp;BE29&amp;IF(BF29="","","', '"&amp;BF29)&amp;IF(BG29="","","', '"&amp;BG29)&amp;IF(BH29="","","', '"&amp;BH29)&amp;IF(BI29="","","', '"&amp;BI29)&amp;IF(BJ29="","","', '"&amp;BJ29)&amp;IF(BK29="","","', '"&amp;BK29)&amp;IF(BL29="","","', '"&amp;BL29)&amp;IF(BM29="","","', '"&amp;BM29)&amp;IF(BN29="","","', '"&amp;BN29)&amp;IF(BO29="","","', '"&amp;BO29)&amp;IF(BP29="","","', '"&amp;BP29)&amp;IF(BQ29="","","', '"&amp;BQ29)&amp;IF(BR29="","","', '"&amp;BR29)&amp;"' ];"</f>
        <v>D6.scenario.defSelectData['sel065']= [ '-1', '0', '1000', '2000', '3000', '5000', '7000', '10000', '12000', '15000', '20000', '30000', '40000' ];</v>
      </c>
    </row>
    <row r="30" spans="1:124" s="84" customFormat="1" ht="43.5" customHeight="1" x14ac:dyDescent="0.15">
      <c r="A30" s="74"/>
      <c r="B30" s="110" t="s">
        <v>3350</v>
      </c>
      <c r="C30" s="119" t="s">
        <v>3820</v>
      </c>
      <c r="D30" s="131" t="s">
        <v>3354</v>
      </c>
      <c r="E30" s="110" t="s">
        <v>3025</v>
      </c>
      <c r="F30" s="119"/>
      <c r="G30" s="131" t="s">
        <v>1942</v>
      </c>
      <c r="H30" s="119" t="s">
        <v>3980</v>
      </c>
      <c r="I30" s="131" t="s">
        <v>3353</v>
      </c>
      <c r="J30" s="119" t="str">
        <f>IF(K30="","",K30)</f>
        <v>sel066</v>
      </c>
      <c r="K30" s="131" t="str">
        <f>"sel"&amp;MID($B30,2,5)</f>
        <v>sel066</v>
      </c>
      <c r="L30" s="111"/>
      <c r="M30" s="111"/>
      <c r="N30" s="111"/>
      <c r="O30" s="110" t="s">
        <v>1914</v>
      </c>
      <c r="P30" s="111"/>
      <c r="Q30" s="111"/>
      <c r="R30" s="110">
        <v>-1</v>
      </c>
      <c r="S30" s="73"/>
      <c r="T30" s="73"/>
      <c r="U30" s="113" t="str">
        <f>J30</f>
        <v>sel066</v>
      </c>
      <c r="V30" s="119" t="s">
        <v>4071</v>
      </c>
      <c r="W30" s="119" t="s">
        <v>4165</v>
      </c>
      <c r="X30" s="119" t="s">
        <v>4166</v>
      </c>
      <c r="Y30" s="119"/>
      <c r="Z30" s="119"/>
      <c r="AA30" s="119"/>
      <c r="AB30" s="119"/>
      <c r="AC30" s="119"/>
      <c r="AD30" s="119"/>
      <c r="AE30" s="119"/>
      <c r="AF30" s="119"/>
      <c r="AG30" s="119"/>
      <c r="AH30" s="119"/>
      <c r="AI30" s="119"/>
      <c r="AJ30" s="119"/>
      <c r="AK30" s="119"/>
      <c r="AL30" s="131" t="s">
        <v>4656</v>
      </c>
      <c r="AM30" s="162" t="s">
        <v>2023</v>
      </c>
      <c r="AN30" s="131" t="s">
        <v>3355</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"D6.scenario.defInput["""&amp;B30&amp;"""] = {  "&amp;E$2&amp;":"""&amp;E30&amp;""",  "&amp;C$2&amp;":"""&amp;CLEAN(SUBSTITUTE(C30,"""",""""))&amp;""",  "&amp;F$2&amp;":"""&amp;F30&amp;""",  "&amp;H$2&amp;":"""&amp;CLEAN(SUBSTITUTE(H30,"""",""""))&amp;""", "&amp;J$2&amp;":"""&amp;J30&amp;""", "&amp;L$2&amp;":"""&amp;L30&amp;""", "&amp;M$2&amp;":"""&amp;M30&amp;""", "&amp;N$2&amp;":"""&amp;N30&amp;""", "&amp;O$2&amp;":"""&amp;O30&amp;""", "&amp;P$2&amp;":"""&amp;P30&amp;""", "&amp;Q$2&amp;":"""&amp;Q30&amp;""", "&amp;R$2&amp;":"""&amp;R30&amp;""", d11t:"""&amp;CJ30&amp;""",d11p:"""&amp;CK30&amp;""",d12t:"""&amp;CL30&amp;""",d12p:"""&amp;CM30&amp;""",d13t:"""&amp;CN30&amp;""",d13p:"""&amp;CO30&amp;""",d1w:"""&amp;CP30&amp;""",d1d:"""&amp;CQ30&amp;""", d21t:"""&amp;CR30&amp;""",d21p:"""&amp;CS30&amp;""",d22t:"""&amp;CT30&amp;""",d22p:"""&amp;CU30&amp;""",d23t:"""&amp;CV30&amp;""",d23p:"""&amp;CW30&amp;""",d2w:"""&amp;CX30&amp;""",d2d:"""&amp;CY30&amp;""", d31t:"""&amp;CZ30&amp;""",d31p:"""&amp;DA30&amp;""",d32t:"""&amp;DB30&amp;""",d32p:"""&amp;DC30&amp;""",d33t:"""&amp;DD30&amp;""",d33p:"""&amp;DE30&amp;""",d3w:"""&amp;DF30&amp;""",d3d:"""&amp;DG30&amp;"""}; "</f>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"D6.scenario.defSelectValue["""&amp;U30&amp;"""]= [ """&amp;CLEAN(V30)&amp;""", """&amp;CLEAN(W30)&amp;IF(X30="","",""", """&amp;CLEAN(X30))&amp;IF(Y30="","",""", """&amp;CLEAN(Y30))&amp;IF(Z30="","",""", """&amp;CLEAN(Z30))&amp;IF(AA30="","",""", """&amp;CLEAN(AA30))&amp;IF(AB30="","",""", """&amp;CLEAN(AB30))&amp;IF(AC30="","",""", """&amp;CLEAN(AC30))&amp;IF(AD30="","",""", """&amp;CLEAN(AD30))&amp;IF(AE30="","",""", """&amp;CLEAN(AE30))&amp;IF(AF30="","",""", """&amp;CLEAN(AF30))&amp;IF(AG30="","",""", """&amp;CLEAN(AG30))&amp;IF(AH30="",""", """&amp;CLEAN(AH30))&amp;IF(AI30="","",""", """&amp;CLEAN(AI30))&amp;IF(AJ30="","",""", """&amp;CLEAN(AJ30))&amp;IF(AK30="","",""", """&amp;CLEAN(AK30))&amp;""" ];"</f>
        <v>D6.scenario.defSelectValue["sel066"]= [ "Please select", "not use", "use", "" ];</v>
      </c>
      <c r="DR30" s="89"/>
      <c r="DS30" s="89"/>
      <c r="DT30" s="89" t="str">
        <f>"D6.scenario.defSelectData['"&amp;U30&amp;"']= [ '"&amp;BC30&amp;"', '"&amp;BD30&amp;"', '"&amp;BE30&amp;IF(BF30="","","', '"&amp;BF30)&amp;IF(BG30="","","', '"&amp;BG30)&amp;IF(BH30="","","', '"&amp;BH30)&amp;IF(BI30="","","', '"&amp;BI30)&amp;IF(BJ30="","","', '"&amp;BJ30)&amp;IF(BK30="","","', '"&amp;BK30)&amp;IF(BL30="","","', '"&amp;BL30)&amp;IF(BM30="","","', '"&amp;BM30)&amp;IF(BN30="","","', '"&amp;BN30)&amp;IF(BO30="","","', '"&amp;BO30)&amp;IF(BP30="","","', '"&amp;BP30)&amp;IF(BQ30="","","', '"&amp;BQ30)&amp;IF(BR30="","","', '"&amp;BR30)&amp;"' ];"</f>
        <v>D6.scenario.defSelectData['sel066']= [ '-1', '1', '2' ];</v>
      </c>
    </row>
    <row r="31" spans="1:124" s="84" customFormat="1" ht="43.5" customHeight="1" x14ac:dyDescent="0.15">
      <c r="A31" s="74"/>
      <c r="B31" s="110" t="s">
        <v>2784</v>
      </c>
      <c r="C31" s="119" t="s">
        <v>3821</v>
      </c>
      <c r="D31" s="131" t="s">
        <v>2783</v>
      </c>
      <c r="E31" s="110" t="s">
        <v>3025</v>
      </c>
      <c r="F31" s="119"/>
      <c r="G31" s="131"/>
      <c r="H31" s="119" t="s">
        <v>3981</v>
      </c>
      <c r="I31" s="131" t="s">
        <v>3331</v>
      </c>
      <c r="J31" s="119" t="str">
        <f>IF(K31="","",K31)</f>
        <v>sel072</v>
      </c>
      <c r="K31" s="131" t="str">
        <f>"sel"&amp;MID($B31,2,5)</f>
        <v>sel072</v>
      </c>
      <c r="L31" s="111"/>
      <c r="M31" s="111"/>
      <c r="N31" s="111"/>
      <c r="O31" s="110" t="s">
        <v>1914</v>
      </c>
      <c r="P31" s="111"/>
      <c r="Q31" s="111"/>
      <c r="R31" s="110">
        <v>-1</v>
      </c>
      <c r="S31" s="73"/>
      <c r="T31" s="91"/>
      <c r="U31" s="113" t="str">
        <f>J31</f>
        <v>sel072</v>
      </c>
      <c r="V31" s="119" t="s">
        <v>4071</v>
      </c>
      <c r="W31" s="119" t="s">
        <v>4167</v>
      </c>
      <c r="X31" s="119" t="s">
        <v>4168</v>
      </c>
      <c r="Y31" s="119" t="s">
        <v>4169</v>
      </c>
      <c r="Z31" s="119" t="s">
        <v>4170</v>
      </c>
      <c r="AA31" s="119"/>
      <c r="AB31" s="119"/>
      <c r="AC31" s="119"/>
      <c r="AD31" s="119"/>
      <c r="AE31" s="119"/>
      <c r="AF31" s="119"/>
      <c r="AG31" s="119"/>
      <c r="AH31" s="119"/>
      <c r="AI31" s="119"/>
      <c r="AJ31" s="119" t="s">
        <v>3559</v>
      </c>
      <c r="AK31" s="119"/>
      <c r="AL31" s="131" t="s">
        <v>4656</v>
      </c>
      <c r="AM31" s="131" t="s">
        <v>4667</v>
      </c>
      <c r="AN31" s="131" t="s">
        <v>4668</v>
      </c>
      <c r="AO31" s="131" t="s">
        <v>4669</v>
      </c>
      <c r="AP31" s="131" t="s">
        <v>4670</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"D6.scenario.defInput["""&amp;B31&amp;"""] = {  "&amp;E$2&amp;":"""&amp;E31&amp;""",  "&amp;C$2&amp;":"""&amp;CLEAN(SUBSTITUTE(C31,"""",""""))&amp;""",  "&amp;F$2&amp;":"""&amp;F31&amp;""",  "&amp;H$2&amp;":"""&amp;CLEAN(SUBSTITUTE(H31,"""",""""))&amp;""", "&amp;J$2&amp;":"""&amp;J31&amp;""", "&amp;L$2&amp;":"""&amp;L31&amp;""", "&amp;M$2&amp;":"""&amp;M31&amp;""", "&amp;N$2&amp;":"""&amp;N31&amp;""", "&amp;O$2&amp;":"""&amp;O31&amp;""", "&amp;P$2&amp;":"""&amp;P31&amp;""", "&amp;Q$2&amp;":"""&amp;Q31&amp;""", "&amp;R$2&amp;":"""&amp;R31&amp;""", d11t:"""&amp;CJ31&amp;""",d11p:"""&amp;CK31&amp;""",d12t:"""&amp;CL31&amp;""",d12p:"""&amp;CM31&amp;""",d13t:"""&amp;CN31&amp;""",d13p:"""&amp;CO31&amp;""",d1w:"""&amp;CP31&amp;""",d1d:"""&amp;CQ31&amp;""", d21t:"""&amp;CR31&amp;""",d21p:"""&amp;CS31&amp;""",d22t:"""&amp;CT31&amp;""",d22p:"""&amp;CU31&amp;""",d23t:"""&amp;CV31&amp;""",d23p:"""&amp;CW31&amp;""",d2w:"""&amp;CX31&amp;""",d2d:"""&amp;CY31&amp;""", d31t:"""&amp;CZ31&amp;""",d31p:"""&amp;DA31&amp;""",d32t:"""&amp;DB31&amp;""",d32p:"""&amp;DC31&amp;""",d33t:"""&amp;DD31&amp;""",d33p:"""&amp;DE31&amp;""",d3w:"""&amp;DF31&amp;""",d3d:"""&amp;DG31&amp;"""}; "</f>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"D6.scenario.defSelectValue["""&amp;U31&amp;"""]= [ """&amp;CLEAN(V31)&amp;""", """&amp;CLEAN(W31)&amp;IF(X31="","",""", """&amp;CLEAN(X31))&amp;IF(Y31="","",""", """&amp;CLEAN(Y31))&amp;IF(Z31="","",""", """&amp;CLEAN(Z31))&amp;IF(AA31="","",""", """&amp;CLEAN(AA31))&amp;IF(AB31="","",""", """&amp;CLEAN(AB31))&amp;IF(AC31="","",""", """&amp;CLEAN(AC31))&amp;IF(AD31="","",""", """&amp;CLEAN(AD31))&amp;IF(AE31="","",""", """&amp;CLEAN(AE31))&amp;IF(AF31="","",""", """&amp;CLEAN(AF31))&amp;IF(AG31="","",""", """&amp;CLEAN(AG31))&amp;IF(AH31="",""", """&amp;CLEAN(AH31))&amp;IF(AI31="","",""", """&amp;CLEAN(AI31))&amp;IF(AJ31="","",""", """&amp;CLEAN(AJ31))&amp;IF(AK31="","",""", """&amp;CLEAN(AK31))&amp;""" ];"</f>
        <v>D6.scenario.defSelectValue["sel072"]= [ "Please select", "100L", "200L", "300L", "400L", "", " " ];</v>
      </c>
      <c r="DR31" s="89"/>
      <c r="DS31" s="89"/>
      <c r="DT31" s="89" t="str">
        <f>"D6.scenario.defSelectData['"&amp;U31&amp;"']= [ '"&amp;BC31&amp;"', '"&amp;BD31&amp;"', '"&amp;BE31&amp;IF(BF31="","","', '"&amp;BF31)&amp;IF(BG31="","","', '"&amp;BG31)&amp;IF(BH31="","","', '"&amp;BH31)&amp;IF(BI31="","","', '"&amp;BI31)&amp;IF(BJ31="","","', '"&amp;BJ31)&amp;IF(BK31="","","', '"&amp;BK31)&amp;IF(BL31="","","', '"&amp;BL31)&amp;IF(BM31="","","', '"&amp;BM31)&amp;IF(BN31="","","', '"&amp;BN31)&amp;IF(BO31="","","', '"&amp;BO31)&amp;IF(BP31="","","', '"&amp;BP31)&amp;IF(BQ31="","","', '"&amp;BQ31)&amp;IF(BR31="","","', '"&amp;BR31)&amp;"' ];"</f>
        <v>D6.scenario.defSelectData['sel072']= [ '-1', '100', '200', '300', '400' ];</v>
      </c>
    </row>
    <row r="32" spans="1:124" s="84" customFormat="1" ht="43.5" customHeight="1" x14ac:dyDescent="0.15">
      <c r="A32" s="74"/>
      <c r="B32" s="110" t="s">
        <v>2785</v>
      </c>
      <c r="C32" s="119" t="s">
        <v>3822</v>
      </c>
      <c r="D32" s="131" t="s">
        <v>3014</v>
      </c>
      <c r="E32" s="110" t="s">
        <v>3025</v>
      </c>
      <c r="F32" s="119"/>
      <c r="G32" s="131"/>
      <c r="H32" s="119" t="s">
        <v>3982</v>
      </c>
      <c r="I32" s="131" t="s">
        <v>3332</v>
      </c>
      <c r="J32" s="119" t="str">
        <f>IF(K32="","",K32)</f>
        <v>sel073</v>
      </c>
      <c r="K32" s="131" t="str">
        <f>"sel"&amp;MID($B32,2,5)</f>
        <v>sel073</v>
      </c>
      <c r="L32" s="111"/>
      <c r="M32" s="111"/>
      <c r="N32" s="111"/>
      <c r="O32" s="110" t="s">
        <v>1914</v>
      </c>
      <c r="P32" s="111"/>
      <c r="Q32" s="111"/>
      <c r="R32" s="110">
        <v>-1</v>
      </c>
      <c r="S32" s="73"/>
      <c r="T32" s="91"/>
      <c r="U32" s="113" t="str">
        <f>J32</f>
        <v>sel073</v>
      </c>
      <c r="V32" s="119" t="s">
        <v>4071</v>
      </c>
      <c r="W32" s="119" t="s">
        <v>4171</v>
      </c>
      <c r="X32" s="119" t="s">
        <v>4172</v>
      </c>
      <c r="Y32" s="119" t="s">
        <v>4173</v>
      </c>
      <c r="Z32" s="119" t="s">
        <v>4174</v>
      </c>
      <c r="AA32" s="119" t="s">
        <v>4175</v>
      </c>
      <c r="AB32" s="119" t="s">
        <v>4176</v>
      </c>
      <c r="AC32" s="119"/>
      <c r="AD32" s="119"/>
      <c r="AE32" s="119"/>
      <c r="AF32" s="119"/>
      <c r="AG32" s="119"/>
      <c r="AH32" s="119"/>
      <c r="AI32" s="119"/>
      <c r="AJ32" s="119" t="s">
        <v>3559</v>
      </c>
      <c r="AK32" s="119"/>
      <c r="AL32" s="131" t="s">
        <v>4652</v>
      </c>
      <c r="AM32" s="131" t="s">
        <v>2502</v>
      </c>
      <c r="AN32" s="131" t="s">
        <v>2503</v>
      </c>
      <c r="AO32" s="131" t="s">
        <v>2504</v>
      </c>
      <c r="AP32" s="131" t="s">
        <v>2505</v>
      </c>
      <c r="AQ32" s="131" t="s">
        <v>2506</v>
      </c>
      <c r="AR32" s="131" t="s">
        <v>2507</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"D6.scenario.defInput["""&amp;B32&amp;"""] = {  "&amp;E$2&amp;":"""&amp;E32&amp;""",  "&amp;C$2&amp;":"""&amp;CLEAN(SUBSTITUTE(C32,"""",""""))&amp;""",  "&amp;F$2&amp;":"""&amp;F32&amp;""",  "&amp;H$2&amp;":"""&amp;CLEAN(SUBSTITUTE(H32,"""",""""))&amp;""", "&amp;J$2&amp;":"""&amp;J32&amp;""", "&amp;L$2&amp;":"""&amp;L32&amp;""", "&amp;M$2&amp;":"""&amp;M32&amp;""", "&amp;N$2&amp;":"""&amp;N32&amp;""", "&amp;O$2&amp;":"""&amp;O32&amp;""", "&amp;P$2&amp;":"""&amp;P32&amp;""", "&amp;Q$2&amp;":"""&amp;Q32&amp;""", "&amp;R$2&amp;":"""&amp;R32&amp;""", d11t:"""&amp;CJ32&amp;""",d11p:"""&amp;CK32&amp;""",d12t:"""&amp;CL32&amp;""",d12p:"""&amp;CM32&amp;""",d13t:"""&amp;CN32&amp;""",d13p:"""&amp;CO32&amp;""",d1w:"""&amp;CP32&amp;""",d1d:"""&amp;CQ32&amp;""", d21t:"""&amp;CR32&amp;""",d21p:"""&amp;CS32&amp;""",d22t:"""&amp;CT32&amp;""",d22p:"""&amp;CU32&amp;""",d23t:"""&amp;CV32&amp;""",d23p:"""&amp;CW32&amp;""",d2w:"""&amp;CX32&amp;""",d2d:"""&amp;CY32&amp;""", d31t:"""&amp;CZ32&amp;""",d31p:"""&amp;DA32&amp;""",d32t:"""&amp;DB32&amp;""",d32p:"""&amp;DC32&amp;""",d33t:"""&amp;DD32&amp;""",d33p:"""&amp;DE32&amp;""",d3w:"""&amp;DF32&amp;""",d3d:"""&amp;DG32&amp;"""}; "</f>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"D6.scenario.defSelectValue["""&amp;U32&amp;"""]= [ """&amp;CLEAN(V32)&amp;""", """&amp;CLEAN(W32)&amp;IF(X32="","",""", """&amp;CLEAN(X32))&amp;IF(Y32="","",""", """&amp;CLEAN(Y32))&amp;IF(Z32="","",""", """&amp;CLEAN(Z32))&amp;IF(AA32="","",""", """&amp;CLEAN(AA32))&amp;IF(AB32="","",""", """&amp;CLEAN(AB32))&amp;IF(AC32="","",""", """&amp;CLEAN(AC32))&amp;IF(AD32="","",""", """&amp;CLEAN(AD32))&amp;IF(AE32="","",""", """&amp;CLEAN(AE32))&amp;IF(AF32="","",""", """&amp;CLEAN(AF32))&amp;IF(AG32="","",""", """&amp;CLEAN(AG32))&amp;IF(AH32="",""", """&amp;CLEAN(AH32))&amp;IF(AI32="","",""", """&amp;CLEAN(AI32))&amp;IF(AJ32="","",""", """&amp;CLEAN(AJ32))&amp;IF(AK32="","",""", """&amp;CLEAN(AK32))&amp;""" ];"</f>
        <v>D6.scenario.defSelectValue["sel073"]= [ "Please select", "three times a year or less", "year 4-6 times", "year 7-10 times", "year 11-15 times", "year 16-20 times", "year 21 times more than", "", " " ];</v>
      </c>
      <c r="DR32" s="89"/>
      <c r="DS32" s="89"/>
      <c r="DT32" s="89" t="str">
        <f>"D6.scenario.defSelectData['"&amp;U32&amp;"']= [ '"&amp;BC32&amp;"', '"&amp;BD32&amp;"', '"&amp;BE32&amp;IF(BF32="","","', '"&amp;BF32)&amp;IF(BG32="","","', '"&amp;BG32)&amp;IF(BH32="","","', '"&amp;BH32)&amp;IF(BI32="","","', '"&amp;BI32)&amp;IF(BJ32="","","', '"&amp;BJ32)&amp;IF(BK32="","","', '"&amp;BK32)&amp;IF(BL32="","","', '"&amp;BL32)&amp;IF(BM32="","","', '"&amp;BM32)&amp;IF(BN32="","","', '"&amp;BN32)&amp;IF(BO32="","","', '"&amp;BO32)&amp;IF(BP32="","","', '"&amp;BP32)&amp;IF(BQ32="","","', '"&amp;BQ32)&amp;IF(BR32="","","', '"&amp;BR32)&amp;"' ];"</f>
        <v>D6.scenario.defSelectData['sel073']= [ '-1', '3', '5', '8', '12', '18', '24' ];</v>
      </c>
    </row>
    <row r="33" spans="1:124" s="84" customFormat="1" ht="43.5" customHeight="1" x14ac:dyDescent="0.15">
      <c r="A33" s="74"/>
      <c r="B33" s="110" t="s">
        <v>2786</v>
      </c>
      <c r="C33" s="119" t="s">
        <v>3823</v>
      </c>
      <c r="D33" s="131" t="s">
        <v>2418</v>
      </c>
      <c r="E33" s="110" t="s">
        <v>3025</v>
      </c>
      <c r="F33" s="119" t="s">
        <v>3943</v>
      </c>
      <c r="G33" s="131" t="s">
        <v>1942</v>
      </c>
      <c r="H33" s="119" t="s">
        <v>3983</v>
      </c>
      <c r="I33" s="131" t="s">
        <v>2419</v>
      </c>
      <c r="J33" s="119" t="str">
        <f>IF(K33="","",K33)</f>
        <v>sel074</v>
      </c>
      <c r="K33" s="131" t="str">
        <f>"sel"&amp;MID($B33,2,5)</f>
        <v>sel074</v>
      </c>
      <c r="L33" s="111"/>
      <c r="M33" s="111"/>
      <c r="N33" s="111"/>
      <c r="O33" s="110" t="s">
        <v>1914</v>
      </c>
      <c r="P33" s="111"/>
      <c r="Q33" s="111"/>
      <c r="R33" s="110">
        <v>-1</v>
      </c>
      <c r="S33" s="73"/>
      <c r="T33" s="73"/>
      <c r="U33" s="113" t="str">
        <f>J33</f>
        <v>sel074</v>
      </c>
      <c r="V33" s="119" t="s">
        <v>4071</v>
      </c>
      <c r="W33" s="119" t="s">
        <v>4177</v>
      </c>
      <c r="X33" s="119" t="s">
        <v>4144</v>
      </c>
      <c r="Y33" s="119" t="s">
        <v>4178</v>
      </c>
      <c r="Z33" s="119" t="s">
        <v>4145</v>
      </c>
      <c r="AA33" s="119" t="s">
        <v>4146</v>
      </c>
      <c r="AB33" s="119" t="s">
        <v>4179</v>
      </c>
      <c r="AC33" s="119" t="s">
        <v>4147</v>
      </c>
      <c r="AD33" s="119" t="s">
        <v>4148</v>
      </c>
      <c r="AE33" s="119" t="s">
        <v>4149</v>
      </c>
      <c r="AF33" s="119" t="s">
        <v>4151</v>
      </c>
      <c r="AG33" s="119" t="s">
        <v>4154</v>
      </c>
      <c r="AH33" s="119"/>
      <c r="AI33" s="119"/>
      <c r="AJ33" s="119"/>
      <c r="AK33" s="119"/>
      <c r="AL33" s="131" t="s">
        <v>4652</v>
      </c>
      <c r="AM33" s="131" t="s">
        <v>4671</v>
      </c>
      <c r="AN33" s="131" t="s">
        <v>4672</v>
      </c>
      <c r="AO33" s="131" t="s">
        <v>2472</v>
      </c>
      <c r="AP33" s="162" t="s">
        <v>2473</v>
      </c>
      <c r="AQ33" s="162" t="s">
        <v>2338</v>
      </c>
      <c r="AR33" s="162" t="s">
        <v>2474</v>
      </c>
      <c r="AS33" s="162" t="s">
        <v>2339</v>
      </c>
      <c r="AT33" s="131" t="s">
        <v>2340</v>
      </c>
      <c r="AU33" s="131" t="s">
        <v>2341</v>
      </c>
      <c r="AV33" s="131" t="s">
        <v>2475</v>
      </c>
      <c r="AW33" s="131" t="s">
        <v>2021</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VALUE(LEFT(AM33,LEN(AM33)-1))</f>
        <v>500</v>
      </c>
      <c r="BU33" s="131">
        <f>VALUE(LEFT(AN33,LEN(AN33)-1))</f>
        <v>1000</v>
      </c>
      <c r="BV33" s="131">
        <f>VALUE(LEFT(AO33,LEN(AO33)-1))</f>
        <v>1500</v>
      </c>
      <c r="BW33" s="131">
        <f>VALUE(LEFT(AP33,LEN(AP33)-1))</f>
        <v>2000</v>
      </c>
      <c r="BX33" s="131">
        <f>VALUE(LEFT(AQ33,LEN(AQ33)-1))</f>
        <v>3000</v>
      </c>
      <c r="BY33" s="131">
        <f>VALUE(LEFT(AR33,LEN(AR33)-1))</f>
        <v>4000</v>
      </c>
      <c r="BZ33" s="131">
        <f>VALUE(LEFT(AS33,LEN(AS33)-1))</f>
        <v>5000</v>
      </c>
      <c r="CA33" s="131">
        <f>VALUE(LEFT(AT33,LEN(AT33)-1))</f>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"D6.scenario.defInput["""&amp;B33&amp;"""] = {  "&amp;E$2&amp;":"""&amp;E33&amp;""",  "&amp;C$2&amp;":"""&amp;CLEAN(SUBSTITUTE(C33,"""",""""))&amp;""",  "&amp;F$2&amp;":"""&amp;F33&amp;""",  "&amp;H$2&amp;":"""&amp;CLEAN(SUBSTITUTE(H33,"""",""""))&amp;""", "&amp;J$2&amp;":"""&amp;J33&amp;""", "&amp;L$2&amp;":"""&amp;L33&amp;""", "&amp;M$2&amp;":"""&amp;M33&amp;""", "&amp;N$2&amp;":"""&amp;N33&amp;""", "&amp;O$2&amp;":"""&amp;O33&amp;""", "&amp;P$2&amp;":"""&amp;P33&amp;""", "&amp;Q$2&amp;":"""&amp;Q33&amp;""", "&amp;R$2&amp;":"""&amp;R33&amp;""", d11t:"""&amp;CJ33&amp;""",d11p:"""&amp;CK33&amp;""",d12t:"""&amp;CL33&amp;""",d12p:"""&amp;CM33&amp;""",d13t:"""&amp;CN33&amp;""",d13p:"""&amp;CO33&amp;""",d1w:"""&amp;CP33&amp;""",d1d:"""&amp;CQ33&amp;""", d21t:"""&amp;CR33&amp;""",d21p:"""&amp;CS33&amp;""",d22t:"""&amp;CT33&amp;""",d22p:"""&amp;CU33&amp;""",d23t:"""&amp;CV33&amp;""",d23p:"""&amp;CW33&amp;""",d2w:"""&amp;CX33&amp;""",d2d:"""&amp;CY33&amp;""", d31t:"""&amp;CZ33&amp;""",d31p:"""&amp;DA33&amp;""",d32t:"""&amp;DB33&amp;""",d32p:"""&amp;DC33&amp;""",d33t:"""&amp;DD33&amp;""",d33p:"""&amp;DE33&amp;""",d3w:"""&amp;DF33&amp;""",d3d:"""&amp;DG33&amp;"""}; "</f>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"D6.scenario.defSelectValue["""&amp;U33&amp;"""]= [ """&amp;CLEAN(V33)&amp;""", """&amp;CLEAN(W33)&amp;IF(X33="","",""", """&amp;CLEAN(X33))&amp;IF(Y33="","",""", """&amp;CLEAN(Y33))&amp;IF(Z33="","",""", """&amp;CLEAN(Z33))&amp;IF(AA33="","",""", """&amp;CLEAN(AA33))&amp;IF(AB33="","",""", """&amp;CLEAN(AB33))&amp;IF(AC33="","",""", """&amp;CLEAN(AC33))&amp;IF(AD33="","",""", """&amp;CLEAN(AD33))&amp;IF(AE33="","",""", """&amp;CLEAN(AE33))&amp;IF(AF33="","",""", """&amp;CLEAN(AF33))&amp;IF(AG33="","",""", """&amp;CLEAN(AG33))&amp;IF(AH33="",""", """&amp;CLEAN(AH33))&amp;IF(AI33="","",""", """&amp;CLEAN(AI33))&amp;IF(AJ33="","",""", """&amp;CLEAN(AJ33))&amp;IF(AK33="","",""", """&amp;CLEAN(AK33))&amp;""" ];"</f>
        <v>D6.scenario.defSelectValue["sel074"]= [ "Please select", "500 yen", "1000 yen", "1,500 yen", "2000 yen", "3,000 yen", "4,000 yen", "5000 yen", "7000 yen", "10,000 yen", "15,000 yen", "more", "" ];</v>
      </c>
      <c r="DR33" s="89"/>
      <c r="DS33" s="89"/>
      <c r="DT33" s="89" t="str">
        <f>"D6.scenario.defSelectData['"&amp;U33&amp;"']= [ '"&amp;BC33&amp;"', '"&amp;BD33&amp;"', '"&amp;BE33&amp;IF(BF33="","","', '"&amp;BF33)&amp;IF(BG33="","","', '"&amp;BG33)&amp;IF(BH33="","","', '"&amp;BH33)&amp;IF(BI33="","","', '"&amp;BI33)&amp;IF(BJ33="","","', '"&amp;BJ33)&amp;IF(BK33="","","', '"&amp;BK33)&amp;IF(BL33="","","', '"&amp;BL33)&amp;IF(BM33="","","', '"&amp;BM33)&amp;IF(BN33="","","', '"&amp;BN33)&amp;IF(BO33="","","', '"&amp;BO33)&amp;IF(BP33="","","', '"&amp;BP33)&amp;IF(BQ33="","","', '"&amp;BQ33)&amp;IF(BR33="","","', '"&amp;BR33)&amp;"' ];"</f>
        <v>D6.scenario.defSelectData['sel074']= [ '-1', '500', '1000', '1500', '2000', '3000', '4000', '5000', '7000', '10000', '15000', '20000' ];</v>
      </c>
    </row>
    <row r="34" spans="1:124" s="84" customFormat="1" ht="43.5" customHeight="1" x14ac:dyDescent="0.15">
      <c r="A34" s="74"/>
      <c r="B34" s="110" t="s">
        <v>2787</v>
      </c>
      <c r="C34" s="119" t="s">
        <v>3824</v>
      </c>
      <c r="D34" s="131" t="s">
        <v>2351</v>
      </c>
      <c r="E34" s="110" t="s">
        <v>3025</v>
      </c>
      <c r="F34" s="119" t="s">
        <v>3943</v>
      </c>
      <c r="G34" s="131" t="s">
        <v>1942</v>
      </c>
      <c r="H34" s="119" t="s">
        <v>3984</v>
      </c>
      <c r="I34" s="131" t="s">
        <v>2088</v>
      </c>
      <c r="J34" s="119" t="str">
        <f>IF(K34="","",K34)</f>
        <v>sel075</v>
      </c>
      <c r="K34" s="131" t="str">
        <f>"sel"&amp;MID($B34,2,5)</f>
        <v>sel075</v>
      </c>
      <c r="L34" s="111"/>
      <c r="M34" s="111"/>
      <c r="N34" s="111"/>
      <c r="O34" s="110" t="s">
        <v>1914</v>
      </c>
      <c r="P34" s="111"/>
      <c r="Q34" s="111"/>
      <c r="R34" s="110">
        <v>-1</v>
      </c>
      <c r="S34" s="73"/>
      <c r="T34" s="73"/>
      <c r="U34" s="113" t="str">
        <f>J34</f>
        <v>sel075</v>
      </c>
      <c r="V34" s="119" t="s">
        <v>4071</v>
      </c>
      <c r="W34" s="119" t="s">
        <v>4180</v>
      </c>
      <c r="X34" s="119" t="s">
        <v>4144</v>
      </c>
      <c r="Y34" s="119" t="s">
        <v>4145</v>
      </c>
      <c r="Z34" s="119" t="s">
        <v>4146</v>
      </c>
      <c r="AA34" s="119" t="s">
        <v>4147</v>
      </c>
      <c r="AB34" s="119" t="s">
        <v>4148</v>
      </c>
      <c r="AC34" s="119" t="s">
        <v>4149</v>
      </c>
      <c r="AD34" s="119" t="s">
        <v>4150</v>
      </c>
      <c r="AE34" s="119" t="s">
        <v>4151</v>
      </c>
      <c r="AF34" s="119" t="s">
        <v>4152</v>
      </c>
      <c r="AG34" s="119" t="s">
        <v>4153</v>
      </c>
      <c r="AH34" s="119" t="s">
        <v>4154</v>
      </c>
      <c r="AI34" s="119"/>
      <c r="AJ34" s="119" t="s">
        <v>3559</v>
      </c>
      <c r="AK34" s="119"/>
      <c r="AL34" s="131" t="s">
        <v>4656</v>
      </c>
      <c r="AM34" s="162" t="s">
        <v>2023</v>
      </c>
      <c r="AN34" s="131" t="s">
        <v>2011</v>
      </c>
      <c r="AO34" s="131" t="s">
        <v>2012</v>
      </c>
      <c r="AP34" s="162" t="s">
        <v>2013</v>
      </c>
      <c r="AQ34" s="162" t="s">
        <v>2014</v>
      </c>
      <c r="AR34" s="162" t="s">
        <v>2015</v>
      </c>
      <c r="AS34" s="162" t="s">
        <v>2016</v>
      </c>
      <c r="AT34" s="162" t="s">
        <v>2017</v>
      </c>
      <c r="AU34" s="131" t="s">
        <v>2018</v>
      </c>
      <c r="AV34" s="131" t="s">
        <v>2019</v>
      </c>
      <c r="AW34" s="131" t="s">
        <v>2020</v>
      </c>
      <c r="AX34" s="131" t="s">
        <v>2021</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"D6.scenario.defInput["""&amp;B34&amp;"""] = {  "&amp;E$2&amp;":"""&amp;E34&amp;""",  "&amp;C$2&amp;":"""&amp;CLEAN(SUBSTITUTE(C34,"""",""""))&amp;""",  "&amp;F$2&amp;":"""&amp;F34&amp;""",  "&amp;H$2&amp;":"""&amp;CLEAN(SUBSTITUTE(H34,"""",""""))&amp;""", "&amp;J$2&amp;":"""&amp;J34&amp;""", "&amp;L$2&amp;":"""&amp;L34&amp;""", "&amp;M$2&amp;":"""&amp;M34&amp;""", "&amp;N$2&amp;":"""&amp;N34&amp;""", "&amp;O$2&amp;":"""&amp;O34&amp;""", "&amp;P$2&amp;":"""&amp;P34&amp;""", "&amp;Q$2&amp;":"""&amp;Q34&amp;""", "&amp;R$2&amp;":"""&amp;R34&amp;""", d11t:"""&amp;CJ34&amp;""",d11p:"""&amp;CK34&amp;""",d12t:"""&amp;CL34&amp;""",d12p:"""&amp;CM34&amp;""",d13t:"""&amp;CN34&amp;""",d13p:"""&amp;CO34&amp;""",d1w:"""&amp;CP34&amp;""",d1d:"""&amp;CQ34&amp;""", d21t:"""&amp;CR34&amp;""",d21p:"""&amp;CS34&amp;""",d22t:"""&amp;CT34&amp;""",d22p:"""&amp;CU34&amp;""",d23t:"""&amp;CV34&amp;""",d23p:"""&amp;CW34&amp;""",d2w:"""&amp;CX34&amp;""",d2d:"""&amp;CY34&amp;""", d31t:"""&amp;CZ34&amp;""",d31p:"""&amp;DA34&amp;""",d32t:"""&amp;DB34&amp;""",d32p:"""&amp;DC34&amp;""",d33t:"""&amp;DD34&amp;""",d33p:"""&amp;DE34&amp;""",d3w:"""&amp;DF34&amp;""",d3d:"""&amp;DG34&amp;"""}; "</f>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"D6.scenario.defSelectValue["""&amp;U34&amp;"""]= [ """&amp;CLEAN(V34)&amp;""", """&amp;CLEAN(W34)&amp;IF(X34="","",""", """&amp;CLEAN(X34))&amp;IF(Y34="","",""", """&amp;CLEAN(Y34))&amp;IF(Z34="","",""", """&amp;CLEAN(Z34))&amp;IF(AA34="","",""", """&amp;CLEAN(AA34))&amp;IF(AB34="","",""", """&amp;CLEAN(AB34))&amp;IF(AC34="","",""", """&amp;CLEAN(AC34))&amp;IF(AD34="","",""", """&amp;CLEAN(AD34))&amp;IF(AE34="","",""", """&amp;CLEAN(AE34))&amp;IF(AF34="","",""", """&amp;CLEAN(AF34))&amp;IF(AG34="","",""", """&amp;CLEAN(AG34))&amp;IF(AH34="",""", """&amp;CLEAN(AH34))&amp;IF(AI34="","",""", """&amp;CLEAN(AI34))&amp;IF(AJ34="","",""", """&amp;CLEAN(AJ34))&amp;IF(AK34="","",""", """&amp;CLEAN(AK34))&amp;""" ];"</f>
        <v>D6.scenario.defSelectValue["sel075"]= [ "Please select", "do not use", "1000 yen", "2000 yen", "3,000 yen", "5000 yen", "7000 yen", "10,000 yen", "12,000 yen", "15,000 yen", "20,000 yen", "30,000 yenFALSE", " " ];</v>
      </c>
      <c r="DR34" s="89"/>
      <c r="DS34" s="89"/>
      <c r="DT34" s="89" t="str">
        <f>"D6.scenario.defSelectData['"&amp;U34&amp;"']= [ '"&amp;BC34&amp;"', '"&amp;BD34&amp;"', '"&amp;BE34&amp;IF(BF34="","","', '"&amp;BF34)&amp;IF(BG34="","","', '"&amp;BG34)&amp;IF(BH34="","","', '"&amp;BH34)&amp;IF(BI34="","","', '"&amp;BI34)&amp;IF(BJ34="","","', '"&amp;BJ34)&amp;IF(BK34="","","', '"&amp;BK34)&amp;IF(BL34="","","', '"&amp;BL34)&amp;IF(BM34="","","', '"&amp;BM34)&amp;IF(BN34="","","', '"&amp;BN34)&amp;IF(BO34="","","', '"&amp;BO34)&amp;IF(BP34="","","', '"&amp;BP34)&amp;IF(BQ34="","","', '"&amp;BQ34)&amp;IF(BR34="","","', '"&amp;BR34)&amp;"' ];"</f>
        <v>D6.scenario.defSelectData['sel075']= [ '-1', '0', '1000', '2000', '3000', '5000', '7000', '10000', '12000', '15000', '20000', '30000', '40000' ];</v>
      </c>
    </row>
    <row r="35" spans="1:124" s="84" customFormat="1" ht="43.5" customHeight="1" x14ac:dyDescent="0.15">
      <c r="A35" s="74"/>
      <c r="B35" s="110" t="s">
        <v>2788</v>
      </c>
      <c r="C35" s="119" t="s">
        <v>3825</v>
      </c>
      <c r="D35" s="131" t="s">
        <v>2405</v>
      </c>
      <c r="E35" s="110" t="s">
        <v>3025</v>
      </c>
      <c r="F35" s="119"/>
      <c r="G35" s="131"/>
      <c r="H35" s="119" t="s">
        <v>3985</v>
      </c>
      <c r="I35" s="131" t="s">
        <v>2406</v>
      </c>
      <c r="J35" s="119" t="str">
        <f>IF(K35="","",K35)</f>
        <v>sel081</v>
      </c>
      <c r="K35" s="131" t="str">
        <f>"sel"&amp;MID($B35,2,5)</f>
        <v>sel081</v>
      </c>
      <c r="L35" s="111"/>
      <c r="M35" s="111"/>
      <c r="N35" s="111"/>
      <c r="O35" s="110" t="s">
        <v>1914</v>
      </c>
      <c r="P35" s="111"/>
      <c r="Q35" s="111"/>
      <c r="R35" s="110">
        <v>-1</v>
      </c>
      <c r="S35" s="73"/>
      <c r="T35" s="73"/>
      <c r="U35" s="113" t="str">
        <f>J35</f>
        <v>sel081</v>
      </c>
      <c r="V35" s="119" t="s">
        <v>4071</v>
      </c>
      <c r="W35" s="119" t="s">
        <v>4181</v>
      </c>
      <c r="X35" s="119" t="s">
        <v>4182</v>
      </c>
      <c r="Y35" s="119" t="s">
        <v>4183</v>
      </c>
      <c r="Z35" s="119" t="s">
        <v>4184</v>
      </c>
      <c r="AA35" s="119" t="s">
        <v>4185</v>
      </c>
      <c r="AB35" s="119" t="s">
        <v>4186</v>
      </c>
      <c r="AC35" s="119" t="s">
        <v>4187</v>
      </c>
      <c r="AD35" s="119"/>
      <c r="AE35" s="119"/>
      <c r="AF35" s="119" t="s">
        <v>4188</v>
      </c>
      <c r="AG35" s="119" t="s">
        <v>4189</v>
      </c>
      <c r="AH35" s="119"/>
      <c r="AI35" s="119"/>
      <c r="AJ35" s="119"/>
      <c r="AK35" s="119"/>
      <c r="AL35" s="131" t="s">
        <v>4652</v>
      </c>
      <c r="AM35" s="162" t="s">
        <v>145</v>
      </c>
      <c r="AN35" s="162" t="s">
        <v>2443</v>
      </c>
      <c r="AO35" s="162" t="s">
        <v>2444</v>
      </c>
      <c r="AP35" s="162" t="s">
        <v>2445</v>
      </c>
      <c r="AQ35" s="162" t="s">
        <v>2446</v>
      </c>
      <c r="AR35" s="162" t="s">
        <v>355</v>
      </c>
      <c r="AS35" s="162" t="s">
        <v>2447</v>
      </c>
      <c r="AT35" s="162" t="s">
        <v>149</v>
      </c>
      <c r="AU35" s="162" t="s">
        <v>2448</v>
      </c>
      <c r="AV35" s="131" t="s">
        <v>151</v>
      </c>
      <c r="AW35" s="131" t="s">
        <v>4673</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"D6.scenario.defInput["""&amp;B35&amp;"""] = {  "&amp;E$2&amp;":"""&amp;E35&amp;""",  "&amp;C$2&amp;":"""&amp;CLEAN(SUBSTITUTE(C35,"""",""""))&amp;""",  "&amp;F$2&amp;":"""&amp;F35&amp;""",  "&amp;H$2&amp;":"""&amp;CLEAN(SUBSTITUTE(H35,"""",""""))&amp;""", "&amp;J$2&amp;":"""&amp;J35&amp;""", "&amp;L$2&amp;":"""&amp;L35&amp;""", "&amp;M$2&amp;":"""&amp;M35&amp;""", "&amp;N$2&amp;":"""&amp;N35&amp;""", "&amp;O$2&amp;":"""&amp;O35&amp;""", "&amp;P$2&amp;":"""&amp;P35&amp;""", "&amp;Q$2&amp;":"""&amp;Q35&amp;""", "&amp;R$2&amp;":"""&amp;R35&amp;""", d11t:"""&amp;CJ35&amp;""",d11p:"""&amp;CK35&amp;""",d12t:"""&amp;CL35&amp;""",d12p:"""&amp;CM35&amp;""",d13t:"""&amp;CN35&amp;""",d13p:"""&amp;CO35&amp;""",d1w:"""&amp;CP35&amp;""",d1d:"""&amp;CQ35&amp;""", d21t:"""&amp;CR35&amp;""",d21p:"""&amp;CS35&amp;""",d22t:"""&amp;CT35&amp;""",d22p:"""&amp;CU35&amp;""",d23t:"""&amp;CV35&amp;""",d23p:"""&amp;CW35&amp;""",d2w:"""&amp;CX35&amp;""",d2d:"""&amp;CY35&amp;""", d31t:"""&amp;CZ35&amp;""",d31p:"""&amp;DA35&amp;""",d32t:"""&amp;DB35&amp;""",d32p:"""&amp;DC35&amp;""",d33t:"""&amp;DD35&amp;""",d33p:"""&amp;DE35&amp;""",d3w:"""&amp;DF35&amp;""",d3d:"""&amp;DG35&amp;"""}; "</f>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"D6.scenario.defSelectValue["""&amp;U35&amp;"""]= [ """&amp;CLEAN(V35)&amp;""", """&amp;CLEAN(W35)&amp;IF(X35="","",""", """&amp;CLEAN(X35))&amp;IF(Y35="","",""", """&amp;CLEAN(Y35))&amp;IF(Z35="","",""", """&amp;CLEAN(Z35))&amp;IF(AA35="","",""", """&amp;CLEAN(AA35))&amp;IF(AB35="","",""", """&amp;CLEAN(AB35))&amp;IF(AC35="","",""", """&amp;CLEAN(AC35))&amp;IF(AD35="","",""", """&amp;CLEAN(AD35))&amp;IF(AE35="","",""", """&amp;CLEAN(AE35))&amp;IF(AF35="","",""", """&amp;CLEAN(AF35))&amp;IF(AG35="","",""", """&amp;CLEAN(AG35))&amp;IF(AH35="",""", """&amp;CLEAN(AH35))&amp;IF(AI35="","",""", """&amp;CLEAN(AI35))&amp;IF(AJ35="","",""", """&amp;CLEAN(AJ35))&amp;IF(AK35="","",""", """&amp;CLEAN(AK35))&amp;""" ];"</f>
        <v>D6.scenario.defSelectValue["sel081"]= [ "Please select", "Hokkaido Electric Power", "Tohoku Electric Power", "TEPCO", "Chubu Electric Power", "Hokuriku Electric Power Company", "Kansai Electric Power Co., Inc.", "Chubu Electric Power Co., Shikoku Electric Power", "Kyushu Electric Power Okinawa Electric Power", "Other", "" ];</v>
      </c>
      <c r="DR35" s="89"/>
      <c r="DS35" s="89"/>
      <c r="DT35" s="89" t="str">
        <f>"D6.scenario.defSelectData['"&amp;U35&amp;"']= [ '"&amp;BC35&amp;"', '"&amp;BD35&amp;"', '"&amp;BE35&amp;IF(BF35="","","', '"&amp;BF35)&amp;IF(BG35="","","', '"&amp;BG35)&amp;IF(BH35="","","', '"&amp;BH35)&amp;IF(BI35="","","', '"&amp;BI35)&amp;IF(BJ35="","","', '"&amp;BJ35)&amp;IF(BK35="","","', '"&amp;BK35)&amp;IF(BL35="","","', '"&amp;BL35)&amp;IF(BM35="","","', '"&amp;BM35)&amp;IF(BN35="","","', '"&amp;BN35)&amp;IF(BO35="","","', '"&amp;BO35)&amp;IF(BP35="","","', '"&amp;BP35)&amp;IF(BQ35="","","', '"&amp;BQ35)&amp;IF(BR35="","","', '"&amp;BR35)&amp;"' ];"</f>
        <v>D6.scenario.defSelectData['sel081']= [ '-1', '1', '2', '3', '4', '5', '6', '7', '8', '9', '10', '11' ];</v>
      </c>
    </row>
    <row r="36" spans="1:124" s="84" customFormat="1" ht="43.5" customHeight="1" x14ac:dyDescent="0.15">
      <c r="A36" s="74"/>
      <c r="B36" s="110" t="s">
        <v>2789</v>
      </c>
      <c r="C36" s="119" t="s">
        <v>3826</v>
      </c>
      <c r="D36" s="131" t="s">
        <v>2407</v>
      </c>
      <c r="E36" s="110" t="s">
        <v>3025</v>
      </c>
      <c r="F36" s="119"/>
      <c r="G36" s="131"/>
      <c r="H36" s="119" t="s">
        <v>3986</v>
      </c>
      <c r="I36" s="131" t="s">
        <v>2408</v>
      </c>
      <c r="J36" s="119" t="str">
        <f>IF(K36="","",K36)</f>
        <v>sel082</v>
      </c>
      <c r="K36" s="131" t="str">
        <f>"sel"&amp;MID($B36,2,5)</f>
        <v>sel082</v>
      </c>
      <c r="L36" s="111"/>
      <c r="M36" s="111"/>
      <c r="N36" s="111"/>
      <c r="O36" s="110" t="s">
        <v>1914</v>
      </c>
      <c r="P36" s="111"/>
      <c r="Q36" s="111"/>
      <c r="R36" s="110">
        <v>-1</v>
      </c>
      <c r="S36" s="73"/>
      <c r="T36" s="73"/>
      <c r="U36" s="113" t="str">
        <f>J36</f>
        <v>sel082</v>
      </c>
      <c r="V36" s="119" t="s">
        <v>4071</v>
      </c>
      <c r="W36" s="119" t="s">
        <v>4190</v>
      </c>
      <c r="X36" s="119" t="s">
        <v>4191</v>
      </c>
      <c r="Y36" s="119"/>
      <c r="Z36" s="119"/>
      <c r="AA36" s="119"/>
      <c r="AB36" s="119"/>
      <c r="AC36" s="119"/>
      <c r="AD36" s="119"/>
      <c r="AE36" s="119"/>
      <c r="AF36" s="119"/>
      <c r="AG36" s="119"/>
      <c r="AH36" s="119"/>
      <c r="AI36" s="119"/>
      <c r="AJ36" s="119" t="s">
        <v>3559</v>
      </c>
      <c r="AK36" s="119"/>
      <c r="AL36" s="131" t="s">
        <v>4652</v>
      </c>
      <c r="AM36" s="162" t="s">
        <v>2449</v>
      </c>
      <c r="AN36" s="162" t="s">
        <v>2450</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89"/>
      <c r="DS36" s="89"/>
      <c r="DT36" s="89" t="str">
        <f>"D6.scenario.defSelectData['"&amp;U36&amp;"']=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84" customFormat="1" ht="43.5" customHeight="1" x14ac:dyDescent="0.15">
      <c r="A37" s="74"/>
      <c r="B37" s="110" t="s">
        <v>2790</v>
      </c>
      <c r="C37" s="119" t="s">
        <v>3827</v>
      </c>
      <c r="D37" s="131" t="s">
        <v>2409</v>
      </c>
      <c r="E37" s="110" t="s">
        <v>3025</v>
      </c>
      <c r="F37" s="119"/>
      <c r="G37" s="131"/>
      <c r="H37" s="119" t="s">
        <v>3987</v>
      </c>
      <c r="I37" s="131" t="s">
        <v>2410</v>
      </c>
      <c r="J37" s="119" t="str">
        <f>IF(K37="","",K37)</f>
        <v>sel083</v>
      </c>
      <c r="K37" s="131" t="str">
        <f>"sel"&amp;MID($B37,2,5)</f>
        <v>sel083</v>
      </c>
      <c r="L37" s="111"/>
      <c r="M37" s="111"/>
      <c r="N37" s="111"/>
      <c r="O37" s="110" t="s">
        <v>1914</v>
      </c>
      <c r="P37" s="111"/>
      <c r="Q37" s="111"/>
      <c r="R37" s="110">
        <v>-1</v>
      </c>
      <c r="S37" s="73"/>
      <c r="T37" s="73"/>
      <c r="U37" s="113" t="str">
        <f>J37</f>
        <v>sel083</v>
      </c>
      <c r="V37" s="119" t="s">
        <v>4071</v>
      </c>
      <c r="W37" s="119" t="s">
        <v>4192</v>
      </c>
      <c r="X37" s="119" t="s">
        <v>4193</v>
      </c>
      <c r="Y37" s="119" t="s">
        <v>4194</v>
      </c>
      <c r="Z37" s="119"/>
      <c r="AA37" s="119"/>
      <c r="AB37" s="119"/>
      <c r="AC37" s="119"/>
      <c r="AD37" s="119"/>
      <c r="AE37" s="119"/>
      <c r="AF37" s="119"/>
      <c r="AG37" s="119"/>
      <c r="AH37" s="119"/>
      <c r="AI37" s="119"/>
      <c r="AJ37" s="119"/>
      <c r="AK37" s="119"/>
      <c r="AL37" s="131" t="s">
        <v>4656</v>
      </c>
      <c r="AM37" s="162" t="s">
        <v>1632</v>
      </c>
      <c r="AN37" s="162" t="s">
        <v>4674</v>
      </c>
      <c r="AO37" s="162" t="s">
        <v>2476</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"D6.scenario.defInput["""&amp;B37&amp;"""] = {  "&amp;E$2&amp;":"""&amp;E37&amp;""",  "&amp;C$2&amp;":"""&amp;CLEAN(SUBSTITUTE(C37,"""",""""))&amp;""",  "&amp;F$2&amp;":"""&amp;F37&amp;""",  "&amp;H$2&amp;":"""&amp;CLEAN(SUBSTITUTE(H37,"""",""""))&amp;""", "&amp;J$2&amp;":"""&amp;J37&amp;""", "&amp;L$2&amp;":"""&amp;L37&amp;""", "&amp;M$2&amp;":"""&amp;M37&amp;""", "&amp;N$2&amp;":"""&amp;N37&amp;""", "&amp;O$2&amp;":"""&amp;O37&amp;""", "&amp;P$2&amp;":"""&amp;P37&amp;""", "&amp;Q$2&amp;":"""&amp;Q37&amp;""", "&amp;R$2&amp;":"""&amp;R37&amp;""", d11t:"""&amp;CJ37&amp;""",d11p:"""&amp;CK37&amp;""",d12t:"""&amp;CL37&amp;""",d12p:"""&amp;CM37&amp;""",d13t:"""&amp;CN37&amp;""",d13p:"""&amp;CO37&amp;""",d1w:"""&amp;CP37&amp;""",d1d:"""&amp;CQ37&amp;""", d21t:"""&amp;CR37&amp;""",d21p:"""&amp;CS37&amp;""",d22t:"""&amp;CT37&amp;""",d22p:"""&amp;CU37&amp;""",d23t:"""&amp;CV37&amp;""",d23p:"""&amp;CW37&amp;""",d2w:"""&amp;CX37&amp;""",d2d:"""&amp;CY37&amp;""", d31t:"""&amp;CZ37&amp;""",d31p:"""&amp;DA37&amp;""",d32t:"""&amp;DB37&amp;""",d32p:"""&amp;DC37&amp;""",d33t:"""&amp;DD37&amp;""",d33p:"""&amp;DE37&amp;""",d3w:"""&amp;DF37&amp;""",d3d:"""&amp;DG37&amp;"""}; "</f>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"D6.scenario.defSelectValue["""&amp;U37&amp;"""]= [ """&amp;CLEAN(V37)&amp;""", """&amp;CLEAN(W37)&amp;IF(X37="","",""", """&amp;CLEAN(X37))&amp;IF(Y37="","",""", """&amp;CLEAN(Y37))&amp;IF(Z37="","",""", """&amp;CLEAN(Z37))&amp;IF(AA37="","",""", """&amp;CLEAN(AA37))&amp;IF(AB37="","",""", """&amp;CLEAN(AB37))&amp;IF(AC37="","",""", """&amp;CLEAN(AC37))&amp;IF(AD37="","",""", """&amp;CLEAN(AD37))&amp;IF(AE37="","",""", """&amp;CLEAN(AE37))&amp;IF(AF37="","",""", """&amp;CLEAN(AF37))&amp;IF(AG37="","",""", """&amp;CLEAN(AG37))&amp;IF(AH37="",""", """&amp;CLEAN(AH37))&amp;IF(AI37="","",""", """&amp;CLEAN(AI37))&amp;IF(AJ37="","",""", """&amp;CLEAN(AJ37))&amp;IF(AK37="","",""", """&amp;CLEAN(AK37))&amp;""" ];"</f>
        <v>D6.scenario.defSelectValue["sel083"]= [ "Please select", "do not use city gas", "LP gas", "Gas", "" ];</v>
      </c>
      <c r="DR37" s="89"/>
      <c r="DS37" s="89"/>
      <c r="DT37" s="89" t="str">
        <f>"D6.scenario.defSelectData['"&amp;U37&amp;"']= [ '"&amp;BC37&amp;"', '"&amp;BD37&amp;"', '"&amp;BE37&amp;IF(BF37="","","', '"&amp;BF37)&amp;IF(BG37="","","', '"&amp;BG37)&amp;IF(BH37="","","', '"&amp;BH37)&amp;IF(BI37="","","', '"&amp;BI37)&amp;IF(BJ37="","","', '"&amp;BJ37)&amp;IF(BK37="","","', '"&amp;BK37)&amp;IF(BL37="","","', '"&amp;BL37)&amp;IF(BM37="","","', '"&amp;BM37)&amp;IF(BN37="","","', '"&amp;BN37)&amp;IF(BO37="","","', '"&amp;BO37)&amp;IF(BP37="","","', '"&amp;BP37)&amp;IF(BQ37="","","', '"&amp;BQ37)&amp;IF(BR37="","","', '"&amp;BR37)&amp;"' ];"</f>
        <v>D6.scenario.defSelectData['sel083']= [ '-1', '1', '2', '3' ];</v>
      </c>
    </row>
    <row r="38" spans="1:124" s="84" customFormat="1" ht="43.5" customHeight="1" x14ac:dyDescent="0.15">
      <c r="A38" s="74"/>
      <c r="B38" s="110" t="s">
        <v>3046</v>
      </c>
      <c r="C38" s="119" t="s">
        <v>3815</v>
      </c>
      <c r="D38" s="131" t="s">
        <v>1296</v>
      </c>
      <c r="E38" s="110" t="s">
        <v>3050</v>
      </c>
      <c r="F38" s="119" t="s">
        <v>3943</v>
      </c>
      <c r="G38" s="131" t="s">
        <v>1942</v>
      </c>
      <c r="H38" s="119" t="s">
        <v>3975</v>
      </c>
      <c r="I38" s="131" t="s">
        <v>3016</v>
      </c>
      <c r="J38" s="119" t="str">
        <f>IF(K38="","",K38)</f>
        <v>sel091</v>
      </c>
      <c r="K38" s="131" t="str">
        <f>"sel"&amp;MID($B38,2,5)</f>
        <v>sel091</v>
      </c>
      <c r="L38" s="111"/>
      <c r="M38" s="111"/>
      <c r="N38" s="111"/>
      <c r="O38" s="110" t="s">
        <v>1914</v>
      </c>
      <c r="P38" s="111"/>
      <c r="Q38" s="111"/>
      <c r="R38" s="110">
        <v>-1</v>
      </c>
      <c r="S38" s="73"/>
      <c r="T38" s="73"/>
      <c r="U38" s="113" t="str">
        <f>J38</f>
        <v>sel091</v>
      </c>
      <c r="V38" s="119" t="s">
        <v>4137</v>
      </c>
      <c r="W38" s="119" t="s">
        <v>4144</v>
      </c>
      <c r="X38" s="119" t="s">
        <v>4145</v>
      </c>
      <c r="Y38" s="119" t="s">
        <v>4146</v>
      </c>
      <c r="Z38" s="119" t="s">
        <v>4147</v>
      </c>
      <c r="AA38" s="119" t="s">
        <v>4148</v>
      </c>
      <c r="AB38" s="119" t="s">
        <v>4149</v>
      </c>
      <c r="AC38" s="119" t="s">
        <v>4150</v>
      </c>
      <c r="AD38" s="119" t="s">
        <v>4151</v>
      </c>
      <c r="AE38" s="119" t="s">
        <v>4152</v>
      </c>
      <c r="AF38" s="119" t="s">
        <v>4153</v>
      </c>
      <c r="AG38" s="119" t="s">
        <v>4154</v>
      </c>
      <c r="AH38" s="119"/>
      <c r="AI38" s="119"/>
      <c r="AJ38" s="119"/>
      <c r="AK38" s="119"/>
      <c r="AL38" s="131" t="s">
        <v>4652</v>
      </c>
      <c r="AM38" s="131" t="s">
        <v>2011</v>
      </c>
      <c r="AN38" s="131" t="s">
        <v>2012</v>
      </c>
      <c r="AO38" s="131" t="s">
        <v>2013</v>
      </c>
      <c r="AP38" s="162" t="s">
        <v>2014</v>
      </c>
      <c r="AQ38" s="162" t="s">
        <v>2015</v>
      </c>
      <c r="AR38" s="162" t="s">
        <v>2016</v>
      </c>
      <c r="AS38" s="162" t="s">
        <v>2017</v>
      </c>
      <c r="AT38" s="162" t="s">
        <v>2018</v>
      </c>
      <c r="AU38" s="131" t="s">
        <v>2019</v>
      </c>
      <c r="AV38" s="131" t="s">
        <v>2020</v>
      </c>
      <c r="AW38" s="131" t="s">
        <v>2021</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VALUE(LEFT(AM38,LEN(AM38)-1))</f>
        <v>1000</v>
      </c>
      <c r="BU38" s="131">
        <f>VALUE(LEFT(AN38,LEN(AN38)-1))</f>
        <v>2000</v>
      </c>
      <c r="BV38" s="131">
        <f>VALUE(LEFT(AO38,LEN(AO38)-1))</f>
        <v>3000</v>
      </c>
      <c r="BW38" s="131">
        <f>VALUE(LEFT(AP38,LEN(AP38)-1))</f>
        <v>5000</v>
      </c>
      <c r="BX38" s="131">
        <f>VALUE(LEFT(AQ38,LEN(AQ38)-1))</f>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"D6.scenario.defInput["""&amp;B38&amp;"""] = {  "&amp;E$2&amp;":"""&amp;E38&amp;""",  "&amp;C$2&amp;":"""&amp;CLEAN(SUBSTITUTE(C38,"""",""""))&amp;""",  "&amp;F$2&amp;":"""&amp;F38&amp;""",  "&amp;H$2&amp;":"""&amp;CLEAN(SUBSTITUTE(H38,"""",""""))&amp;""", "&amp;J$2&amp;":"""&amp;J38&amp;""", "&amp;L$2&amp;":"""&amp;L38&amp;""", "&amp;M$2&amp;":"""&amp;M38&amp;""", "&amp;N$2&amp;":"""&amp;N38&amp;""", "&amp;O$2&amp;":"""&amp;O38&amp;""", "&amp;P$2&amp;":"""&amp;P38&amp;""", "&amp;Q$2&amp;":"""&amp;Q38&amp;""", "&amp;R$2&amp;":"""&amp;R38&amp;""", d11t:"""&amp;CJ38&amp;""",d11p:"""&amp;CK38&amp;""",d12t:"""&amp;CL38&amp;""",d12p:"""&amp;CM38&amp;""",d13t:"""&amp;CN38&amp;""",d13p:"""&amp;CO38&amp;""",d1w:"""&amp;CP38&amp;""",d1d:"""&amp;CQ38&amp;""", d21t:"""&amp;CR38&amp;""",d21p:"""&amp;CS38&amp;""",d22t:"""&amp;CT38&amp;""",d22p:"""&amp;CU38&amp;""",d23t:"""&amp;CV38&amp;""",d23p:"""&amp;CW38&amp;""",d2w:"""&amp;CX38&amp;""",d2d:"""&amp;CY38&amp;""", d31t:"""&amp;CZ38&amp;""",d31p:"""&amp;DA38&amp;""",d32t:"""&amp;DB38&amp;""",d32p:"""&amp;DC38&amp;""",d33t:"""&amp;DD38&amp;""",d33p:"""&amp;DE38&amp;""",d3w:"""&amp;DF38&amp;""",d3d:"""&amp;DG38&amp;"""}; "</f>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"D6.scenario.defSelectValue["""&amp;U38&amp;"""]= [ """&amp;CLEAN(V38)&amp;""", """&amp;CLEAN(W38)&amp;IF(X38="","",""", """&amp;CLEAN(X38))&amp;IF(Y38="","",""", """&amp;CLEAN(Y38))&amp;IF(Z38="","",""", """&amp;CLEAN(Z38))&amp;IF(AA38="","",""", """&amp;CLEAN(AA38))&amp;IF(AB38="","",""", """&amp;CLEAN(AB38))&amp;IF(AC38="","",""", """&amp;CLEAN(AC38))&amp;IF(AD38="","",""", """&amp;CLEAN(AD38))&amp;IF(AE38="","",""", """&amp;CLEAN(AE38))&amp;IF(AF38="","",""", """&amp;CLEAN(AF38))&amp;IF(AG38="","",""", """&amp;CLEAN(AG38))&amp;IF(AH38="",""", """&amp;CLEAN(AH38))&amp;IF(AI38="","",""", """&amp;CLEAN(AI38))&amp;IF(AJ38="","",""", """&amp;CLEAN(AJ38))&amp;IF(AK38="","",""", """&amp;CLEAN(AK38))&amp;""" ];"</f>
        <v>D6.scenario.defSelectValue["sel091"]= [ "Please choose", "1000 yen", "2000 yen", "3,000 yen", "5000 yen", "7000 yen", "10,000 yen", "12,000 yen", "15,000 yen", "20,000 yen", "30,000 yen", "more", "" ];</v>
      </c>
      <c r="DR38" s="89"/>
      <c r="DS38" s="89"/>
      <c r="DT38" s="89" t="str">
        <f>"D6.scenario.defSelectData['"&amp;U38&amp;"']= [ '"&amp;BC38&amp;"', '"&amp;BD38&amp;"', '"&amp;BE38&amp;IF(BF38="","","', '"&amp;BF38)&amp;IF(BG38="","","', '"&amp;BG38)&amp;IF(BH38="","","', '"&amp;BH38)&amp;IF(BI38="","","', '"&amp;BI38)&amp;IF(BJ38="","","', '"&amp;BJ38)&amp;IF(BK38="","","', '"&amp;BK38)&amp;IF(BL38="","","', '"&amp;BL38)&amp;IF(BM38="","","', '"&amp;BM38)&amp;IF(BN38="","","', '"&amp;BN38)&amp;IF(BO38="","","', '"&amp;BO38)&amp;IF(BP38="","","', '"&amp;BP38)&amp;IF(BQ38="","","', '"&amp;BQ38)&amp;IF(BR38="","","', '"&amp;BR38)&amp;"' ];"</f>
        <v>D6.scenario.defSelectData['sel091']= [ '-1', '1000', '2000', '3000', '5000', '7000', '10000', '12000', '15000', '20000', '30000', '40000' ];</v>
      </c>
    </row>
    <row r="39" spans="1:124" s="84" customFormat="1" ht="43.5" customHeight="1" x14ac:dyDescent="0.15">
      <c r="A39" s="73"/>
      <c r="B39" s="110" t="s">
        <v>3047</v>
      </c>
      <c r="C39" s="119" t="s">
        <v>3816</v>
      </c>
      <c r="D39" s="131" t="s">
        <v>3017</v>
      </c>
      <c r="E39" s="110" t="s">
        <v>3050</v>
      </c>
      <c r="F39" s="119" t="s">
        <v>3943</v>
      </c>
      <c r="G39" s="131" t="s">
        <v>1942</v>
      </c>
      <c r="H39" s="119" t="s">
        <v>3976</v>
      </c>
      <c r="I39" s="131" t="s">
        <v>3018</v>
      </c>
      <c r="J39" s="119" t="str">
        <f>IF(K39="","",K39)</f>
        <v>sel092</v>
      </c>
      <c r="K39" s="131" t="str">
        <f>"sel"&amp;MID($B39,2,5)</f>
        <v>sel092</v>
      </c>
      <c r="L39" s="111"/>
      <c r="M39" s="111"/>
      <c r="N39" s="111"/>
      <c r="O39" s="110" t="s">
        <v>1914</v>
      </c>
      <c r="P39" s="111"/>
      <c r="Q39" s="111"/>
      <c r="R39" s="110">
        <v>-1</v>
      </c>
      <c r="S39" s="73"/>
      <c r="T39" s="73"/>
      <c r="U39" s="113" t="str">
        <f>J39</f>
        <v>sel092</v>
      </c>
      <c r="V39" s="119" t="s">
        <v>4137</v>
      </c>
      <c r="W39" s="119" t="s">
        <v>4144</v>
      </c>
      <c r="X39" s="119" t="s">
        <v>4145</v>
      </c>
      <c r="Y39" s="119" t="s">
        <v>4146</v>
      </c>
      <c r="Z39" s="119" t="s">
        <v>4147</v>
      </c>
      <c r="AA39" s="119" t="s">
        <v>4148</v>
      </c>
      <c r="AB39" s="119" t="s">
        <v>4149</v>
      </c>
      <c r="AC39" s="119" t="s">
        <v>4150</v>
      </c>
      <c r="AD39" s="119" t="s">
        <v>4151</v>
      </c>
      <c r="AE39" s="119" t="s">
        <v>4152</v>
      </c>
      <c r="AF39" s="119" t="s">
        <v>4153</v>
      </c>
      <c r="AG39" s="119" t="s">
        <v>4154</v>
      </c>
      <c r="AH39" s="119"/>
      <c r="AI39" s="119"/>
      <c r="AJ39" s="119"/>
      <c r="AK39" s="119"/>
      <c r="AL39" s="131" t="s">
        <v>4652</v>
      </c>
      <c r="AM39" s="131" t="s">
        <v>2011</v>
      </c>
      <c r="AN39" s="131" t="s">
        <v>2012</v>
      </c>
      <c r="AO39" s="131" t="s">
        <v>2013</v>
      </c>
      <c r="AP39" s="131" t="s">
        <v>2014</v>
      </c>
      <c r="AQ39" s="131" t="s">
        <v>2015</v>
      </c>
      <c r="AR39" s="162" t="s">
        <v>2016</v>
      </c>
      <c r="AS39" s="131" t="s">
        <v>2017</v>
      </c>
      <c r="AT39" s="131" t="s">
        <v>2018</v>
      </c>
      <c r="AU39" s="131" t="s">
        <v>2019</v>
      </c>
      <c r="AV39" s="131" t="s">
        <v>2020</v>
      </c>
      <c r="AW39" s="131" t="s">
        <v>2021</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VALUE(LEFT(AM39,LEN(AM39)-1))</f>
        <v>1000</v>
      </c>
      <c r="BU39" s="131">
        <f>VALUE(LEFT(AN39,LEN(AN39)-1))</f>
        <v>2000</v>
      </c>
      <c r="BV39" s="131">
        <f>VALUE(LEFT(AO39,LEN(AO39)-1))</f>
        <v>3000</v>
      </c>
      <c r="BW39" s="131">
        <f>VALUE(LEFT(AP39,LEN(AP39)-1))</f>
        <v>5000</v>
      </c>
      <c r="BX39" s="131">
        <f>VALUE(LEFT(AQ39,LEN(AQ39)-1))</f>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"D6.scenario.defInput["""&amp;B39&amp;"""] = {  "&amp;E$2&amp;":"""&amp;E39&amp;""",  "&amp;C$2&amp;":"""&amp;CLEAN(SUBSTITUTE(C39,"""",""""))&amp;""",  "&amp;F$2&amp;":"""&amp;F39&amp;""",  "&amp;H$2&amp;":"""&amp;CLEAN(SUBSTITUTE(H39,"""",""""))&amp;""", "&amp;J$2&amp;":"""&amp;J39&amp;""", "&amp;L$2&amp;":"""&amp;L39&amp;""", "&amp;M$2&amp;":"""&amp;M39&amp;""", "&amp;N$2&amp;":"""&amp;N39&amp;""", "&amp;O$2&amp;":"""&amp;O39&amp;""", "&amp;P$2&amp;":"""&amp;P39&amp;""", "&amp;Q$2&amp;":"""&amp;Q39&amp;""", "&amp;R$2&amp;":"""&amp;R39&amp;""", d11t:"""&amp;CJ39&amp;""",d11p:"""&amp;CK39&amp;""",d12t:"""&amp;CL39&amp;""",d12p:"""&amp;CM39&amp;""",d13t:"""&amp;CN39&amp;""",d13p:"""&amp;CO39&amp;""",d1w:"""&amp;CP39&amp;""",d1d:"""&amp;CQ39&amp;""", d21t:"""&amp;CR39&amp;""",d21p:"""&amp;CS39&amp;""",d22t:"""&amp;CT39&amp;""",d22p:"""&amp;CU39&amp;""",d23t:"""&amp;CV39&amp;""",d23p:"""&amp;CW39&amp;""",d2w:"""&amp;CX39&amp;""",d2d:"""&amp;CY39&amp;""", d31t:"""&amp;CZ39&amp;""",d31p:"""&amp;DA39&amp;""",d32t:"""&amp;DB39&amp;""",d32p:"""&amp;DC39&amp;""",d33t:"""&amp;DD39&amp;""",d33p:"""&amp;DE39&amp;""",d3w:"""&amp;DF39&amp;""",d3d:"""&amp;DG39&amp;"""}; "</f>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"D6.scenario.defSelectValue["""&amp;U39&amp;"""]= [ """&amp;CLEAN(V39)&amp;""", """&amp;CLEAN(W39)&amp;IF(X39="","",""", """&amp;CLEAN(X39))&amp;IF(Y39="","",""", """&amp;CLEAN(Y39))&amp;IF(Z39="","",""", """&amp;CLEAN(Z39))&amp;IF(AA39="","",""", """&amp;CLEAN(AA39))&amp;IF(AB39="","",""", """&amp;CLEAN(AB39))&amp;IF(AC39="","",""", """&amp;CLEAN(AC39))&amp;IF(AD39="","",""", """&amp;CLEAN(AD39))&amp;IF(AE39="","",""", """&amp;CLEAN(AE39))&amp;IF(AF39="","",""", """&amp;CLEAN(AF39))&amp;IF(AG39="","",""", """&amp;CLEAN(AG39))&amp;IF(AH39="",""", """&amp;CLEAN(AH39))&amp;IF(AI39="","",""", """&amp;CLEAN(AI39))&amp;IF(AJ39="","",""", """&amp;CLEAN(AJ39))&amp;IF(AK39="","",""", """&amp;CLEAN(AK39))&amp;""" ];"</f>
        <v>D6.scenario.defSelectValue["sel092"]= [ "Please choose", "1000 yen", "2000 yen", "3,000 yen", "5000 yen", "7000 yen", "10,000 yen", "12,000 yen", "15,000 yen", "20,000 yen", "30,000 yen", "more", "" ];</v>
      </c>
      <c r="DR39" s="89"/>
      <c r="DS39" s="89"/>
      <c r="DT39" s="89" t="str">
        <f>"D6.scenario.defSelectData['"&amp;U39&amp;"']= [ '"&amp;BC39&amp;"', '"&amp;BD39&amp;"', '"&amp;BE39&amp;IF(BF39="","","', '"&amp;BF39)&amp;IF(BG39="","","', '"&amp;BG39)&amp;IF(BH39="","","', '"&amp;BH39)&amp;IF(BI39="","","', '"&amp;BI39)&amp;IF(BJ39="","","', '"&amp;BJ39)&amp;IF(BK39="","","', '"&amp;BK39)&amp;IF(BL39="","","', '"&amp;BL39)&amp;IF(BM39="","","', '"&amp;BM39)&amp;IF(BN39="","","', '"&amp;BN39)&amp;IF(BO39="","","', '"&amp;BO39)&amp;IF(BP39="","","', '"&amp;BP39)&amp;IF(BQ39="","","', '"&amp;BQ39)&amp;IF(BR39="","","', '"&amp;BR39)&amp;"' ];"</f>
        <v>D6.scenario.defSelectData['sel092']= [ '-1', '1000', '2000', '3000', '5000', '7000', '10000', '12000', '15000', '20000', '30000', '40000' ];</v>
      </c>
    </row>
    <row r="40" spans="1:124" s="84" customFormat="1" ht="43.5" customHeight="1" x14ac:dyDescent="0.15">
      <c r="A40" s="74"/>
      <c r="B40" s="110" t="s">
        <v>3048</v>
      </c>
      <c r="C40" s="119" t="s">
        <v>3817</v>
      </c>
      <c r="D40" s="131" t="s">
        <v>3019</v>
      </c>
      <c r="E40" s="110" t="s">
        <v>3050</v>
      </c>
      <c r="F40" s="119" t="s">
        <v>3943</v>
      </c>
      <c r="G40" s="131" t="s">
        <v>1942</v>
      </c>
      <c r="H40" s="119" t="s">
        <v>3977</v>
      </c>
      <c r="I40" s="131" t="s">
        <v>3020</v>
      </c>
      <c r="J40" s="119" t="str">
        <f>IF(K40="","",K40)</f>
        <v>sel093</v>
      </c>
      <c r="K40" s="131" t="str">
        <f>"sel"&amp;MID($B40,2,5)</f>
        <v>sel093</v>
      </c>
      <c r="L40" s="111"/>
      <c r="M40" s="111"/>
      <c r="N40" s="111"/>
      <c r="O40" s="110" t="s">
        <v>1914</v>
      </c>
      <c r="P40" s="111"/>
      <c r="Q40" s="111"/>
      <c r="R40" s="110">
        <v>-1</v>
      </c>
      <c r="S40" s="73"/>
      <c r="T40" s="73"/>
      <c r="U40" s="113" t="str">
        <f>J40</f>
        <v>sel093</v>
      </c>
      <c r="V40" s="119" t="s">
        <v>4071</v>
      </c>
      <c r="W40" s="119" t="s">
        <v>4155</v>
      </c>
      <c r="X40" s="119" t="s">
        <v>4144</v>
      </c>
      <c r="Y40" s="119" t="s">
        <v>4145</v>
      </c>
      <c r="Z40" s="119" t="s">
        <v>4146</v>
      </c>
      <c r="AA40" s="119" t="s">
        <v>4147</v>
      </c>
      <c r="AB40" s="119" t="s">
        <v>4148</v>
      </c>
      <c r="AC40" s="119" t="s">
        <v>4149</v>
      </c>
      <c r="AD40" s="119" t="s">
        <v>4150</v>
      </c>
      <c r="AE40" s="119" t="s">
        <v>4151</v>
      </c>
      <c r="AF40" s="119" t="s">
        <v>4152</v>
      </c>
      <c r="AG40" s="119" t="s">
        <v>4153</v>
      </c>
      <c r="AH40" s="119" t="s">
        <v>4154</v>
      </c>
      <c r="AI40" s="119"/>
      <c r="AJ40" s="119" t="s">
        <v>3559</v>
      </c>
      <c r="AK40" s="119"/>
      <c r="AL40" s="131" t="s">
        <v>4652</v>
      </c>
      <c r="AM40" s="162" t="s">
        <v>2022</v>
      </c>
      <c r="AN40" s="131" t="s">
        <v>2011</v>
      </c>
      <c r="AO40" s="131" t="s">
        <v>2012</v>
      </c>
      <c r="AP40" s="162" t="s">
        <v>2013</v>
      </c>
      <c r="AQ40" s="162" t="s">
        <v>2014</v>
      </c>
      <c r="AR40" s="162" t="s">
        <v>2015</v>
      </c>
      <c r="AS40" s="162" t="s">
        <v>2016</v>
      </c>
      <c r="AT40" s="131" t="s">
        <v>2017</v>
      </c>
      <c r="AU40" s="131" t="s">
        <v>2018</v>
      </c>
      <c r="AV40" s="131" t="s">
        <v>2019</v>
      </c>
      <c r="AW40" s="131" t="s">
        <v>2020</v>
      </c>
      <c r="AX40" s="131" t="s">
        <v>2021</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"D6.scenario.defInput["""&amp;B40&amp;"""] = {  "&amp;E$2&amp;":"""&amp;E40&amp;""",  "&amp;C$2&amp;":"""&amp;CLEAN(SUBSTITUTE(C40,"""",""""))&amp;""",  "&amp;F$2&amp;":"""&amp;F40&amp;""",  "&amp;H$2&amp;":"""&amp;CLEAN(SUBSTITUTE(H40,"""",""""))&amp;""", "&amp;J$2&amp;":"""&amp;J40&amp;""", "&amp;L$2&amp;":"""&amp;L40&amp;""", "&amp;M$2&amp;":"""&amp;M40&amp;""", "&amp;N$2&amp;":"""&amp;N40&amp;""", "&amp;O$2&amp;":"""&amp;O40&amp;""", "&amp;P$2&amp;":"""&amp;P40&amp;""", "&amp;Q$2&amp;":"""&amp;Q40&amp;""", "&amp;R$2&amp;":"""&amp;R40&amp;""", d11t:"""&amp;CJ40&amp;""",d11p:"""&amp;CK40&amp;""",d12t:"""&amp;CL40&amp;""",d12p:"""&amp;CM40&amp;""",d13t:"""&amp;CN40&amp;""",d13p:"""&amp;CO40&amp;""",d1w:"""&amp;CP40&amp;""",d1d:"""&amp;CQ40&amp;""", d21t:"""&amp;CR40&amp;""",d21p:"""&amp;CS40&amp;""",d22t:"""&amp;CT40&amp;""",d22p:"""&amp;CU40&amp;""",d23t:"""&amp;CV40&amp;""",d23p:"""&amp;CW40&amp;""",d2w:"""&amp;CX40&amp;""",d2d:"""&amp;CY40&amp;""", d31t:"""&amp;CZ40&amp;""",d31p:"""&amp;DA40&amp;""",d32t:"""&amp;DB40&amp;""",d32p:"""&amp;DC40&amp;""",d33t:"""&amp;DD40&amp;""",d33p:"""&amp;DE40&amp;""",d3w:"""&amp;DF40&amp;""",d3d:"""&amp;DG40&amp;"""}; "</f>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"D6.scenario.defSelectValue["""&amp;U40&amp;"""]= [ """&amp;CLEAN(V40)&amp;""", """&amp;CLEAN(W40)&amp;IF(X40="","",""", """&amp;CLEAN(X40))&amp;IF(Y40="","",""", """&amp;CLEAN(Y40))&amp;IF(Z40="","",""", """&amp;CLEAN(Z40))&amp;IF(AA40="","",""", """&amp;CLEAN(AA40))&amp;IF(AB40="","",""", """&amp;CLEAN(AB40))&amp;IF(AC40="","",""", """&amp;CLEAN(AC40))&amp;IF(AD40="","",""", """&amp;CLEAN(AD40))&amp;IF(AE40="","",""", """&amp;CLEAN(AE40))&amp;IF(AF40="","",""", """&amp;CLEAN(AF40))&amp;IF(AG40="","",""", """&amp;CLEAN(AG40))&amp;IF(AH40="",""", """&amp;CLEAN(AH40))&amp;IF(AI40="","",""", """&amp;CLEAN(AI40))&amp;IF(AJ40="","",""", """&amp;CLEAN(AJ40))&amp;IF(AK40="","",""", """&amp;CLEAN(AK40))&amp;""" ];"</f>
        <v>D6.scenario.defSelectValue["sel093"]= [ "Please select", "all-electric (not used)", "1000 yen", "2000 yen", "3,000 yen", "5000 yen", "7000 yen", "10,000 yen", "12,000 yen", "15,000 yen", "20,000 yen", "30,000 yenFALSE", " " ];</v>
      </c>
      <c r="DR40" s="89"/>
      <c r="DS40" s="89"/>
      <c r="DT40" s="89" t="str">
        <f>"D6.scenario.defSelectData['"&amp;U40&amp;"']= [ '"&amp;BC40&amp;"', '"&amp;BD40&amp;"', '"&amp;BE40&amp;IF(BF40="","","', '"&amp;BF40)&amp;IF(BG40="","","', '"&amp;BG40)&amp;IF(BH40="","","', '"&amp;BH40)&amp;IF(BI40="","","', '"&amp;BI40)&amp;IF(BJ40="","","', '"&amp;BJ40)&amp;IF(BK40="","","', '"&amp;BK40)&amp;IF(BL40="","","', '"&amp;BL40)&amp;IF(BM40="","","', '"&amp;BM40)&amp;IF(BN40="","","', '"&amp;BN40)&amp;IF(BO40="","","', '"&amp;BO40)&amp;IF(BP40="","","', '"&amp;BP40)&amp;IF(BQ40="","","', '"&amp;BQ40)&amp;IF(BR40="","","', '"&amp;BR40)&amp;"' ];"</f>
        <v>D6.scenario.defSelectData['sel093']= [ '-1', '0', '1000', '2000', '3000', '5000', '7000', '10000', '12000', '15000', '20000', '30000', '40000' ];</v>
      </c>
    </row>
    <row r="41" spans="1:124" s="84" customFormat="1" ht="43.5" customHeight="1" x14ac:dyDescent="0.15">
      <c r="A41" s="74"/>
      <c r="B41" s="110" t="s">
        <v>3049</v>
      </c>
      <c r="C41" s="119" t="s">
        <v>3818</v>
      </c>
      <c r="D41" s="131" t="s">
        <v>3022</v>
      </c>
      <c r="E41" s="110" t="s">
        <v>3050</v>
      </c>
      <c r="F41" s="119" t="s">
        <v>3943</v>
      </c>
      <c r="G41" s="131" t="s">
        <v>1942</v>
      </c>
      <c r="H41" s="119" t="s">
        <v>3978</v>
      </c>
      <c r="I41" s="131" t="s">
        <v>3330</v>
      </c>
      <c r="J41" s="119" t="str">
        <f>IF(K41="","",K41)</f>
        <v>sel094</v>
      </c>
      <c r="K41" s="131" t="str">
        <f>"sel"&amp;MID($B41,2,5)</f>
        <v>sel094</v>
      </c>
      <c r="L41" s="111"/>
      <c r="M41" s="111"/>
      <c r="N41" s="111"/>
      <c r="O41" s="110" t="s">
        <v>1914</v>
      </c>
      <c r="P41" s="111"/>
      <c r="Q41" s="111"/>
      <c r="R41" s="110">
        <v>-1</v>
      </c>
      <c r="S41" s="73"/>
      <c r="T41" s="73"/>
      <c r="U41" s="113" t="str">
        <f>J41</f>
        <v>sel094</v>
      </c>
      <c r="V41" s="119" t="s">
        <v>4156</v>
      </c>
      <c r="W41" s="119"/>
      <c r="X41" s="119" t="s">
        <v>4157</v>
      </c>
      <c r="Y41" s="119" t="s">
        <v>4158</v>
      </c>
      <c r="Z41" s="119" t="s">
        <v>4159</v>
      </c>
      <c r="AA41" s="119" t="s">
        <v>4160</v>
      </c>
      <c r="AB41" s="119" t="s">
        <v>4161</v>
      </c>
      <c r="AC41" s="119" t="s">
        <v>4162</v>
      </c>
      <c r="AD41" s="119" t="s">
        <v>4163</v>
      </c>
      <c r="AE41" s="119" t="s">
        <v>4164</v>
      </c>
      <c r="AF41" s="119" t="s">
        <v>4154</v>
      </c>
      <c r="AG41" s="119"/>
      <c r="AH41" s="119"/>
      <c r="AI41" s="119"/>
      <c r="AJ41" s="119" t="s">
        <v>3559</v>
      </c>
      <c r="AK41" s="119"/>
      <c r="AL41" s="131" t="s">
        <v>4656</v>
      </c>
      <c r="AM41" s="162" t="s">
        <v>2023</v>
      </c>
      <c r="AN41" s="131" t="s">
        <v>2024</v>
      </c>
      <c r="AO41" s="131" t="s">
        <v>2025</v>
      </c>
      <c r="AP41" s="162" t="s">
        <v>2026</v>
      </c>
      <c r="AQ41" s="162" t="s">
        <v>2027</v>
      </c>
      <c r="AR41" s="162" t="s">
        <v>2028</v>
      </c>
      <c r="AS41" s="162" t="s">
        <v>2029</v>
      </c>
      <c r="AT41" s="162" t="s">
        <v>2030</v>
      </c>
      <c r="AU41" s="131" t="s">
        <v>2031</v>
      </c>
      <c r="AV41" s="131" t="s">
        <v>2021</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"D6.scenario.defInput["""&amp;B41&amp;"""] = {  "&amp;E$2&amp;":"""&amp;E41&amp;""",  "&amp;C$2&amp;":"""&amp;CLEAN(SUBSTITUTE(C41,"""",""""))&amp;""",  "&amp;F$2&amp;":"""&amp;F41&amp;""",  "&amp;H$2&amp;":"""&amp;CLEAN(SUBSTITUTE(H41,"""",""""))&amp;""", "&amp;J$2&amp;":"""&amp;J41&amp;""", "&amp;L$2&amp;":"""&amp;L41&amp;""", "&amp;M$2&amp;":"""&amp;M41&amp;""", "&amp;N$2&amp;":"""&amp;N41&amp;""", "&amp;O$2&amp;":"""&amp;O41&amp;""", "&amp;P$2&amp;":"""&amp;P41&amp;""", "&amp;Q$2&amp;":"""&amp;Q41&amp;""", "&amp;R$2&amp;":"""&amp;R41&amp;""", d11t:"""&amp;CJ41&amp;""",d11p:"""&amp;CK41&amp;""",d12t:"""&amp;CL41&amp;""",d12p:"""&amp;CM41&amp;""",d13t:"""&amp;CN41&amp;""",d13p:"""&amp;CO41&amp;""",d1w:"""&amp;CP41&amp;""",d1d:"""&amp;CQ41&amp;""", d21t:"""&amp;CR41&amp;""",d21p:"""&amp;CS41&amp;""",d22t:"""&amp;CT41&amp;""",d22p:"""&amp;CU41&amp;""",d23t:"""&amp;CV41&amp;""",d23p:"""&amp;CW41&amp;""",d2w:"""&amp;CX41&amp;""",d2d:"""&amp;CY41&amp;""", d31t:"""&amp;CZ41&amp;""",d31p:"""&amp;DA41&amp;""",d32t:"""&amp;DB41&amp;""",d32p:"""&amp;DC41&amp;""",d33t:"""&amp;DD41&amp;""",d33p:"""&amp;DE41&amp;""",d3w:"""&amp;DF41&amp;""",d3d:"""&amp;DG41&amp;"""}; "</f>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"D6.scenario.defSelectValue["""&amp;U41&amp;"""]= [ """&amp;CLEAN(V41)&amp;""", """&amp;CLEAN(W41)&amp;IF(X41="","",""", """&amp;CLEAN(X41))&amp;IF(Y41="","",""", """&amp;CLEAN(Y41))&amp;IF(Z41="","",""", """&amp;CLEAN(Z41))&amp;IF(AA41="","",""", """&amp;CLEAN(AA41))&amp;IF(AB41="","",""", """&amp;CLEAN(AB41))&amp;IF(AC41="","",""", """&amp;CLEAN(AC41))&amp;IF(AD41="","",""", """&amp;CLEAN(AD41))&amp;IF(AE41="","",""", """&amp;CLEAN(AE41))&amp;IF(AF41="","",""", """&amp;CLEAN(AF41))&amp;IF(AG41="","",""", """&amp;CLEAN(AG41))&amp;IF(AH41="",""", """&amp;CLEAN(AH41))&amp;IF(AI41="","",""", """&amp;CLEAN(AI41))&amp;IF(AJ41="","",""", """&amp;CLEAN(AJ41))&amp;IF(AK41="","",""", """&amp;CLEAN(AK41))&amp;""" ];"</f>
        <v>D6.scenario.defSelectValue["sel094"]= [ "1 cans in Please choose not to use", "", " 1 cans in two months (9L)", "month 1 cans (18L)", "month 2 cans (36L)", "month 3 cans (54L)", "week 1 cans (72L)", "5 days ( 108L)", "week 2 cans (144L)", "week 3 cans (216L)", "more", "", " " ];</v>
      </c>
      <c r="DR41" s="89"/>
      <c r="DS41" s="89"/>
      <c r="DT41" s="89" t="str">
        <f>"D6.scenario.defSelectData['"&amp;U41&amp;"']= [ '"&amp;BC41&amp;"', '"&amp;BD41&amp;"', '"&amp;BE41&amp;IF(BF41="","","', '"&amp;BF41)&amp;IF(BG41="","","', '"&amp;BG41)&amp;IF(BH41="","","', '"&amp;BH41)&amp;IF(BI41="","","', '"&amp;BI41)&amp;IF(BJ41="","","', '"&amp;BJ41)&amp;IF(BK41="","","', '"&amp;BK41)&amp;IF(BL41="","","', '"&amp;BL41)&amp;IF(BM41="","","', '"&amp;BM41)&amp;IF(BN41="","","', '"&amp;BN41)&amp;IF(BO41="","","', '"&amp;BO41)&amp;IF(BP41="","","', '"&amp;BP41)&amp;IF(BQ41="","","', '"&amp;BQ41)&amp;IF(BR41="","","', '"&amp;BR41)&amp;"' ];"</f>
        <v>D6.scenario.defSelectData['sel094']= [ '-1', '0', '900', '1800', '3600', '5400', '7200', '10800', '14400', '21600', '30000' ];</v>
      </c>
    </row>
    <row r="42" spans="1:124" s="84" customFormat="1" ht="43.5" customHeight="1" x14ac:dyDescent="0.15">
      <c r="A42" s="74"/>
      <c r="B42" s="110" t="s">
        <v>1961</v>
      </c>
      <c r="C42" s="119" t="s">
        <v>3828</v>
      </c>
      <c r="D42" s="131" t="s">
        <v>1962</v>
      </c>
      <c r="E42" s="110" t="s">
        <v>1960</v>
      </c>
      <c r="F42" s="119"/>
      <c r="G42" s="131"/>
      <c r="H42" s="119" t="s">
        <v>3988</v>
      </c>
      <c r="I42" s="131" t="s">
        <v>1963</v>
      </c>
      <c r="J42" s="119" t="str">
        <f>IF(K42="","",K42)</f>
        <v>sel101</v>
      </c>
      <c r="K42" s="131" t="str">
        <f>"sel"&amp;MID($B42,2,5)</f>
        <v>sel101</v>
      </c>
      <c r="L42" s="111"/>
      <c r="M42" s="111"/>
      <c r="N42" s="111"/>
      <c r="O42" s="110" t="s">
        <v>1914</v>
      </c>
      <c r="P42" s="111"/>
      <c r="Q42" s="111"/>
      <c r="R42" s="110">
        <v>-1</v>
      </c>
      <c r="S42" s="73"/>
      <c r="T42" s="73"/>
      <c r="U42" s="113" t="str">
        <f>J42</f>
        <v>sel101</v>
      </c>
      <c r="V42" s="119" t="s">
        <v>4071</v>
      </c>
      <c r="W42" s="119" t="s">
        <v>4195</v>
      </c>
      <c r="X42" s="119" t="s">
        <v>4196</v>
      </c>
      <c r="Y42" s="119" t="s">
        <v>4197</v>
      </c>
      <c r="Z42" s="119" t="s">
        <v>4198</v>
      </c>
      <c r="AA42" s="119" t="s">
        <v>4199</v>
      </c>
      <c r="AB42" s="119" t="s">
        <v>4200</v>
      </c>
      <c r="AC42" s="119" t="s">
        <v>4201</v>
      </c>
      <c r="AD42" s="119" t="s">
        <v>4202</v>
      </c>
      <c r="AE42" s="119" t="s">
        <v>4203</v>
      </c>
      <c r="AF42" s="119"/>
      <c r="AG42" s="119"/>
      <c r="AH42" s="119"/>
      <c r="AI42" s="119"/>
      <c r="AJ42" s="119"/>
      <c r="AK42" s="119"/>
      <c r="AL42" s="131" t="s">
        <v>4666</v>
      </c>
      <c r="AM42" s="162" t="s">
        <v>117</v>
      </c>
      <c r="AN42" s="162" t="s">
        <v>2055</v>
      </c>
      <c r="AO42" s="162" t="s">
        <v>2056</v>
      </c>
      <c r="AP42" s="131" t="s">
        <v>2057</v>
      </c>
      <c r="AQ42" s="162" t="s">
        <v>2058</v>
      </c>
      <c r="AR42" s="162" t="s">
        <v>2808</v>
      </c>
      <c r="AS42" s="131" t="s">
        <v>2059</v>
      </c>
      <c r="AT42" s="131" t="s">
        <v>2060</v>
      </c>
      <c r="AU42" s="131" t="s">
        <v>2061</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"D6.scenario.defInput["""&amp;B42&amp;"""] = {  "&amp;E$2&amp;":"""&amp;E42&amp;""",  "&amp;C$2&amp;":"""&amp;CLEAN(SUBSTITUTE(C42,"""",""""))&amp;""",  "&amp;F$2&amp;":"""&amp;F42&amp;""",  "&amp;H$2&amp;":"""&amp;CLEAN(SUBSTITUTE(H42,"""",""""))&amp;""", "&amp;J$2&amp;":"""&amp;J42&amp;""", "&amp;L$2&amp;":"""&amp;L42&amp;""", "&amp;M$2&amp;":"""&amp;M42&amp;""", "&amp;N$2&amp;":"""&amp;N42&amp;""", "&amp;O$2&amp;":"""&amp;O42&amp;""", "&amp;P$2&amp;":"""&amp;P42&amp;""", "&amp;Q$2&amp;":"""&amp;Q42&amp;""", "&amp;R$2&amp;":"""&amp;R42&amp;""", d11t:"""&amp;CJ42&amp;""",d11p:"""&amp;CK42&amp;""",d12t:"""&amp;CL42&amp;""",d12p:"""&amp;CM42&amp;""",d13t:"""&amp;CN42&amp;""",d13p:"""&amp;CO42&amp;""",d1w:"""&amp;CP42&amp;""",d1d:"""&amp;CQ42&amp;""", d21t:"""&amp;CR42&amp;""",d21p:"""&amp;CS42&amp;""",d22t:"""&amp;CT42&amp;""",d22p:"""&amp;CU42&amp;""",d23t:"""&amp;CV42&amp;""",d23p:"""&amp;CW42&amp;""",d2w:"""&amp;CX42&amp;""",d2d:"""&amp;CY42&amp;""", d31t:"""&amp;CZ42&amp;""",d31p:"""&amp;DA42&amp;""",d32t:"""&amp;DB42&amp;""",d32p:"""&amp;DC42&amp;""",d33t:"""&amp;DD42&amp;""",d33p:"""&amp;DE42&amp;""",d3w:"""&amp;DF42&amp;""",d3d:"""&amp;DG42&amp;"""}; "</f>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"D6.scenario.defSelectValue["""&amp;U42&amp;"""]= [ """&amp;CLEAN(V42)&amp;""", """&amp;CLEAN(W42)&amp;IF(X42="","",""", """&amp;CLEAN(X42))&amp;IF(Y42="","",""", """&amp;CLEAN(Y42))&amp;IF(Z42="","",""", """&amp;CLEAN(Z42))&amp;IF(AA42="","",""", """&amp;CLEAN(AA42))&amp;IF(AB42="","",""", """&amp;CLEAN(AB42))&amp;IF(AC42="","",""", """&amp;CLEAN(AC42))&amp;IF(AD42="","",""", """&amp;CLEAN(AD42))&amp;IF(AE42="","",""", """&amp;CLEAN(AE42))&amp;IF(AF42="","",""", """&amp;CLEAN(AF42))&amp;IF(AG42="","",""", """&amp;CLEAN(AG42))&amp;IF(AH42="",""", """&amp;CLEAN(AH42))&amp;IF(AI42="","",""", """&amp;CLEAN(AI42))&amp;IF(AJ42="","",""", """&amp;CLEAN(AJ42))&amp;IF(AK42="","",""", """&amp;CLEAN(AK42))&amp;""" ];"</f>
        <v>D6.scenario.defSelectValue["sel101"]= [ "Please select", "gas water heater", "gas latent heat recovery type", "kerosene water heater", "Eco-feel (kerosene latent heat recovery type)", "electric water heater", "Eco Cute (heat pump)", "gas engine cogeneration", "ENE-FARM (fuel cell)", "firewood", "" ];</v>
      </c>
      <c r="DR42" s="89"/>
      <c r="DS42" s="89"/>
      <c r="DT42" s="89" t="str">
        <f>"D6.scenario.defSelectData['"&amp;U42&amp;"']= [ '"&amp;BC42&amp;"', '"&amp;BD42&amp;"', '"&amp;BE42&amp;IF(BF42="","","', '"&amp;BF42)&amp;IF(BG42="","","', '"&amp;BG42)&amp;IF(BH42="","","', '"&amp;BH42)&amp;IF(BI42="","","', '"&amp;BI42)&amp;IF(BJ42="","","', '"&amp;BJ42)&amp;IF(BK42="","","', '"&amp;BK42)&amp;IF(BL42="","","', '"&amp;BL42)&amp;IF(BM42="","","', '"&amp;BM42)&amp;IF(BN42="","","', '"&amp;BN42)&amp;IF(BO42="","","', '"&amp;BO42)&amp;IF(BP42="","","', '"&amp;BP42)&amp;IF(BQ42="","","', '"&amp;BQ42)&amp;IF(BR42="","","', '"&amp;BR42)&amp;"' ];"</f>
        <v>D6.scenario.defSelectData['sel101']= [ '-1', '1', '2', '3', '4', '5', '6', '7', '8', '9' ];</v>
      </c>
    </row>
    <row r="43" spans="1:124" s="84" customFormat="1" ht="43.5" customHeight="1" x14ac:dyDescent="0.15">
      <c r="A43" s="74"/>
      <c r="B43" s="110" t="s">
        <v>2839</v>
      </c>
      <c r="C43" s="119" t="s">
        <v>3656</v>
      </c>
      <c r="D43" s="131" t="s">
        <v>2645</v>
      </c>
      <c r="E43" s="110" t="s">
        <v>1960</v>
      </c>
      <c r="F43" s="119"/>
      <c r="G43" s="131"/>
      <c r="H43" s="119" t="s">
        <v>3989</v>
      </c>
      <c r="I43" s="131" t="s">
        <v>2644</v>
      </c>
      <c r="J43" s="119" t="str">
        <f>IF(K43="","",K43)</f>
        <v>sel102</v>
      </c>
      <c r="K43" s="131" t="str">
        <f>"sel"&amp;MID($B43,2,5)</f>
        <v>sel102</v>
      </c>
      <c r="L43" s="111"/>
      <c r="M43" s="111"/>
      <c r="N43" s="111"/>
      <c r="O43" s="110" t="s">
        <v>1914</v>
      </c>
      <c r="P43" s="111"/>
      <c r="Q43" s="111"/>
      <c r="R43" s="110">
        <v>-1</v>
      </c>
      <c r="S43" s="73"/>
      <c r="T43" s="73"/>
      <c r="U43" s="113" t="str">
        <f>J43</f>
        <v>sel102</v>
      </c>
      <c r="V43" s="119" t="s">
        <v>4071</v>
      </c>
      <c r="W43" s="119" t="s">
        <v>4204</v>
      </c>
      <c r="X43" s="119" t="s">
        <v>4126</v>
      </c>
      <c r="Y43" s="119" t="s">
        <v>4205</v>
      </c>
      <c r="Z43" s="119"/>
      <c r="AA43" s="119"/>
      <c r="AB43" s="119"/>
      <c r="AC43" s="119"/>
      <c r="AD43" s="119"/>
      <c r="AE43" s="119"/>
      <c r="AF43" s="119"/>
      <c r="AG43" s="119"/>
      <c r="AH43" s="119"/>
      <c r="AI43" s="119"/>
      <c r="AJ43" s="119"/>
      <c r="AK43" s="119"/>
      <c r="AL43" s="131" t="s">
        <v>4666</v>
      </c>
      <c r="AM43" s="162" t="s">
        <v>2646</v>
      </c>
      <c r="AN43" s="131" t="s">
        <v>2647</v>
      </c>
      <c r="AO43" s="162" t="s">
        <v>2648</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"D6.scenario.defInput["""&amp;B43&amp;"""] = {  "&amp;E$2&amp;":"""&amp;E43&amp;""",  "&amp;C$2&amp;":"""&amp;CLEAN(SUBSTITUTE(C43,"""",""""))&amp;""",  "&amp;F$2&amp;":"""&amp;F43&amp;""",  "&amp;H$2&amp;":"""&amp;CLEAN(SUBSTITUTE(H43,"""",""""))&amp;""", "&amp;J$2&amp;":"""&amp;J43&amp;""", "&amp;L$2&amp;":"""&amp;L43&amp;""", "&amp;M$2&amp;":"""&amp;M43&amp;""", "&amp;N$2&amp;":"""&amp;N43&amp;""", "&amp;O$2&amp;":"""&amp;O43&amp;""", "&amp;P$2&amp;":"""&amp;P43&amp;""", "&amp;Q$2&amp;":"""&amp;Q43&amp;""", "&amp;R$2&amp;":"""&amp;R43&amp;""", d11t:"""&amp;CJ43&amp;""",d11p:"""&amp;CK43&amp;""",d12t:"""&amp;CL43&amp;""",d12p:"""&amp;CM43&amp;""",d13t:"""&amp;CN43&amp;""",d13p:"""&amp;CO43&amp;""",d1w:"""&amp;CP43&amp;""",d1d:"""&amp;CQ43&amp;""", d21t:"""&amp;CR43&amp;""",d21p:"""&amp;CS43&amp;""",d22t:"""&amp;CT43&amp;""",d22p:"""&amp;CU43&amp;""",d23t:"""&amp;CV43&amp;""",d23p:"""&amp;CW43&amp;""",d2w:"""&amp;CX43&amp;""",d2d:"""&amp;CY43&amp;""", d31t:"""&amp;CZ43&amp;""",d31p:"""&amp;DA43&amp;""",d32t:"""&amp;DB43&amp;""",d32p:"""&amp;DC43&amp;""",d33t:"""&amp;DD43&amp;""",d33p:"""&amp;DE43&amp;""",d3w:"""&amp;DF43&amp;""",d3d:"""&amp;DG43&amp;"""}; "</f>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"D6.scenario.defSelectValue["""&amp;U43&amp;"""]= [ """&amp;CLEAN(V43)&amp;""", """&amp;CLEAN(W43)&amp;IF(X43="","",""", """&amp;CLEAN(X43))&amp;IF(Y43="","",""", """&amp;CLEAN(Y43))&amp;IF(Z43="","",""", """&amp;CLEAN(Z43))&amp;IF(AA43="","",""", """&amp;CLEAN(AA43))&amp;IF(AB43="","",""", """&amp;CLEAN(AB43))&amp;IF(AC43="","",""", """&amp;CLEAN(AC43))&amp;IF(AD43="","",""", """&amp;CLEAN(AD43))&amp;IF(AE43="","",""", """&amp;CLEAN(AE43))&amp;IF(AF43="","",""", """&amp;CLEAN(AF43))&amp;IF(AG43="","",""", """&amp;CLEAN(AG43))&amp;IF(AH43="",""", """&amp;CLEAN(AH43))&amp;IF(AI43="","",""", """&amp;CLEAN(AI43))&amp;IF(AJ43="","",""", """&amp;CLEAN(AJ43))&amp;IF(AK43="","",""", """&amp;CLEAN(AK43))&amp;""" ];"</f>
        <v>D6.scenario.defSelectValue["sel102"]= [ "Please select", "are using", "not", "use are available from time to time", "" ];</v>
      </c>
      <c r="DR43" s="89"/>
      <c r="DS43" s="89"/>
      <c r="DT43" s="89" t="str">
        <f>"D6.scenario.defSelectData['"&amp;U43&amp;"']= [ '"&amp;BC43&amp;"', '"&amp;BD43&amp;"', '"&amp;BE43&amp;IF(BF43="","","', '"&amp;BF43)&amp;IF(BG43="","","', '"&amp;BG43)&amp;IF(BH43="","","', '"&amp;BH43)&amp;IF(BI43="","","', '"&amp;BI43)&amp;IF(BJ43="","","', '"&amp;BJ43)&amp;IF(BK43="","","', '"&amp;BK43)&amp;IF(BL43="","","', '"&amp;BL43)&amp;IF(BM43="","","', '"&amp;BM43)&amp;IF(BN43="","","', '"&amp;BN43)&amp;IF(BO43="","","', '"&amp;BO43)&amp;IF(BP43="","","', '"&amp;BP43)&amp;IF(BQ43="","","', '"&amp;BQ43)&amp;IF(BR43="","","', '"&amp;BR43)&amp;"' ];"</f>
        <v>D6.scenario.defSelectData['sel102']= [ '-1', '1', '2', '3' ];</v>
      </c>
    </row>
    <row r="44" spans="1:124" s="84" customFormat="1" ht="43.5" customHeight="1" x14ac:dyDescent="0.15">
      <c r="A44" s="73"/>
      <c r="B44" s="110" t="s">
        <v>2840</v>
      </c>
      <c r="C44" s="119" t="s">
        <v>3829</v>
      </c>
      <c r="D44" s="131" t="s">
        <v>3051</v>
      </c>
      <c r="E44" s="110" t="s">
        <v>2982</v>
      </c>
      <c r="F44" s="119" t="s">
        <v>3944</v>
      </c>
      <c r="G44" s="131" t="s">
        <v>1964</v>
      </c>
      <c r="H44" s="119" t="s">
        <v>3990</v>
      </c>
      <c r="I44" s="131" t="s">
        <v>1965</v>
      </c>
      <c r="J44" s="119" t="str">
        <f>IF(K44="","",K44)</f>
        <v>sel103</v>
      </c>
      <c r="K44" s="131" t="str">
        <f>"sel"&amp;MID($B44,2,5)</f>
        <v>sel103</v>
      </c>
      <c r="L44" s="111"/>
      <c r="M44" s="111"/>
      <c r="N44" s="111"/>
      <c r="O44" s="110" t="s">
        <v>1914</v>
      </c>
      <c r="P44" s="111"/>
      <c r="Q44" s="111"/>
      <c r="R44" s="110">
        <v>-1</v>
      </c>
      <c r="S44" s="73"/>
      <c r="T44" s="73"/>
      <c r="U44" s="113" t="str">
        <f>J44</f>
        <v>sel103</v>
      </c>
      <c r="V44" s="119" t="s">
        <v>4071</v>
      </c>
      <c r="W44" s="119" t="s">
        <v>4206</v>
      </c>
      <c r="X44" s="119" t="s">
        <v>4207</v>
      </c>
      <c r="Y44" s="119" t="s">
        <v>4208</v>
      </c>
      <c r="Z44" s="119" t="s">
        <v>4209</v>
      </c>
      <c r="AA44" s="119" t="s">
        <v>4210</v>
      </c>
      <c r="AB44" s="119" t="s">
        <v>4211</v>
      </c>
      <c r="AC44" s="119"/>
      <c r="AD44" s="119"/>
      <c r="AE44" s="119"/>
      <c r="AF44" s="119"/>
      <c r="AG44" s="119"/>
      <c r="AH44" s="119"/>
      <c r="AI44" s="119"/>
      <c r="AJ44" s="119" t="s">
        <v>3559</v>
      </c>
      <c r="AK44" s="119"/>
      <c r="AL44" s="131" t="s">
        <v>4652</v>
      </c>
      <c r="AM44" s="131" t="s">
        <v>2062</v>
      </c>
      <c r="AN44" s="131" t="s">
        <v>2063</v>
      </c>
      <c r="AO44" s="131" t="s">
        <v>2064</v>
      </c>
      <c r="AP44" s="131" t="s">
        <v>2065</v>
      </c>
      <c r="AQ44" s="162" t="s">
        <v>2066</v>
      </c>
      <c r="AR44" s="162" t="s">
        <v>2067</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"D6.scenario.defInput["""&amp;B44&amp;"""] = {  "&amp;E$2&amp;":"""&amp;E44&amp;""",  "&amp;C$2&amp;":"""&amp;CLEAN(SUBSTITUTE(C44,"""",""""))&amp;""",  "&amp;F$2&amp;":"""&amp;F44&amp;""",  "&amp;H$2&amp;":"""&amp;CLEAN(SUBSTITUTE(H44,"""",""""))&amp;""", "&amp;J$2&amp;":"""&amp;J44&amp;""", "&amp;L$2&amp;":"""&amp;L44&amp;""", "&amp;M$2&amp;":"""&amp;M44&amp;""", "&amp;N$2&amp;":"""&amp;N44&amp;""", "&amp;O$2&amp;":"""&amp;O44&amp;""", "&amp;P$2&amp;":"""&amp;P44&amp;""", "&amp;Q$2&amp;":"""&amp;Q44&amp;""", "&amp;R$2&amp;":"""&amp;R44&amp;""", d11t:"""&amp;CJ44&amp;""",d11p:"""&amp;CK44&amp;""",d12t:"""&amp;CL44&amp;""",d12p:"""&amp;CM44&amp;""",d13t:"""&amp;CN44&amp;""",d13p:"""&amp;CO44&amp;""",d1w:"""&amp;CP44&amp;""",d1d:"""&amp;CQ44&amp;""", d21t:"""&amp;CR44&amp;""",d21p:"""&amp;CS44&amp;""",d22t:"""&amp;CT44&amp;""",d22p:"""&amp;CU44&amp;""",d23t:"""&amp;CV44&amp;""",d23p:"""&amp;CW44&amp;""",d2w:"""&amp;CX44&amp;""",d2d:"""&amp;CY44&amp;""", d31t:"""&amp;CZ44&amp;""",d31p:"""&amp;DA44&amp;""",d32t:"""&amp;DB44&amp;""",d32p:"""&amp;DC44&amp;""",d33t:"""&amp;DD44&amp;""",d33p:"""&amp;DE44&amp;""",d3w:"""&amp;DF44&amp;""",d3d:"""&amp;DG44&amp;"""}; "</f>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"D6.scenario.defSelectValue["""&amp;U44&amp;"""]= [ """&amp;CLEAN(V44)&amp;""", """&amp;CLEAN(W44)&amp;IF(X44="","",""", """&amp;CLEAN(X44))&amp;IF(Y44="","",""", """&amp;CLEAN(Y44))&amp;IF(Z44="","",""", """&amp;CLEAN(Z44))&amp;IF(AA44="","",""", """&amp;CLEAN(AA44))&amp;IF(AB44="","",""", """&amp;CLEAN(AB44))&amp;IF(AC44="","",""", """&amp;CLEAN(AC44))&amp;IF(AD44="","",""", """&amp;CLEAN(AD44))&amp;IF(AE44="","",""", """&amp;CLEAN(AE44))&amp;IF(AF44="","",""", """&amp;CLEAN(AF44))&amp;IF(AG44="","",""", """&amp;CLEAN(AG44))&amp;IF(AH44="",""", """&amp;CLEAN(AH44))&amp;IF(AI44="","",""", """&amp;CLEAN(AI44))&amp;IF(AJ44="","",""", """&amp;CLEAN(AJ44))&amp;IF(AK44="","",""", """&amp;CLEAN(AK44))&amp;""" ];"</f>
        <v>D6.scenario.defSelectValue["sel103"]= [ "Please select", "about once a", "one day a week", "2 days per week", "2 days that do not accumulate water", "week 5-6 days", "every day", "", " " ];</v>
      </c>
      <c r="DR44" s="89"/>
      <c r="DS44" s="89"/>
      <c r="DT44" s="89" t="str">
        <f>"D6.scenario.defSelectData['"&amp;U44&amp;"']= [ '"&amp;BC44&amp;"', '"&amp;BD44&amp;"', '"&amp;BE44&amp;IF(BF44="","","', '"&amp;BF44)&amp;IF(BG44="","","', '"&amp;BG44)&amp;IF(BH44="","","', '"&amp;BH44)&amp;IF(BI44="","","', '"&amp;BI44)&amp;IF(BJ44="","","', '"&amp;BJ44)&amp;IF(BK44="","","', '"&amp;BK44)&amp;IF(BL44="","","', '"&amp;BL44)&amp;IF(BM44="","","', '"&amp;BM44)&amp;IF(BN44="","","', '"&amp;BN44)&amp;IF(BO44="","","', '"&amp;BO44)&amp;IF(BP44="","","', '"&amp;BP44)&amp;IF(BQ44="","","', '"&amp;BQ44)&amp;IF(BR44="","","', '"&amp;BR44)&amp;"' ];"</f>
        <v>D6.scenario.defSelectData['sel103']= [ '-1', '0', '1', '2', '3.5', '5.5', '7' ];</v>
      </c>
    </row>
    <row r="45" spans="1:124" s="84" customFormat="1" ht="43.5" customHeight="1" x14ac:dyDescent="0.15">
      <c r="A45" s="73"/>
      <c r="B45" s="110" t="s">
        <v>2655</v>
      </c>
      <c r="C45" s="119" t="s">
        <v>3830</v>
      </c>
      <c r="D45" s="131" t="s">
        <v>2599</v>
      </c>
      <c r="E45" s="110" t="s">
        <v>2982</v>
      </c>
      <c r="F45" s="119" t="s">
        <v>3944</v>
      </c>
      <c r="G45" s="131" t="s">
        <v>1964</v>
      </c>
      <c r="H45" s="119" t="s">
        <v>3991</v>
      </c>
      <c r="I45" s="131" t="s">
        <v>2600</v>
      </c>
      <c r="J45" s="119" t="str">
        <f>IF(K45="","",K45)</f>
        <v>sel104</v>
      </c>
      <c r="K45" s="131" t="str">
        <f>"sel"&amp;MID($B45,2,5)</f>
        <v>sel104</v>
      </c>
      <c r="L45" s="111"/>
      <c r="M45" s="111"/>
      <c r="N45" s="111"/>
      <c r="O45" s="110" t="s">
        <v>1914</v>
      </c>
      <c r="P45" s="111"/>
      <c r="Q45" s="111"/>
      <c r="R45" s="110">
        <v>-1</v>
      </c>
      <c r="S45" s="73"/>
      <c r="T45" s="73"/>
      <c r="U45" s="113" t="str">
        <f>J45</f>
        <v>sel104</v>
      </c>
      <c r="V45" s="119" t="s">
        <v>4071</v>
      </c>
      <c r="W45" s="119" t="s">
        <v>4206</v>
      </c>
      <c r="X45" s="119" t="s">
        <v>4207</v>
      </c>
      <c r="Y45" s="119" t="s">
        <v>4208</v>
      </c>
      <c r="Z45" s="119" t="s">
        <v>4209</v>
      </c>
      <c r="AA45" s="119" t="s">
        <v>4210</v>
      </c>
      <c r="AB45" s="119" t="s">
        <v>4211</v>
      </c>
      <c r="AC45" s="119"/>
      <c r="AD45" s="119"/>
      <c r="AE45" s="119"/>
      <c r="AF45" s="119"/>
      <c r="AG45" s="119"/>
      <c r="AH45" s="119"/>
      <c r="AI45" s="119"/>
      <c r="AJ45" s="119" t="s">
        <v>3559</v>
      </c>
      <c r="AK45" s="119"/>
      <c r="AL45" s="131" t="s">
        <v>4666</v>
      </c>
      <c r="AM45" s="162" t="s">
        <v>2062</v>
      </c>
      <c r="AN45" s="131" t="s">
        <v>2063</v>
      </c>
      <c r="AO45" s="131" t="s">
        <v>2064</v>
      </c>
      <c r="AP45" s="131" t="s">
        <v>2065</v>
      </c>
      <c r="AQ45" s="131" t="s">
        <v>2066</v>
      </c>
      <c r="AR45" s="162" t="s">
        <v>2067</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"D6.scenario.defInput["""&amp;B45&amp;"""] = {  "&amp;E$2&amp;":"""&amp;E45&amp;""",  "&amp;C$2&amp;":"""&amp;CLEAN(SUBSTITUTE(C45,"""",""""))&amp;""",  "&amp;F$2&amp;":"""&amp;F45&amp;""",  "&amp;H$2&amp;":"""&amp;CLEAN(SUBSTITUTE(H45,"""",""""))&amp;""", "&amp;J$2&amp;":"""&amp;J45&amp;""", "&amp;L$2&amp;":"""&amp;L45&amp;""", "&amp;M$2&amp;":"""&amp;M45&amp;""", "&amp;N$2&amp;":"""&amp;N45&amp;""", "&amp;O$2&amp;":"""&amp;O45&amp;""", "&amp;P$2&amp;":"""&amp;P45&amp;""", "&amp;Q$2&amp;":"""&amp;Q45&amp;""", "&amp;R$2&amp;":"""&amp;R45&amp;""", d11t:"""&amp;CJ45&amp;""",d11p:"""&amp;CK45&amp;""",d12t:"""&amp;CL45&amp;""",d12p:"""&amp;CM45&amp;""",d13t:"""&amp;CN45&amp;""",d13p:"""&amp;CO45&amp;""",d1w:"""&amp;CP45&amp;""",d1d:"""&amp;CQ45&amp;""", d21t:"""&amp;CR45&amp;""",d21p:"""&amp;CS45&amp;""",d22t:"""&amp;CT45&amp;""",d22p:"""&amp;CU45&amp;""",d23t:"""&amp;CV45&amp;""",d23p:"""&amp;CW45&amp;""",d2w:"""&amp;CX45&amp;""",d2d:"""&amp;CY45&amp;""", d31t:"""&amp;CZ45&amp;""",d31p:"""&amp;DA45&amp;""",d32t:"""&amp;DB45&amp;""",d32p:"""&amp;DC45&amp;""",d33t:"""&amp;DD45&amp;""",d33p:"""&amp;DE45&amp;""",d3w:"""&amp;DF45&amp;""",d3d:"""&amp;DG45&amp;"""}; "</f>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"D6.scenario.defSelectValue["""&amp;U45&amp;"""]= [ """&amp;CLEAN(V45)&amp;""", """&amp;CLEAN(W45)&amp;IF(X45="","",""", """&amp;CLEAN(X45))&amp;IF(Y45="","",""", """&amp;CLEAN(Y45))&amp;IF(Z45="","",""", """&amp;CLEAN(Z45))&amp;IF(AA45="","",""", """&amp;CLEAN(AA45))&amp;IF(AB45="","",""", """&amp;CLEAN(AB45))&amp;IF(AC45="","",""", """&amp;CLEAN(AC45))&amp;IF(AD45="","",""", """&amp;CLEAN(AD45))&amp;IF(AE45="","",""", """&amp;CLEAN(AE45))&amp;IF(AF45="","",""", """&amp;CLEAN(AF45))&amp;IF(AG45="","",""", """&amp;CLEAN(AG45))&amp;IF(AH45="",""", """&amp;CLEAN(AH45))&amp;IF(AI45="","",""", """&amp;CLEAN(AI45))&amp;IF(AJ45="","",""", """&amp;CLEAN(AJ45))&amp;IF(AK45="","",""", """&amp;CLEAN(AK45))&amp;""" ];"</f>
        <v>D6.scenario.defSelectValue["sel104"]= [ "Please select", "about once a", "one day a week", "2 days per week", "2 days that do not accumulate water", "week 5-6 days", "every day", "", " " ];</v>
      </c>
      <c r="DR45" s="89"/>
      <c r="DS45" s="89"/>
      <c r="DT45" s="89" t="str">
        <f>"D6.scenario.defSelectData['"&amp;U45&amp;"']= [ '"&amp;BC45&amp;"', '"&amp;BD45&amp;"', '"&amp;BE45&amp;IF(BF45="","","', '"&amp;BF45)&amp;IF(BG45="","","', '"&amp;BG45)&amp;IF(BH45="","","', '"&amp;BH45)&amp;IF(BI45="","","', '"&amp;BI45)&amp;IF(BJ45="","","', '"&amp;BJ45)&amp;IF(BK45="","","', '"&amp;BK45)&amp;IF(BL45="","","', '"&amp;BL45)&amp;IF(BM45="","","', '"&amp;BM45)&amp;IF(BN45="","","', '"&amp;BN45)&amp;IF(BO45="","","', '"&amp;BO45)&amp;IF(BP45="","","', '"&amp;BP45)&amp;IF(BQ45="","","', '"&amp;BQ45)&amp;IF(BR45="","","', '"&amp;BR45)&amp;"' ];"</f>
        <v>D6.scenario.defSelectData['sel104']= [ '-1', '0', '1', '2', '3.5', '5.5', '7' ];</v>
      </c>
    </row>
    <row r="46" spans="1:124" s="84" customFormat="1" ht="43.5" customHeight="1" x14ac:dyDescent="0.15">
      <c r="A46" s="73"/>
      <c r="B46" s="110" t="s">
        <v>2841</v>
      </c>
      <c r="C46" s="119" t="s">
        <v>3831</v>
      </c>
      <c r="D46" s="131" t="s">
        <v>3052</v>
      </c>
      <c r="E46" s="110" t="s">
        <v>2981</v>
      </c>
      <c r="F46" s="119" t="s">
        <v>3945</v>
      </c>
      <c r="G46" s="131" t="s">
        <v>1966</v>
      </c>
      <c r="H46" s="119" t="s">
        <v>3992</v>
      </c>
      <c r="I46" s="131" t="s">
        <v>1967</v>
      </c>
      <c r="J46" s="119" t="str">
        <f>IF(K46="","",K46)</f>
        <v>sel105</v>
      </c>
      <c r="K46" s="131" t="str">
        <f>"sel"&amp;MID($B46,2,5)</f>
        <v>sel105</v>
      </c>
      <c r="L46" s="111"/>
      <c r="M46" s="111"/>
      <c r="N46" s="111"/>
      <c r="O46" s="110" t="s">
        <v>1914</v>
      </c>
      <c r="P46" s="111"/>
      <c r="Q46" s="111"/>
      <c r="R46" s="110">
        <v>-1</v>
      </c>
      <c r="S46" s="73"/>
      <c r="T46" s="73"/>
      <c r="U46" s="113" t="str">
        <f>J46</f>
        <v>sel105</v>
      </c>
      <c r="V46" s="119" t="s">
        <v>4071</v>
      </c>
      <c r="W46" s="119" t="s">
        <v>4180</v>
      </c>
      <c r="X46" s="119" t="s">
        <v>4212</v>
      </c>
      <c r="Y46" s="119" t="s">
        <v>4213</v>
      </c>
      <c r="Z46" s="119" t="s">
        <v>4214</v>
      </c>
      <c r="AA46" s="119" t="s">
        <v>4215</v>
      </c>
      <c r="AB46" s="119" t="s">
        <v>4216</v>
      </c>
      <c r="AC46" s="119" t="s">
        <v>4217</v>
      </c>
      <c r="AD46" s="119" t="s">
        <v>4218</v>
      </c>
      <c r="AE46" s="119" t="s">
        <v>4219</v>
      </c>
      <c r="AF46" s="119" t="s">
        <v>4220</v>
      </c>
      <c r="AG46" s="119"/>
      <c r="AH46" s="119"/>
      <c r="AI46" s="119"/>
      <c r="AJ46" s="119" t="s">
        <v>3559</v>
      </c>
      <c r="AK46" s="119"/>
      <c r="AL46" s="131" t="s">
        <v>4656</v>
      </c>
      <c r="AM46" s="131" t="s">
        <v>2023</v>
      </c>
      <c r="AN46" s="131" t="s">
        <v>2068</v>
      </c>
      <c r="AO46" s="131" t="s">
        <v>2069</v>
      </c>
      <c r="AP46" s="162" t="s">
        <v>2070</v>
      </c>
      <c r="AQ46" s="162" t="s">
        <v>2071</v>
      </c>
      <c r="AR46" s="162" t="s">
        <v>2072</v>
      </c>
      <c r="AS46" s="162" t="s">
        <v>2073</v>
      </c>
      <c r="AT46" s="131" t="s">
        <v>2074</v>
      </c>
      <c r="AU46" s="131" t="s">
        <v>2603</v>
      </c>
      <c r="AV46" s="131" t="s">
        <v>2604</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"D6.scenario.defInput["""&amp;B46&amp;"""] = {  "&amp;E$2&amp;":"""&amp;E46&amp;""",  "&amp;C$2&amp;":"""&amp;CLEAN(SUBSTITUTE(C46,"""",""""))&amp;""",  "&amp;F$2&amp;":"""&amp;F46&amp;""",  "&amp;H$2&amp;":"""&amp;CLEAN(SUBSTITUTE(H46,"""",""""))&amp;""", "&amp;J$2&amp;":"""&amp;J46&amp;""", "&amp;L$2&amp;":"""&amp;L46&amp;""", "&amp;M$2&amp;":"""&amp;M46&amp;""", "&amp;N$2&amp;":"""&amp;N46&amp;""", "&amp;O$2&amp;":"""&amp;O46&amp;""", "&amp;P$2&amp;":"""&amp;P46&amp;""", "&amp;Q$2&amp;":"""&amp;Q46&amp;""", "&amp;R$2&amp;":"""&amp;R46&amp;""", d11t:"""&amp;CJ46&amp;""",d11p:"""&amp;CK46&amp;""",d12t:"""&amp;CL46&amp;""",d12p:"""&amp;CM46&amp;""",d13t:"""&amp;CN46&amp;""",d13p:"""&amp;CO46&amp;""",d1w:"""&amp;CP46&amp;""",d1d:"""&amp;CQ46&amp;""", d21t:"""&amp;CR46&amp;""",d21p:"""&amp;CS46&amp;""",d22t:"""&amp;CT46&amp;""",d22p:"""&amp;CU46&amp;""",d23t:"""&amp;CV46&amp;""",d23p:"""&amp;CW46&amp;""",d2w:"""&amp;CX46&amp;""",d2d:"""&amp;CY46&amp;""", d31t:"""&amp;CZ46&amp;""",d31p:"""&amp;DA46&amp;""",d32t:"""&amp;DB46&amp;""",d32p:"""&amp;DC46&amp;""",d33t:"""&amp;DD46&amp;""",d33p:"""&amp;DE46&amp;""",d3w:"""&amp;DF46&amp;""",d3d:"""&amp;DG46&amp;"""}; "</f>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"D6.scenario.defSelectValue["""&amp;U46&amp;"""]= [ """&amp;CLEAN(V46)&amp;""", """&amp;CLEAN(W46)&amp;IF(X46="","",""", """&amp;CLEAN(X46))&amp;IF(Y46="","",""", """&amp;CLEAN(Y46))&amp;IF(Z46="","",""", """&amp;CLEAN(Z46))&amp;IF(AA46="","",""", """&amp;CLEAN(AA46))&amp;IF(AB46="","",""", """&amp;CLEAN(AB46))&amp;IF(AC46="","",""", """&amp;CLEAN(AC46))&amp;IF(AD46="","",""", """&amp;CLEAN(AD46))&amp;IF(AE46="","",""", """&amp;CLEAN(AE46))&amp;IF(AF46="","",""", """&amp;CLEAN(AF46))&amp;IF(AG46="","",""", """&amp;CLEAN(AG46))&amp;IF(AH46="",""", """&amp;CLEAN(AH46))&amp;IF(AI46="","",""", """&amp;CLEAN(AI46))&amp;IF(AJ46="","",""", """&amp;CLEAN(AJ46))&amp;IF(AK46="","",""", """&amp;CLEAN(AK46))&amp;""" ];"</f>
        <v>D6.scenario.defSelectValue["sel105"]= [ "Please select", "do not use", "5 min", "10 min", "15 min", "20 min", "30 min", "40 min", "60 min", "90 min", "120 minutes", "", " " ];</v>
      </c>
      <c r="DR46" s="89"/>
      <c r="DS46" s="89"/>
      <c r="DT46" s="89" t="str">
        <f>"D6.scenario.defSelectData['"&amp;U46&amp;"']= [ '"&amp;BC46&amp;"', '"&amp;BD46&amp;"', '"&amp;BE46&amp;IF(BF46="","","', '"&amp;BF46)&amp;IF(BG46="","","', '"&amp;BG46)&amp;IF(BH46="","","', '"&amp;BH46)&amp;IF(BI46="","","', '"&amp;BI46)&amp;IF(BJ46="","","', '"&amp;BJ46)&amp;IF(BK46="","","', '"&amp;BK46)&amp;IF(BL46="","","', '"&amp;BL46)&amp;IF(BM46="","","', '"&amp;BM46)&amp;IF(BN46="","","', '"&amp;BN46)&amp;IF(BO46="","","', '"&amp;BO46)&amp;IF(BP46="","","', '"&amp;BP46)&amp;IF(BQ46="","","', '"&amp;BQ46)&amp;IF(BR46="","","', '"&amp;BR46)&amp;"' ];"</f>
        <v>D6.scenario.defSelectData['sel105']= [ '-1', '0', '5', '10', '15', '20', '30', '40', '60', '90', '120' ];</v>
      </c>
    </row>
    <row r="47" spans="1:124" s="84" customFormat="1" ht="43.5" customHeight="1" x14ac:dyDescent="0.15">
      <c r="A47" s="73"/>
      <c r="B47" s="110" t="s">
        <v>2842</v>
      </c>
      <c r="C47" s="119" t="s">
        <v>3832</v>
      </c>
      <c r="D47" s="131" t="s">
        <v>2601</v>
      </c>
      <c r="E47" s="110" t="s">
        <v>2981</v>
      </c>
      <c r="F47" s="119" t="s">
        <v>3945</v>
      </c>
      <c r="G47" s="131" t="s">
        <v>1966</v>
      </c>
      <c r="H47" s="119" t="s">
        <v>3993</v>
      </c>
      <c r="I47" s="131" t="s">
        <v>2602</v>
      </c>
      <c r="J47" s="119" t="str">
        <f>IF(K47="","",K47)</f>
        <v>sel106</v>
      </c>
      <c r="K47" s="131" t="str">
        <f>"sel"&amp;MID($B47,2,5)</f>
        <v>sel106</v>
      </c>
      <c r="L47" s="111"/>
      <c r="M47" s="111"/>
      <c r="N47" s="111"/>
      <c r="O47" s="110" t="s">
        <v>1914</v>
      </c>
      <c r="P47" s="111"/>
      <c r="Q47" s="111"/>
      <c r="R47" s="110">
        <v>-1</v>
      </c>
      <c r="S47" s="73"/>
      <c r="T47" s="73"/>
      <c r="U47" s="113" t="str">
        <f>J47</f>
        <v>sel106</v>
      </c>
      <c r="V47" s="119" t="s">
        <v>4071</v>
      </c>
      <c r="W47" s="119" t="s">
        <v>4180</v>
      </c>
      <c r="X47" s="119" t="s">
        <v>4212</v>
      </c>
      <c r="Y47" s="119" t="s">
        <v>4213</v>
      </c>
      <c r="Z47" s="119" t="s">
        <v>4214</v>
      </c>
      <c r="AA47" s="119" t="s">
        <v>4215</v>
      </c>
      <c r="AB47" s="119" t="s">
        <v>4216</v>
      </c>
      <c r="AC47" s="119" t="s">
        <v>4217</v>
      </c>
      <c r="AD47" s="119" t="s">
        <v>4218</v>
      </c>
      <c r="AE47" s="119" t="s">
        <v>4219</v>
      </c>
      <c r="AF47" s="119" t="s">
        <v>4220</v>
      </c>
      <c r="AG47" s="119"/>
      <c r="AH47" s="119"/>
      <c r="AI47" s="119"/>
      <c r="AJ47" s="119" t="s">
        <v>3559</v>
      </c>
      <c r="AK47" s="119"/>
      <c r="AL47" s="131" t="s">
        <v>4652</v>
      </c>
      <c r="AM47" s="131" t="s">
        <v>2023</v>
      </c>
      <c r="AN47" s="131" t="s">
        <v>2068</v>
      </c>
      <c r="AO47" s="131" t="s">
        <v>2069</v>
      </c>
      <c r="AP47" s="162" t="s">
        <v>2070</v>
      </c>
      <c r="AQ47" s="162" t="s">
        <v>2071</v>
      </c>
      <c r="AR47" s="162" t="s">
        <v>2072</v>
      </c>
      <c r="AS47" s="162" t="s">
        <v>2073</v>
      </c>
      <c r="AT47" s="131" t="s">
        <v>2074</v>
      </c>
      <c r="AU47" s="131" t="s">
        <v>2603</v>
      </c>
      <c r="AV47" s="131" t="s">
        <v>2604</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"D6.scenario.defInput["""&amp;B47&amp;"""] = {  "&amp;E$2&amp;":"""&amp;E47&amp;""",  "&amp;C$2&amp;":"""&amp;CLEAN(SUBSTITUTE(C47,"""",""""))&amp;""",  "&amp;F$2&amp;":"""&amp;F47&amp;""",  "&amp;H$2&amp;":"""&amp;CLEAN(SUBSTITUTE(H47,"""",""""))&amp;""", "&amp;J$2&amp;":"""&amp;J47&amp;""", "&amp;L$2&amp;":"""&amp;L47&amp;""", "&amp;M$2&amp;":"""&amp;M47&amp;""", "&amp;N$2&amp;":"""&amp;N47&amp;""", "&amp;O$2&amp;":"""&amp;O47&amp;""", "&amp;P$2&amp;":"""&amp;P47&amp;""", "&amp;Q$2&amp;":"""&amp;Q47&amp;""", "&amp;R$2&amp;":"""&amp;R47&amp;""", d11t:"""&amp;CJ47&amp;""",d11p:"""&amp;CK47&amp;""",d12t:"""&amp;CL47&amp;""",d12p:"""&amp;CM47&amp;""",d13t:"""&amp;CN47&amp;""",d13p:"""&amp;CO47&amp;""",d1w:"""&amp;CP47&amp;""",d1d:"""&amp;CQ47&amp;""", d21t:"""&amp;CR47&amp;""",d21p:"""&amp;CS47&amp;""",d22t:"""&amp;CT47&amp;""",d22p:"""&amp;CU47&amp;""",d23t:"""&amp;CV47&amp;""",d23p:"""&amp;CW47&amp;""",d2w:"""&amp;CX47&amp;""",d2d:"""&amp;CY47&amp;""", d31t:"""&amp;CZ47&amp;""",d31p:"""&amp;DA47&amp;""",d32t:"""&amp;DB47&amp;""",d32p:"""&amp;DC47&amp;""",d33t:"""&amp;DD47&amp;""",d33p:"""&amp;DE47&amp;""",d3w:"""&amp;DF47&amp;""",d3d:"""&amp;DG47&amp;"""}; "</f>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"D6.scenario.defSelectValue["""&amp;U47&amp;"""]= [ """&amp;CLEAN(V47)&amp;""", """&amp;CLEAN(W47)&amp;IF(X47="","",""", """&amp;CLEAN(X47))&amp;IF(Y47="","",""", """&amp;CLEAN(Y47))&amp;IF(Z47="","",""", """&amp;CLEAN(Z47))&amp;IF(AA47="","",""", """&amp;CLEAN(AA47))&amp;IF(AB47="","",""", """&amp;CLEAN(AB47))&amp;IF(AC47="","",""", """&amp;CLEAN(AC47))&amp;IF(AD47="","",""", """&amp;CLEAN(AD47))&amp;IF(AE47="","",""", """&amp;CLEAN(AE47))&amp;IF(AF47="","",""", """&amp;CLEAN(AF47))&amp;IF(AG47="","",""", """&amp;CLEAN(AG47))&amp;IF(AH47="",""", """&amp;CLEAN(AH47))&amp;IF(AI47="","",""", """&amp;CLEAN(AI47))&amp;IF(AJ47="","",""", """&amp;CLEAN(AJ47))&amp;IF(AK47="","",""", """&amp;CLEAN(AK47))&amp;""" ];"</f>
        <v>D6.scenario.defSelectValue["sel106"]= [ "Please select", "do not use", "5 min", "10 min", "15 min", "20 min", "30 min", "40 min", "60 min", "90 min", "120 minutes", "", " " ];</v>
      </c>
      <c r="DR47" s="89"/>
      <c r="DS47" s="89"/>
      <c r="DT47" s="89" t="str">
        <f>"D6.scenario.defSelectData['"&amp;U47&amp;"']= [ '"&amp;BC47&amp;"', '"&amp;BD47&amp;"', '"&amp;BE47&amp;IF(BF47="","","', '"&amp;BF47)&amp;IF(BG47="","","', '"&amp;BG47)&amp;IF(BH47="","","', '"&amp;BH47)&amp;IF(BI47="","","', '"&amp;BI47)&amp;IF(BJ47="","","', '"&amp;BJ47)&amp;IF(BK47="","","', '"&amp;BK47)&amp;IF(BL47="","","', '"&amp;BL47)&amp;IF(BM47="","","', '"&amp;BM47)&amp;IF(BN47="","","', '"&amp;BN47)&amp;IF(BO47="","","', '"&amp;BO47)&amp;IF(BP47="","","', '"&amp;BP47)&amp;IF(BQ47="","","', '"&amp;BQ47)&amp;IF(BR47="","","', '"&amp;BR47)&amp;"' ];"</f>
        <v>D6.scenario.defSelectData['sel106']= [ '-1', '0', '5', '10', '15', '20', '30', '40', '60', '90', '120' ];</v>
      </c>
    </row>
    <row r="48" spans="1:124" s="84" customFormat="1" ht="43.5" customHeight="1" x14ac:dyDescent="0.15">
      <c r="A48" s="73"/>
      <c r="B48" s="110" t="s">
        <v>2843</v>
      </c>
      <c r="C48" s="119" t="s">
        <v>3833</v>
      </c>
      <c r="D48" s="131" t="s">
        <v>2661</v>
      </c>
      <c r="E48" s="110" t="s">
        <v>2982</v>
      </c>
      <c r="F48" s="119"/>
      <c r="G48" s="131"/>
      <c r="H48" s="119" t="s">
        <v>3833</v>
      </c>
      <c r="I48" s="131" t="s">
        <v>2661</v>
      </c>
      <c r="J48" s="119" t="str">
        <f>IF(K48="","",K48)</f>
        <v>sel107</v>
      </c>
      <c r="K48" s="131" t="str">
        <f>"sel"&amp;MID($B48,2,5)</f>
        <v>sel107</v>
      </c>
      <c r="L48" s="111"/>
      <c r="M48" s="111"/>
      <c r="N48" s="111"/>
      <c r="O48" s="110" t="s">
        <v>1914</v>
      </c>
      <c r="P48" s="111"/>
      <c r="Q48" s="111"/>
      <c r="R48" s="110">
        <v>-1</v>
      </c>
      <c r="S48" s="73"/>
      <c r="T48" s="73"/>
      <c r="U48" s="113" t="str">
        <f>J48</f>
        <v>sel107</v>
      </c>
      <c r="V48" s="119" t="s">
        <v>4071</v>
      </c>
      <c r="W48" s="119" t="s">
        <v>4221</v>
      </c>
      <c r="X48" s="119" t="s">
        <v>4222</v>
      </c>
      <c r="Y48" s="119" t="s">
        <v>4223</v>
      </c>
      <c r="Z48" s="119"/>
      <c r="AA48" s="119"/>
      <c r="AB48" s="119"/>
      <c r="AC48" s="119"/>
      <c r="AD48" s="119"/>
      <c r="AE48" s="119"/>
      <c r="AF48" s="119"/>
      <c r="AG48" s="119"/>
      <c r="AH48" s="119"/>
      <c r="AI48" s="119"/>
      <c r="AJ48" s="119"/>
      <c r="AK48" s="119"/>
      <c r="AL48" s="131" t="s">
        <v>4652</v>
      </c>
      <c r="AM48" s="162" t="s">
        <v>2662</v>
      </c>
      <c r="AN48" s="162" t="s">
        <v>2663</v>
      </c>
      <c r="AO48" s="162" t="s">
        <v>2664</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"D6.scenario.defInput["""&amp;B48&amp;"""] = {  "&amp;E$2&amp;":"""&amp;E48&amp;""",  "&amp;C$2&amp;":"""&amp;CLEAN(SUBSTITUTE(C48,"""",""""))&amp;""",  "&amp;F$2&amp;":"""&amp;F48&amp;""",  "&amp;H$2&amp;":"""&amp;CLEAN(SUBSTITUTE(H48,"""",""""))&amp;""", "&amp;J$2&amp;":"""&amp;J48&amp;""", "&amp;L$2&amp;":"""&amp;L48&amp;""", "&amp;M$2&amp;":"""&amp;M48&amp;""", "&amp;N$2&amp;":"""&amp;N48&amp;""", "&amp;O$2&amp;":"""&amp;O48&amp;""", "&amp;P$2&amp;":"""&amp;P48&amp;""", "&amp;Q$2&amp;":"""&amp;Q48&amp;""", "&amp;R$2&amp;":"""&amp;R48&amp;""", d11t:"""&amp;CJ48&amp;""",d11p:"""&amp;CK48&amp;""",d12t:"""&amp;CL48&amp;""",d12p:"""&amp;CM48&amp;""",d13t:"""&amp;CN48&amp;""",d13p:"""&amp;CO48&amp;""",d1w:"""&amp;CP48&amp;""",d1d:"""&amp;CQ48&amp;""", d21t:"""&amp;CR48&amp;""",d21p:"""&amp;CS48&amp;""",d22t:"""&amp;CT48&amp;""",d22p:"""&amp;CU48&amp;""",d23t:"""&amp;CV48&amp;""",d23p:"""&amp;CW48&amp;""",d2w:"""&amp;CX48&amp;""",d2d:"""&amp;CY48&amp;""", d31t:"""&amp;CZ48&amp;""",d31p:"""&amp;DA48&amp;""",d32t:"""&amp;DB48&amp;""",d32p:"""&amp;DC48&amp;""",d33t:"""&amp;DD48&amp;""",d33p:"""&amp;DE48&amp;""",d3w:"""&amp;DF48&amp;""",d3d:"""&amp;DG48&amp;"""}; "</f>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"D6.scenario.defSelectValue["""&amp;U48&amp;"""]= [ """&amp;CLEAN(V48)&amp;""", """&amp;CLEAN(W48)&amp;IF(X48="","",""", """&amp;CLEAN(X48))&amp;IF(Y48="","",""", """&amp;CLEAN(Y48))&amp;IF(Z48="","",""", """&amp;CLEAN(Z48))&amp;IF(AA48="","",""", """&amp;CLEAN(AA48))&amp;IF(AB48="","",""", """&amp;CLEAN(AB48))&amp;IF(AC48="","",""", """&amp;CLEAN(AC48))&amp;IF(AD48="","",""", """&amp;CLEAN(AD48))&amp;IF(AE48="","",""", """&amp;CLEAN(AE48))&amp;IF(AF48="","",""", """&amp;CLEAN(AF48))&amp;IF(AG48="","",""", """&amp;CLEAN(AG48))&amp;IF(AH48="",""", """&amp;CLEAN(AH48))&amp;IF(AI48="","",""", """&amp;CLEAN(AI48))&amp;IF(AJ48="","",""", """&amp;CLEAN(AJ48))&amp;IF(AK48="","",""", """&amp;CLEAN(AK48))&amp;""" ];"</f>
        <v>D6.scenario.defSelectValue["sel107"]= [ "Please select", "not stick the extent", "sitz bath", "hot water to soak up the shoulder", "" ];</v>
      </c>
      <c r="DR48" s="89"/>
      <c r="DS48" s="89"/>
      <c r="DT48" s="89" t="str">
        <f>"D6.scenario.defSelectData['"&amp;U48&amp;"']= [ '"&amp;BC48&amp;"', '"&amp;BD48&amp;"', '"&amp;BE48&amp;IF(BF48="","","', '"&amp;BF48)&amp;IF(BG48="","","', '"&amp;BG48)&amp;IF(BH48="","","', '"&amp;BH48)&amp;IF(BI48="","","', '"&amp;BI48)&amp;IF(BJ48="","","', '"&amp;BJ48)&amp;IF(BK48="","","', '"&amp;BK48)&amp;IF(BL48="","","', '"&amp;BL48)&amp;IF(BM48="","","', '"&amp;BM48)&amp;IF(BN48="","","', '"&amp;BN48)&amp;IF(BO48="","","', '"&amp;BO48)&amp;IF(BP48="","","', '"&amp;BP48)&amp;IF(BQ48="","","', '"&amp;BQ48)&amp;IF(BR48="","","', '"&amp;BR48)&amp;"' ];"</f>
        <v>D6.scenario.defSelectData['sel107']= [ '-1', '8', '4', '0' ];</v>
      </c>
    </row>
    <row r="49" spans="1:124" s="84" customFormat="1" ht="43.5" customHeight="1" x14ac:dyDescent="0.15">
      <c r="A49" s="73"/>
      <c r="B49" s="110" t="s">
        <v>2844</v>
      </c>
      <c r="C49" s="119" t="s">
        <v>3834</v>
      </c>
      <c r="D49" s="131" t="s">
        <v>2791</v>
      </c>
      <c r="E49" s="110" t="s">
        <v>2982</v>
      </c>
      <c r="F49" s="119" t="s">
        <v>3946</v>
      </c>
      <c r="G49" s="131" t="s">
        <v>2650</v>
      </c>
      <c r="H49" s="119" t="s">
        <v>3994</v>
      </c>
      <c r="I49" s="131" t="s">
        <v>2649</v>
      </c>
      <c r="J49" s="119" t="str">
        <f>IF(K49="","",K49)</f>
        <v>sel108</v>
      </c>
      <c r="K49" s="131" t="str">
        <f>"sel"&amp;MID($B49,2,5)</f>
        <v>sel108</v>
      </c>
      <c r="L49" s="111"/>
      <c r="M49" s="111"/>
      <c r="N49" s="111"/>
      <c r="O49" s="110" t="s">
        <v>1914</v>
      </c>
      <c r="P49" s="111"/>
      <c r="Q49" s="111"/>
      <c r="R49" s="110">
        <v>-1</v>
      </c>
      <c r="S49" s="73"/>
      <c r="T49" s="73"/>
      <c r="U49" s="113" t="str">
        <f>J49</f>
        <v>sel108</v>
      </c>
      <c r="V49" s="119" t="s">
        <v>4224</v>
      </c>
      <c r="W49" s="119"/>
      <c r="X49" s="119" t="s">
        <v>4225</v>
      </c>
      <c r="Y49" s="119" t="s">
        <v>4226</v>
      </c>
      <c r="Z49" s="119" t="s">
        <v>4227</v>
      </c>
      <c r="AA49" s="119" t="s">
        <v>4228</v>
      </c>
      <c r="AB49" s="119" t="s">
        <v>4229</v>
      </c>
      <c r="AC49" s="119"/>
      <c r="AD49" s="119"/>
      <c r="AE49" s="119"/>
      <c r="AF49" s="119"/>
      <c r="AG49" s="119"/>
      <c r="AH49" s="119"/>
      <c r="AI49" s="119"/>
      <c r="AJ49" s="119" t="s">
        <v>3559</v>
      </c>
      <c r="AK49" s="119"/>
      <c r="AL49" s="131" t="s">
        <v>4652</v>
      </c>
      <c r="AM49" s="162" t="s">
        <v>4675</v>
      </c>
      <c r="AN49" s="131" t="s">
        <v>475</v>
      </c>
      <c r="AO49" s="162" t="s">
        <v>2651</v>
      </c>
      <c r="AP49" s="131" t="s">
        <v>2652</v>
      </c>
      <c r="AQ49" s="131" t="s">
        <v>2653</v>
      </c>
      <c r="AR49" s="131" t="s">
        <v>2654</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"D6.scenario.defInput["""&amp;B49&amp;"""] = {  "&amp;E$2&amp;":"""&amp;E49&amp;""",  "&amp;C$2&amp;":"""&amp;CLEAN(SUBSTITUTE(C49,"""",""""))&amp;""",  "&amp;F$2&amp;":"""&amp;F49&amp;""",  "&amp;H$2&amp;":"""&amp;CLEAN(SUBSTITUTE(H49,"""",""""))&amp;""", "&amp;J$2&amp;":"""&amp;J49&amp;""", "&amp;L$2&amp;":"""&amp;L49&amp;""", "&amp;M$2&amp;":"""&amp;M49&amp;""", "&amp;N$2&amp;":"""&amp;N49&amp;""", "&amp;O$2&amp;":"""&amp;O49&amp;""", "&amp;P$2&amp;":"""&amp;P49&amp;""", "&amp;Q$2&amp;":"""&amp;Q49&amp;""", "&amp;R$2&amp;":"""&amp;R49&amp;""", d11t:"""&amp;CJ49&amp;""",d11p:"""&amp;CK49&amp;""",d12t:"""&amp;CL49&amp;""",d12p:"""&amp;CM49&amp;""",d13t:"""&amp;CN49&amp;""",d13p:"""&amp;CO49&amp;""",d1w:"""&amp;CP49&amp;""",d1d:"""&amp;CQ49&amp;""", d21t:"""&amp;CR49&amp;""",d21p:"""&amp;CS49&amp;""",d22t:"""&amp;CT49&amp;""",d22p:"""&amp;CU49&amp;""",d23t:"""&amp;CV49&amp;""",d23p:"""&amp;CW49&amp;""",d2w:"""&amp;CX49&amp;""",d2d:"""&amp;CY49&amp;""", d31t:"""&amp;CZ49&amp;""",d31p:"""&amp;DA49&amp;""",d32t:"""&amp;DB49&amp;""",d32p:"""&amp;DC49&amp;""",d33t:"""&amp;DD49&amp;""",d33p:"""&amp;DE49&amp;""",d3w:"""&amp;DF49&amp;""",d3d:"""&amp;DG49&amp;"""}; "</f>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"D6.scenario.defSelectValue["""&amp;U49&amp;"""]= [ """&amp;CLEAN(V49)&amp;""", """&amp;CLEAN(W49)&amp;IF(X49="","",""", """&amp;CLEAN(X49))&amp;IF(Y49="","",""", """&amp;CLEAN(Y49))&amp;IF(Z49="","",""", """&amp;CLEAN(Z49))&amp;IF(AA49="","",""", """&amp;CLEAN(AA49))&amp;IF(AB49="","",""", """&amp;CLEAN(AB49))&amp;IF(AC49="","",""", """&amp;CLEAN(AC49))&amp;IF(AD49="","",""", """&amp;CLEAN(AD49))&amp;IF(AE49="","",""", """&amp;CLEAN(AE49))&amp;IF(AF49="","",""", """&amp;CLEAN(AF49))&amp;IF(AG49="","",""", """&amp;CLEAN(AG49))&amp;IF(AH49="",""", """&amp;CLEAN(AH49))&amp;IF(AI49="","",""", """&amp;CLEAN(AI49))&amp;IF(AJ49="","",""", """&amp;CLEAN(AJ49))&amp;IF(AK49="","",""", """&amp;CLEAN(AK49))&amp;""" ];"</f>
        <v>D6.scenario.defSelectValue["sel108"]= [ "Please choose not", "", " 3 hours", "6 hours", "10 hours", "16 hours", "24 hours", "", " " ];</v>
      </c>
      <c r="DR49" s="89"/>
      <c r="DS49" s="89"/>
      <c r="DT49" s="89" t="str">
        <f>"D6.scenario.defSelectData['"&amp;U49&amp;"']= [ '"&amp;BC49&amp;"', '"&amp;BD49&amp;"', '"&amp;BE49&amp;IF(BF49="","","', '"&amp;BF49)&amp;IF(BG49="","","', '"&amp;BG49)&amp;IF(BH49="","","', '"&amp;BH49)&amp;IF(BI49="","","', '"&amp;BI49)&amp;IF(BJ49="","","', '"&amp;BJ49)&amp;IF(BK49="","","', '"&amp;BK49)&amp;IF(BL49="","","', '"&amp;BL49)&amp;IF(BM49="","","', '"&amp;BM49)&amp;IF(BN49="","","', '"&amp;BN49)&amp;IF(BO49="","","', '"&amp;BO49)&amp;IF(BP49="","","', '"&amp;BP49)&amp;IF(BQ49="","","', '"&amp;BQ49)&amp;IF(BR49="","","', '"&amp;BR49)&amp;"' ];"</f>
        <v>D6.scenario.defSelectData['sel108']= [ '-1', '0', '3', '6', '10', '16', '24' ];</v>
      </c>
    </row>
    <row r="50" spans="1:124" s="84" customFormat="1" ht="43.5" customHeight="1" x14ac:dyDescent="0.15">
      <c r="A50" s="73"/>
      <c r="B50" s="110" t="s">
        <v>2845</v>
      </c>
      <c r="C50" s="119" t="s">
        <v>3835</v>
      </c>
      <c r="D50" s="131" t="s">
        <v>2811</v>
      </c>
      <c r="E50" s="110" t="s">
        <v>2982</v>
      </c>
      <c r="F50" s="119"/>
      <c r="G50" s="131"/>
      <c r="H50" s="119" t="s">
        <v>3995</v>
      </c>
      <c r="I50" s="131" t="s">
        <v>2812</v>
      </c>
      <c r="J50" s="119" t="str">
        <f>IF(K50="","",K50)</f>
        <v>sel109</v>
      </c>
      <c r="K50" s="131" t="str">
        <f>"sel"&amp;MID($B50,2,5)</f>
        <v>sel109</v>
      </c>
      <c r="L50" s="111"/>
      <c r="M50" s="111"/>
      <c r="N50" s="111"/>
      <c r="O50" s="110" t="s">
        <v>1914</v>
      </c>
      <c r="P50" s="111"/>
      <c r="Q50" s="111"/>
      <c r="R50" s="110">
        <v>-1</v>
      </c>
      <c r="S50" s="73"/>
      <c r="T50" s="73"/>
      <c r="U50" s="113" t="str">
        <f>J50</f>
        <v>sel109</v>
      </c>
      <c r="V50" s="119" t="s">
        <v>4230</v>
      </c>
      <c r="W50" s="119" t="s">
        <v>4231</v>
      </c>
      <c r="X50" s="119" t="s">
        <v>4232</v>
      </c>
      <c r="Y50" s="119" t="s">
        <v>4110</v>
      </c>
      <c r="Z50" s="119" t="s">
        <v>4233</v>
      </c>
      <c r="AA50" s="119"/>
      <c r="AB50" s="119"/>
      <c r="AC50" s="119"/>
      <c r="AD50" s="119"/>
      <c r="AE50" s="119"/>
      <c r="AF50" s="119"/>
      <c r="AG50" s="119"/>
      <c r="AH50" s="119"/>
      <c r="AI50" s="119"/>
      <c r="AJ50" s="119" t="s">
        <v>3559</v>
      </c>
      <c r="AK50" s="119"/>
      <c r="AL50" s="131" t="s">
        <v>4652</v>
      </c>
      <c r="AM50" s="162" t="s">
        <v>2813</v>
      </c>
      <c r="AN50" s="162" t="s">
        <v>2814</v>
      </c>
      <c r="AO50" s="162" t="s">
        <v>2815</v>
      </c>
      <c r="AP50" s="162" t="s">
        <v>4676</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"D6.scenario.defInput["""&amp;B50&amp;"""] = {  "&amp;E$2&amp;":"""&amp;E50&amp;""",  "&amp;C$2&amp;":"""&amp;CLEAN(SUBSTITUTE(C50,"""",""""))&amp;""",  "&amp;F$2&amp;":"""&amp;F50&amp;""",  "&amp;H$2&amp;":"""&amp;CLEAN(SUBSTITUTE(H50,"""",""""))&amp;""", "&amp;J$2&amp;":"""&amp;J50&amp;""", "&amp;L$2&amp;":"""&amp;L50&amp;""", "&amp;M$2&amp;":"""&amp;M50&amp;""", "&amp;N$2&amp;":"""&amp;N50&amp;""", "&amp;O$2&amp;":"""&amp;O50&amp;""", "&amp;P$2&amp;":"""&amp;P50&amp;""", "&amp;Q$2&amp;":"""&amp;Q50&amp;""", "&amp;R$2&amp;":"""&amp;R50&amp;""", d11t:"""&amp;CJ50&amp;""",d11p:"""&amp;CK50&amp;""",d12t:"""&amp;CL50&amp;""",d12p:"""&amp;CM50&amp;""",d13t:"""&amp;CN50&amp;""",d13p:"""&amp;CO50&amp;""",d1w:"""&amp;CP50&amp;""",d1d:"""&amp;CQ50&amp;""", d21t:"""&amp;CR50&amp;""",d21p:"""&amp;CS50&amp;""",d22t:"""&amp;CT50&amp;""",d22p:"""&amp;CU50&amp;""",d23t:"""&amp;CV50&amp;""",d23p:"""&amp;CW50&amp;""",d2w:"""&amp;CX50&amp;""",d2d:"""&amp;CY50&amp;""", d31t:"""&amp;CZ50&amp;""",d31p:"""&amp;DA50&amp;""",d32t:"""&amp;DB50&amp;""",d32p:"""&amp;DC50&amp;""",d33t:"""&amp;DD50&amp;""",d33p:"""&amp;DE50&amp;""",d3w:"""&amp;DF50&amp;""",d3d:"""&amp;DG50&amp;"""}; "</f>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"D6.scenario.defSelectValue["""&amp;U50&amp;"""]= [ """&amp;CLEAN(V50)&amp;""", """&amp;CLEAN(W50)&amp;IF(X50="","",""", """&amp;CLEAN(X50))&amp;IF(Y50="","",""", """&amp;CLEAN(Y50))&amp;IF(Z50="","",""", """&amp;CLEAN(Z50))&amp;IF(AA50="","",""", """&amp;CLEAN(AA50))&amp;IF(AB50="","",""", """&amp;CLEAN(AB50))&amp;IF(AC50="","",""", """&amp;CLEAN(AC50))&amp;IF(AD50="","",""", """&amp;CLEAN(AD50))&amp;IF(AE50="","",""", """&amp;CLEAN(AE50))&amp;IF(AF50="","",""", """&amp;CLEAN(AF50))&amp;IF(AG50="","",""", """&amp;CLEAN(AG50))&amp;IF(AH50="",""", """&amp;CLEAN(AH50))&amp;IF(AI50="","",""", """&amp;CLEAN(AI50))&amp;IF(AJ50="","",""", """&amp;CLEAN(AJ50))&amp;IF(AK50="","",""", """&amp;CLEAN(AK50))&amp;""" ];"</f>
        <v>D6.scenario.defSelectValue["sel109"]= [ "Please select much", "half-and-half to use the hot water of the", "tub", "do not know", "use the shower", "", " " ];</v>
      </c>
      <c r="DR50" s="89"/>
      <c r="DS50" s="89"/>
      <c r="DT50" s="89" t="str">
        <f>"D6.scenario.defSelectData['"&amp;U50&amp;"']= [ '"&amp;BC50&amp;"', '"&amp;BD50&amp;"', '"&amp;BE50&amp;IF(BF50="","","', '"&amp;BF50)&amp;IF(BG50="","","', '"&amp;BG50)&amp;IF(BH50="","","', '"&amp;BH50)&amp;IF(BI50="","","', '"&amp;BI50)&amp;IF(BJ50="","","', '"&amp;BJ50)&amp;IF(BK50="","","', '"&amp;BK50)&amp;IF(BL50="","","', '"&amp;BL50)&amp;IF(BM50="","","', '"&amp;BM50)&amp;IF(BN50="","","', '"&amp;BN50)&amp;IF(BO50="","","', '"&amp;BO50)&amp;IF(BP50="","","', '"&amp;BP50)&amp;IF(BQ50="","","', '"&amp;BQ50)&amp;IF(BR50="","","', '"&amp;BR50)&amp;"' ];"</f>
        <v>D6.scenario.defSelectData['sel109']= [ '-1', '10', '5', '2', '0' ];</v>
      </c>
    </row>
    <row r="51" spans="1:124" s="84" customFormat="1" ht="43.5" customHeight="1" x14ac:dyDescent="0.15">
      <c r="A51" s="73"/>
      <c r="B51" s="110" t="s">
        <v>2846</v>
      </c>
      <c r="C51" s="119" t="s">
        <v>3836</v>
      </c>
      <c r="D51" s="131" t="s">
        <v>2810</v>
      </c>
      <c r="E51" s="110" t="s">
        <v>2982</v>
      </c>
      <c r="F51" s="119" t="s">
        <v>3947</v>
      </c>
      <c r="G51" s="131" t="s">
        <v>2431</v>
      </c>
      <c r="H51" s="119" t="s">
        <v>3996</v>
      </c>
      <c r="I51" s="131" t="s">
        <v>2809</v>
      </c>
      <c r="J51" s="119" t="str">
        <f>IF(K51="","",K51)</f>
        <v>sel110</v>
      </c>
      <c r="K51" s="131" t="str">
        <f>"sel"&amp;MID($B51,2,5)</f>
        <v>sel110</v>
      </c>
      <c r="L51" s="111"/>
      <c r="M51" s="111"/>
      <c r="N51" s="111"/>
      <c r="O51" s="110" t="s">
        <v>1914</v>
      </c>
      <c r="P51" s="111"/>
      <c r="Q51" s="111"/>
      <c r="R51" s="110">
        <v>-1</v>
      </c>
      <c r="S51" s="73"/>
      <c r="T51" s="73"/>
      <c r="U51" s="113" t="str">
        <f>J51</f>
        <v>sel110</v>
      </c>
      <c r="V51" s="119" t="s">
        <v>4071</v>
      </c>
      <c r="W51" s="119" t="s">
        <v>4234</v>
      </c>
      <c r="X51" s="119" t="s">
        <v>4235</v>
      </c>
      <c r="Y51" s="119" t="s">
        <v>4236</v>
      </c>
      <c r="Z51" s="119"/>
      <c r="AA51" s="119"/>
      <c r="AB51" s="119"/>
      <c r="AC51" s="119"/>
      <c r="AD51" s="119"/>
      <c r="AE51" s="119"/>
      <c r="AF51" s="119"/>
      <c r="AG51" s="119"/>
      <c r="AH51" s="119"/>
      <c r="AI51" s="119"/>
      <c r="AJ51" s="119"/>
      <c r="AK51" s="119"/>
      <c r="AL51" s="131" t="s">
        <v>4652</v>
      </c>
      <c r="AM51" s="162" t="s">
        <v>2807</v>
      </c>
      <c r="AN51" s="162" t="s">
        <v>2816</v>
      </c>
      <c r="AO51" s="131" t="s">
        <v>2817</v>
      </c>
      <c r="AP51" s="131" t="s">
        <v>4677</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"D6.scenario.defInput["""&amp;B51&amp;"""] = {  "&amp;E$2&amp;":"""&amp;E51&amp;""",  "&amp;C$2&amp;":"""&amp;CLEAN(SUBSTITUTE(C51,"""",""""))&amp;""",  "&amp;F$2&amp;":"""&amp;F51&amp;""",  "&amp;H$2&amp;":"""&amp;CLEAN(SUBSTITUTE(H51,"""",""""))&amp;""", "&amp;J$2&amp;":"""&amp;J51&amp;""", "&amp;L$2&amp;":"""&amp;L51&amp;""", "&amp;M$2&amp;":"""&amp;M51&amp;""", "&amp;N$2&amp;":"""&amp;N51&amp;""", "&amp;O$2&amp;":"""&amp;O51&amp;""", "&amp;P$2&amp;":"""&amp;P51&amp;""", "&amp;Q$2&amp;":"""&amp;Q51&amp;""", "&amp;R$2&amp;":"""&amp;R51&amp;""", d11t:"""&amp;CJ51&amp;""",d11p:"""&amp;CK51&amp;""",d12t:"""&amp;CL51&amp;""",d12p:"""&amp;CM51&amp;""",d13t:"""&amp;CN51&amp;""",d13p:"""&amp;CO51&amp;""",d1w:"""&amp;CP51&amp;""",d1d:"""&amp;CQ51&amp;""", d21t:"""&amp;CR51&amp;""",d21p:"""&amp;CS51&amp;""",d22t:"""&amp;CT51&amp;""",d22p:"""&amp;CU51&amp;""",d23t:"""&amp;CV51&amp;""",d23p:"""&amp;CW51&amp;""",d2w:"""&amp;CX51&amp;""",d2d:"""&amp;CY51&amp;""", d31t:"""&amp;CZ51&amp;""",d31p:"""&amp;DA51&amp;""",d32t:"""&amp;DB51&amp;""",d32p:"""&amp;DC51&amp;""",d33t:"""&amp;DD51&amp;""",d33p:"""&amp;DE51&amp;""",d3w:"""&amp;DF51&amp;""",d3d:"""&amp;DG51&amp;"""}; "</f>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"D6.scenario.defSelectValue["""&amp;U51&amp;"""]= [ """&amp;CLEAN(V51)&amp;""", """&amp;CLEAN(W51)&amp;IF(X51="","",""", """&amp;CLEAN(X51))&amp;IF(Y51="","",""", """&amp;CLEAN(Y51))&amp;IF(Z51="","",""", """&amp;CLEAN(Z51))&amp;IF(AA51="","",""", """&amp;CLEAN(AA51))&amp;IF(AB51="","",""", """&amp;CLEAN(AB51))&amp;IF(AC51="","",""", """&amp;CLEAN(AC51))&amp;IF(AD51="","",""", """&amp;CLEAN(AD51))&amp;IF(AE51="","",""", """&amp;CLEAN(AE51))&amp;IF(AF51="","",""", """&amp;CLEAN(AF51))&amp;IF(AG51="","",""", """&amp;CLEAN(AG51))&amp;IF(AH51="",""", """&amp;CLEAN(AH51))&amp;IF(AI51="","",""", """&amp;CLEAN(AI51))&amp;IF(AJ51="","",""", """&amp;CLEAN(AJ51))&amp;IF(AK51="","",""", """&amp;CLEAN(AK51))&amp;""" ];"</f>
        <v>D6.scenario.defSelectValue["sel110"]= [ "Please select", "do not know always the hot water poured in accordance with", "necessary to the reheating according fired to need to have", "to follow in the automatic", "" ];</v>
      </c>
      <c r="DR51" s="89"/>
      <c r="DS51" s="89"/>
      <c r="DT51" s="89" t="str">
        <f>"D6.scenario.defSelectData['"&amp;U51&amp;"']= [ '"&amp;BC51&amp;"', '"&amp;BD51&amp;"', '"&amp;BE51&amp;IF(BF51="","","', '"&amp;BF51)&amp;IF(BG51="","","', '"&amp;BG51)&amp;IF(BH51="","","', '"&amp;BH51)&amp;IF(BI51="","","', '"&amp;BI51)&amp;IF(BJ51="","","', '"&amp;BJ51)&amp;IF(BK51="","","', '"&amp;BK51)&amp;IF(BL51="","","', '"&amp;BL51)&amp;IF(BM51="","","', '"&amp;BM51)&amp;IF(BN51="","","', '"&amp;BN51)&amp;IF(BO51="","","', '"&amp;BO51)&amp;IF(BP51="","","', '"&amp;BP51)&amp;IF(BQ51="","","', '"&amp;BQ51)&amp;IF(BR51="","","', '"&amp;BR51)&amp;"' ];"</f>
        <v>D6.scenario.defSelectData['sel110']= [ '-1', '10', '5', '5', '0' ];</v>
      </c>
    </row>
    <row r="52" spans="1:124" s="84" customFormat="1" ht="43.5" customHeight="1" x14ac:dyDescent="0.15">
      <c r="A52" s="73"/>
      <c r="B52" s="110" t="s">
        <v>2847</v>
      </c>
      <c r="C52" s="119" t="s">
        <v>3837</v>
      </c>
      <c r="D52" s="131" t="s">
        <v>2818</v>
      </c>
      <c r="E52" s="110" t="s">
        <v>2982</v>
      </c>
      <c r="F52" s="119" t="s">
        <v>3947</v>
      </c>
      <c r="G52" s="131" t="s">
        <v>2431</v>
      </c>
      <c r="H52" s="119" t="s">
        <v>3997</v>
      </c>
      <c r="I52" s="131" t="s">
        <v>2819</v>
      </c>
      <c r="J52" s="119" t="str">
        <f>IF(K52="","",K52)</f>
        <v>sel111</v>
      </c>
      <c r="K52" s="131" t="str">
        <f>"sel"&amp;MID($B52,2,5)</f>
        <v>sel111</v>
      </c>
      <c r="L52" s="111"/>
      <c r="M52" s="111"/>
      <c r="N52" s="111"/>
      <c r="O52" s="110" t="s">
        <v>1914</v>
      </c>
      <c r="P52" s="111"/>
      <c r="Q52" s="111"/>
      <c r="R52" s="110">
        <v>-1</v>
      </c>
      <c r="S52" s="73"/>
      <c r="T52" s="73"/>
      <c r="U52" s="113" t="str">
        <f>J52</f>
        <v>sel111</v>
      </c>
      <c r="V52" s="119" t="s">
        <v>4071</v>
      </c>
      <c r="W52" s="119" t="s">
        <v>4237</v>
      </c>
      <c r="X52" s="119" t="s">
        <v>4238</v>
      </c>
      <c r="Y52" s="119" t="s">
        <v>4239</v>
      </c>
      <c r="Z52" s="119" t="s">
        <v>4240</v>
      </c>
      <c r="AA52" s="119" t="s">
        <v>4241</v>
      </c>
      <c r="AB52" s="119"/>
      <c r="AC52" s="119"/>
      <c r="AD52" s="119"/>
      <c r="AE52" s="119"/>
      <c r="AF52" s="119"/>
      <c r="AG52" s="119"/>
      <c r="AH52" s="119"/>
      <c r="AI52" s="119"/>
      <c r="AJ52" s="119"/>
      <c r="AK52" s="119"/>
      <c r="AL52" s="131" t="s">
        <v>4652</v>
      </c>
      <c r="AM52" s="131" t="s">
        <v>2820</v>
      </c>
      <c r="AN52" s="162" t="s">
        <v>2817</v>
      </c>
      <c r="AO52" s="162" t="s">
        <v>2821</v>
      </c>
      <c r="AP52" s="162" t="s">
        <v>2822</v>
      </c>
      <c r="AQ52" s="131" t="s">
        <v>4657</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"D6.scenario.defInput["""&amp;B52&amp;"""] = {  "&amp;E$2&amp;":"""&amp;E52&amp;""",  "&amp;C$2&amp;":"""&amp;CLEAN(SUBSTITUTE(C52,"""",""""))&amp;""",  "&amp;F$2&amp;":"""&amp;F52&amp;""",  "&amp;H$2&amp;":"""&amp;CLEAN(SUBSTITUTE(H52,"""",""""))&amp;""", "&amp;J$2&amp;":"""&amp;J52&amp;""", "&amp;L$2&amp;":"""&amp;L52&amp;""", "&amp;M$2&amp;":"""&amp;M52&amp;""", "&amp;N$2&amp;":"""&amp;N52&amp;""", "&amp;O$2&amp;":"""&amp;O52&amp;""", "&amp;P$2&amp;":"""&amp;P52&amp;""", "&amp;Q$2&amp;":"""&amp;Q52&amp;""", "&amp;R$2&amp;":"""&amp;R52&amp;""", d11t:"""&amp;CJ52&amp;""",d11p:"""&amp;CK52&amp;""",d12t:"""&amp;CL52&amp;""",d12p:"""&amp;CM52&amp;""",d13t:"""&amp;CN52&amp;""",d13p:"""&amp;CO52&amp;""",d1w:"""&amp;CP52&amp;""",d1d:"""&amp;CQ52&amp;""", d21t:"""&amp;CR52&amp;""",d21p:"""&amp;CS52&amp;""",d22t:"""&amp;CT52&amp;""",d22p:"""&amp;CU52&amp;""",d23t:"""&amp;CV52&amp;""",d23p:"""&amp;CW52&amp;""",d2w:"""&amp;CX52&amp;""",d2d:"""&amp;CY52&amp;""", d31t:"""&amp;CZ52&amp;""",d31p:"""&amp;DA52&amp;""",d32t:"""&amp;DB52&amp;""",d32p:"""&amp;DC52&amp;""",d33t:"""&amp;DD52&amp;""",d33p:"""&amp;DE52&amp;""",d3w:"""&amp;DF52&amp;""",d3d:"""&amp;DG52&amp;"""}; "</f>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"D6.scenario.defSelectValue["""&amp;U52&amp;"""]= [ """&amp;CLEAN(V52)&amp;""", """&amp;CLEAN(W52)&amp;IF(X52="","",""", """&amp;CLEAN(X52))&amp;IF(Y52="","",""", """&amp;CLEAN(Y52))&amp;IF(Z52="","",""", """&amp;CLEAN(Z52))&amp;IF(AA52="","",""", """&amp;CLEAN(AA52))&amp;IF(AB52="","",""", """&amp;CLEAN(AB52))&amp;IF(AC52="","",""", """&amp;CLEAN(AC52))&amp;IF(AD52="","",""", """&amp;CLEAN(AD52))&amp;IF(AE52="","",""", """&amp;CLEAN(AE52))&amp;IF(AF52="","",""", """&amp;CLEAN(AF52))&amp;IF(AG52="","",""", """&amp;CLEAN(AG52))&amp;IF(AH52="",""", """&amp;CLEAN(AH52))&amp;IF(AI52="","",""", """&amp;CLEAN(AI52))&amp;IF(AJ52="","",""", """&amp;CLEAN(AJ52))&amp;IF(AK52="","",""", """&amp;CLEAN(AK52))&amp;""" ];"</f>
        <v>D6.scenario.defSelectValue["sel111"]= [ "Please select", "always enters remains", "little to the hot water poured in accordance with", "required to be plus hot water in the automatic", "do not know the corresponding", "at that time to time", "" ];</v>
      </c>
      <c r="DR52" s="89"/>
      <c r="DS52" s="89"/>
      <c r="DT52" s="89" t="str">
        <f>"D6.scenario.defSelectData['"&amp;U52&amp;"']= [ '"&amp;BC52&amp;"', '"&amp;BD52&amp;"', '"&amp;BE52&amp;IF(BF52="","","', '"&amp;BF52)&amp;IF(BG52="","","', '"&amp;BG52)&amp;IF(BH52="","","', '"&amp;BH52)&amp;IF(BI52="","","', '"&amp;BI52)&amp;IF(BJ52="","","', '"&amp;BJ52)&amp;IF(BK52="","","', '"&amp;BK52)&amp;IF(BL52="","","', '"&amp;BL52)&amp;IF(BM52="","","', '"&amp;BM52)&amp;IF(BN52="","","', '"&amp;BN52)&amp;IF(BO52="","","', '"&amp;BO52)&amp;IF(BP52="","","', '"&amp;BP52)&amp;IF(BQ52="","","', '"&amp;BQ52)&amp;IF(BR52="","","', '"&amp;BR52)&amp;"' ];"</f>
        <v>D6.scenario.defSelectData['sel111']= [ '-1', '10', '5', '0', '5', '5' ];</v>
      </c>
    </row>
    <row r="53" spans="1:124" s="84" customFormat="1" ht="43.5" customHeight="1" x14ac:dyDescent="0.15">
      <c r="A53" s="73"/>
      <c r="B53" s="110" t="s">
        <v>2848</v>
      </c>
      <c r="C53" s="119" t="s">
        <v>3838</v>
      </c>
      <c r="D53" s="131" t="s">
        <v>3013</v>
      </c>
      <c r="E53" s="110" t="s">
        <v>2981</v>
      </c>
      <c r="F53" s="119" t="s">
        <v>3948</v>
      </c>
      <c r="G53" s="131" t="s">
        <v>2829</v>
      </c>
      <c r="H53" s="119" t="s">
        <v>3998</v>
      </c>
      <c r="I53" s="131" t="s">
        <v>2823</v>
      </c>
      <c r="J53" s="119" t="str">
        <f>IF(K53="","",K53)</f>
        <v>sel112</v>
      </c>
      <c r="K53" s="131" t="str">
        <f>"sel"&amp;MID($B53,2,5)</f>
        <v>sel112</v>
      </c>
      <c r="L53" s="111"/>
      <c r="M53" s="111"/>
      <c r="N53" s="111"/>
      <c r="O53" s="110" t="s">
        <v>1914</v>
      </c>
      <c r="P53" s="111"/>
      <c r="Q53" s="111"/>
      <c r="R53" s="110">
        <v>-1</v>
      </c>
      <c r="S53" s="73"/>
      <c r="T53" s="73"/>
      <c r="U53" s="113" t="str">
        <f>J53</f>
        <v>sel112</v>
      </c>
      <c r="V53" s="119" t="s">
        <v>4071</v>
      </c>
      <c r="W53" s="119" t="s">
        <v>4242</v>
      </c>
      <c r="X53" s="119" t="s">
        <v>4243</v>
      </c>
      <c r="Y53" s="119" t="s">
        <v>4244</v>
      </c>
      <c r="Z53" s="119" t="s">
        <v>4245</v>
      </c>
      <c r="AA53" s="119" t="s">
        <v>4246</v>
      </c>
      <c r="AB53" s="119"/>
      <c r="AC53" s="119"/>
      <c r="AD53" s="119"/>
      <c r="AE53" s="119"/>
      <c r="AF53" s="119"/>
      <c r="AG53" s="119"/>
      <c r="AH53" s="119"/>
      <c r="AI53" s="119"/>
      <c r="AJ53" s="119"/>
      <c r="AK53" s="119"/>
      <c r="AL53" s="131" t="s">
        <v>4666</v>
      </c>
      <c r="AM53" s="162" t="s">
        <v>2824</v>
      </c>
      <c r="AN53" s="162" t="s">
        <v>2825</v>
      </c>
      <c r="AO53" s="162" t="s">
        <v>2826</v>
      </c>
      <c r="AP53" s="131" t="s">
        <v>2827</v>
      </c>
      <c r="AQ53" s="131" t="s">
        <v>2828</v>
      </c>
      <c r="AR53" s="131" t="s">
        <v>4657</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"D6.scenario.defInput["""&amp;B53&amp;"""] = {  "&amp;E$2&amp;":"""&amp;E53&amp;""",  "&amp;C$2&amp;":"""&amp;CLEAN(SUBSTITUTE(C53,"""",""""))&amp;""",  "&amp;F$2&amp;":"""&amp;F53&amp;""",  "&amp;H$2&amp;":"""&amp;CLEAN(SUBSTITUTE(H53,"""",""""))&amp;""", "&amp;J$2&amp;":"""&amp;J53&amp;""", "&amp;L$2&amp;":"""&amp;L53&amp;""", "&amp;M$2&amp;":"""&amp;M53&amp;""", "&amp;N$2&amp;":"""&amp;N53&amp;""", "&amp;O$2&amp;":"""&amp;O53&amp;""", "&amp;P$2&amp;":"""&amp;P53&amp;""", "&amp;Q$2&amp;":"""&amp;Q53&amp;""", "&amp;R$2&amp;":"""&amp;R53&amp;""", d11t:"""&amp;CJ53&amp;""",d11p:"""&amp;CK53&amp;""",d12t:"""&amp;CL53&amp;""",d12p:"""&amp;CM53&amp;""",d13t:"""&amp;CN53&amp;""",d13p:"""&amp;CO53&amp;""",d1w:"""&amp;CP53&amp;""",d1d:"""&amp;CQ53&amp;""", d21t:"""&amp;CR53&amp;""",d21p:"""&amp;CS53&amp;""",d22t:"""&amp;CT53&amp;""",d22p:"""&amp;CU53&amp;""",d23t:"""&amp;CV53&amp;""",d23p:"""&amp;CW53&amp;""",d2w:"""&amp;CX53&amp;""",d2d:"""&amp;CY53&amp;""", d31t:"""&amp;CZ53&amp;""",d31p:"""&amp;DA53&amp;""",d32t:"""&amp;DB53&amp;""",d32p:"""&amp;DC53&amp;""",d33t:"""&amp;DD53&amp;""",d33p:"""&amp;DE53&amp;""",d3w:"""&amp;DF53&amp;""",d3d:"""&amp;DG53&amp;"""}; "</f>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"D6.scenario.defSelectValue["""&amp;U53&amp;"""]= [ """&amp;CLEAN(V53)&amp;""", """&amp;CLEAN(W53)&amp;IF(X53="","",""", """&amp;CLEAN(X53))&amp;IF(Y53="","",""", """&amp;CLEAN(Y53))&amp;IF(Z53="","",""", """&amp;CLEAN(Z53))&amp;IF(AA53="","",""", """&amp;CLEAN(AA53))&amp;IF(AB53="","",""", """&amp;CLEAN(AB53))&amp;IF(AC53="","",""", """&amp;CLEAN(AC53))&amp;IF(AD53="","",""", """&amp;CLEAN(AD53))&amp;IF(AE53="","",""", """&amp;CLEAN(AE53))&amp;IF(AF53="","",""", """&amp;CLEAN(AF53))&amp;IF(AG53="","",""", """&amp;CLEAN(AG53))&amp;IF(AH53="",""", """&amp;CLEAN(AH53))&amp;IF(AI53="","",""", """&amp;CLEAN(AI53))&amp;IF(AJ53="","",""", """&amp;CLEAN(AJ53))&amp;IF(AK53="","",""", """&amp;CLEAN(AK53))&amp;""" ];"</f>
        <v>D6.scenario.defSelectValue["sel112"]= [ "Please select", "do not know immediately hot water comes out", "wait about five seconds", "wait about 10 seconds", "wait about 20 seconds", "wait one minute less than", "" ];</v>
      </c>
      <c r="DR53" s="89"/>
      <c r="DS53" s="89"/>
      <c r="DT53" s="89" t="str">
        <f>"D6.scenario.defSelectData['"&amp;U53&amp;"']= [ '"&amp;BC53&amp;"', '"&amp;BD53&amp;"', '"&amp;BE53&amp;IF(BF53="","","', '"&amp;BF53)&amp;IF(BG53="","","', '"&amp;BG53)&amp;IF(BH53="","","', '"&amp;BH53)&amp;IF(BI53="","","', '"&amp;BI53)&amp;IF(BJ53="","","', '"&amp;BJ53)&amp;IF(BK53="","","', '"&amp;BK53)&amp;IF(BL53="","","', '"&amp;BL53)&amp;IF(BM53="","","', '"&amp;BM53)&amp;IF(BN53="","","', '"&amp;BN53)&amp;IF(BO53="","","', '"&amp;BO53)&amp;IF(BP53="","","', '"&amp;BP53)&amp;IF(BQ53="","","', '"&amp;BQ53)&amp;IF(BR53="","","', '"&amp;BR53)&amp;"' ];"</f>
        <v>D6.scenario.defSelectData['sel112']= [ '-1', '3', '5', '10', '20', '50', '20' ];</v>
      </c>
    </row>
    <row r="54" spans="1:124" s="84" customFormat="1" ht="43.5" customHeight="1" x14ac:dyDescent="0.15">
      <c r="A54" s="73"/>
      <c r="B54" s="110" t="s">
        <v>2849</v>
      </c>
      <c r="C54" s="119" t="s">
        <v>3839</v>
      </c>
      <c r="D54" s="131" t="s">
        <v>2793</v>
      </c>
      <c r="E54" s="110" t="s">
        <v>2983</v>
      </c>
      <c r="F54" s="119"/>
      <c r="G54" s="131"/>
      <c r="H54" s="119" t="s">
        <v>3999</v>
      </c>
      <c r="I54" s="131" t="s">
        <v>2792</v>
      </c>
      <c r="J54" s="119" t="str">
        <f>IF(K54="","",K54)</f>
        <v>sel113</v>
      </c>
      <c r="K54" s="131" t="str">
        <f>"sel"&amp;MID($B54,2,5)</f>
        <v>sel113</v>
      </c>
      <c r="L54" s="111"/>
      <c r="M54" s="111"/>
      <c r="N54" s="111"/>
      <c r="O54" s="110" t="s">
        <v>1914</v>
      </c>
      <c r="P54" s="111"/>
      <c r="Q54" s="111"/>
      <c r="R54" s="110">
        <v>-1</v>
      </c>
      <c r="S54" s="73"/>
      <c r="T54" s="73"/>
      <c r="U54" s="113" t="str">
        <f>J54</f>
        <v>sel113</v>
      </c>
      <c r="V54" s="119" t="s">
        <v>4071</v>
      </c>
      <c r="W54" s="119" t="s">
        <v>4247</v>
      </c>
      <c r="X54" s="119" t="s">
        <v>4126</v>
      </c>
      <c r="Y54" s="119" t="s">
        <v>4248</v>
      </c>
      <c r="Z54" s="119" t="s">
        <v>4249</v>
      </c>
      <c r="AA54" s="119"/>
      <c r="AB54" s="119"/>
      <c r="AC54" s="119"/>
      <c r="AD54" s="119"/>
      <c r="AE54" s="119"/>
      <c r="AF54" s="119"/>
      <c r="AG54" s="119"/>
      <c r="AH54" s="119"/>
      <c r="AI54" s="119"/>
      <c r="AJ54" s="119" t="s">
        <v>3559</v>
      </c>
      <c r="AK54" s="119"/>
      <c r="AL54" s="131" t="s">
        <v>4652</v>
      </c>
      <c r="AM54" s="162" t="s">
        <v>2336</v>
      </c>
      <c r="AN54" s="131" t="s">
        <v>4679</v>
      </c>
      <c r="AO54" s="162" t="s">
        <v>2337</v>
      </c>
      <c r="AP54" s="162" t="s">
        <v>4680</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"D6.scenario.defInput["""&amp;B54&amp;"""] = {  "&amp;E$2&amp;":"""&amp;E54&amp;""",  "&amp;C$2&amp;":"""&amp;CLEAN(SUBSTITUTE(C54,"""",""""))&amp;""",  "&amp;F$2&amp;":"""&amp;F54&amp;""",  "&amp;H$2&amp;":"""&amp;CLEAN(SUBSTITUTE(H54,"""",""""))&amp;""", "&amp;J$2&amp;":"""&amp;J54&amp;""", "&amp;L$2&amp;":"""&amp;L54&amp;""", "&amp;M$2&amp;":"""&amp;M54&amp;""", "&amp;N$2&amp;":"""&amp;N54&amp;""", "&amp;O$2&amp;":"""&amp;O54&amp;""", "&amp;P$2&amp;":"""&amp;P54&amp;""", "&amp;Q$2&amp;":"""&amp;Q54&amp;""", "&amp;R$2&amp;":"""&amp;R54&amp;""", d11t:"""&amp;CJ54&amp;""",d11p:"""&amp;CK54&amp;""",d12t:"""&amp;CL54&amp;""",d12p:"""&amp;CM54&amp;""",d13t:"""&amp;CN54&amp;""",d13p:"""&amp;CO54&amp;""",d1w:"""&amp;CP54&amp;""",d1d:"""&amp;CQ54&amp;""", d21t:"""&amp;CR54&amp;""",d21p:"""&amp;CS54&amp;""",d22t:"""&amp;CT54&amp;""",d22p:"""&amp;CU54&amp;""",d23t:"""&amp;CV54&amp;""",d23p:"""&amp;CW54&amp;""",d2w:"""&amp;CX54&amp;""",d2d:"""&amp;CY54&amp;""", d31t:"""&amp;CZ54&amp;""",d31p:"""&amp;DA54&amp;""",d32t:"""&amp;DB54&amp;""",d32p:"""&amp;DC54&amp;""",d33t:"""&amp;DD54&amp;""",d33p:"""&amp;DE54&amp;""",d3w:"""&amp;DF54&amp;""",d3d:"""&amp;DG54&amp;"""}; "</f>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"D6.scenario.defSelectValue["""&amp;U54&amp;"""]= [ """&amp;CLEAN(V54)&amp;""", """&amp;CLEAN(W54)&amp;IF(X54="","",""", """&amp;CLEAN(X54))&amp;IF(Y54="","",""", """&amp;CLEAN(Y54))&amp;IF(Z54="","",""", """&amp;CLEAN(Z54))&amp;IF(AA54="","",""", """&amp;CLEAN(AA54))&amp;IF(AB54="","",""", """&amp;CLEAN(AB54))&amp;IF(AC54="","",""", """&amp;CLEAN(AC54))&amp;IF(AD54="","",""", """&amp;CLEAN(AD54))&amp;IF(AE54="","",""", """&amp;CLEAN(AE54))&amp;IF(AF54="","",""", """&amp;CLEAN(AF54))&amp;IF(AG54="","",""", """&amp;CLEAN(AG54))&amp;IF(AH54="",""", """&amp;CLEAN(AH54))&amp;IF(AI54="","",""", """&amp;CLEAN(AI54))&amp;IF(AJ54="","",""", """&amp;CLEAN(AJ54))&amp;IF(AK54="","",""", """&amp;CLEAN(AK54))&amp;""" ];"</f>
        <v>D6.scenario.defSelectValue["sel113"]= [ "Please select", "always have", "not", "is", "from time to time are roughly the", "", " " ];</v>
      </c>
      <c r="DR54" s="89"/>
      <c r="DS54" s="89"/>
      <c r="DT54" s="89" t="str">
        <f>"D6.scenario.defSelectData['"&amp;U54&amp;"']= [ '"&amp;BC54&amp;"', '"&amp;BD54&amp;"', '"&amp;BE54&amp;IF(BF54="","","', '"&amp;BF54)&amp;IF(BG54="","","', '"&amp;BG54)&amp;IF(BH54="","","', '"&amp;BH54)&amp;IF(BI54="","","', '"&amp;BI54)&amp;IF(BJ54="","","', '"&amp;BJ54)&amp;IF(BK54="","","', '"&amp;BK54)&amp;IF(BL54="","","', '"&amp;BL54)&amp;IF(BM54="","","', '"&amp;BM54)&amp;IF(BN54="","","', '"&amp;BN54)&amp;IF(BO54="","","', '"&amp;BO54)&amp;IF(BP54="","","', '"&amp;BP54)&amp;IF(BQ54="","","', '"&amp;BQ54)&amp;IF(BR54="","","', '"&amp;BR54)&amp;"' ];"</f>
        <v>D6.scenario.defSelectData['sel113']= [ '-1', '1', '2', '3', '4' ];</v>
      </c>
    </row>
    <row r="55" spans="1:124" s="84" customFormat="1" ht="43.5" customHeight="1" x14ac:dyDescent="0.15">
      <c r="A55" s="73"/>
      <c r="B55" s="110" t="s">
        <v>2850</v>
      </c>
      <c r="C55" s="119" t="s">
        <v>3840</v>
      </c>
      <c r="D55" s="131" t="s">
        <v>2656</v>
      </c>
      <c r="E55" s="110" t="s">
        <v>2984</v>
      </c>
      <c r="F55" s="119" t="s">
        <v>3949</v>
      </c>
      <c r="G55" s="131" t="s">
        <v>818</v>
      </c>
      <c r="H55" s="119" t="s">
        <v>3840</v>
      </c>
      <c r="I55" s="131" t="s">
        <v>2656</v>
      </c>
      <c r="J55" s="119" t="str">
        <f>IF(K55="","",K55)</f>
        <v>sel114</v>
      </c>
      <c r="K55" s="131" t="str">
        <f>"sel"&amp;MID($B55,2,5)</f>
        <v>sel114</v>
      </c>
      <c r="L55" s="111"/>
      <c r="M55" s="111"/>
      <c r="N55" s="111"/>
      <c r="O55" s="110" t="s">
        <v>1914</v>
      </c>
      <c r="P55" s="111"/>
      <c r="Q55" s="111"/>
      <c r="R55" s="110">
        <v>-1</v>
      </c>
      <c r="S55" s="73"/>
      <c r="T55" s="73"/>
      <c r="U55" s="113" t="str">
        <f>J55</f>
        <v>sel114</v>
      </c>
      <c r="V55" s="119" t="s">
        <v>4071</v>
      </c>
      <c r="W55" s="119" t="s">
        <v>4250</v>
      </c>
      <c r="X55" s="119" t="s">
        <v>4251</v>
      </c>
      <c r="Y55" s="119" t="s">
        <v>4252</v>
      </c>
      <c r="Z55" s="119" t="s">
        <v>4253</v>
      </c>
      <c r="AA55" s="119" t="s">
        <v>4254</v>
      </c>
      <c r="AB55" s="119" t="s">
        <v>4255</v>
      </c>
      <c r="AC55" s="119" t="s">
        <v>4256</v>
      </c>
      <c r="AD55" s="119"/>
      <c r="AE55" s="119"/>
      <c r="AF55" s="119"/>
      <c r="AG55" s="119"/>
      <c r="AH55" s="119"/>
      <c r="AI55" s="119"/>
      <c r="AJ55" s="119"/>
      <c r="AK55" s="119"/>
      <c r="AL55" s="131" t="s">
        <v>4656</v>
      </c>
      <c r="AM55" s="162" t="s">
        <v>2669</v>
      </c>
      <c r="AN55" s="131" t="s">
        <v>2670</v>
      </c>
      <c r="AO55" s="162" t="s">
        <v>2671</v>
      </c>
      <c r="AP55" s="162" t="s">
        <v>2672</v>
      </c>
      <c r="AQ55" s="131" t="s">
        <v>2673</v>
      </c>
      <c r="AR55" s="131" t="s">
        <v>2674</v>
      </c>
      <c r="AS55" s="131" t="s">
        <v>2675</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"D6.scenario.defInput["""&amp;B55&amp;"""] = {  "&amp;E$2&amp;":"""&amp;E55&amp;""",  "&amp;C$2&amp;":"""&amp;CLEAN(SUBSTITUTE(C55,"""",""""))&amp;""",  "&amp;F$2&amp;":"""&amp;F55&amp;""",  "&amp;H$2&amp;":"""&amp;CLEAN(SUBSTITUTE(H55,"""",""""))&amp;""", "&amp;J$2&amp;":"""&amp;J55&amp;""", "&amp;L$2&amp;":"""&amp;L55&amp;""", "&amp;M$2&amp;":"""&amp;M55&amp;""", "&amp;N$2&amp;":"""&amp;N55&amp;""", "&amp;O$2&amp;":"""&amp;O55&amp;""", "&amp;P$2&amp;":"""&amp;P55&amp;""", "&amp;Q$2&amp;":"""&amp;Q55&amp;""", "&amp;R$2&amp;":"""&amp;R55&amp;""", d11t:"""&amp;CJ55&amp;""",d11p:"""&amp;CK55&amp;""",d12t:"""&amp;CL55&amp;""",d12p:"""&amp;CM55&amp;""",d13t:"""&amp;CN55&amp;""",d13p:"""&amp;CO55&amp;""",d1w:"""&amp;CP55&amp;""",d1d:"""&amp;CQ55&amp;""", d21t:"""&amp;CR55&amp;""",d21p:"""&amp;CS55&amp;""",d22t:"""&amp;CT55&amp;""",d22p:"""&amp;CU55&amp;""",d23t:"""&amp;CV55&amp;""",d23p:"""&amp;CW55&amp;""",d2w:"""&amp;CX55&amp;""",d2d:"""&amp;CY55&amp;""", d31t:"""&amp;CZ55&amp;""",d31p:"""&amp;DA55&amp;""",d32t:"""&amp;DB55&amp;""",d32p:"""&amp;DC55&amp;""",d33t:"""&amp;DD55&amp;""",d33p:"""&amp;DE55&amp;""",d3w:"""&amp;DF55&amp;""",d3d:"""&amp;DG55&amp;"""}; "</f>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"D6.scenario.defSelectValue["""&amp;U55&amp;"""]= [ """&amp;CLEAN(V55)&amp;""", """&amp;CLEAN(W55)&amp;IF(X55="","",""", """&amp;CLEAN(X55))&amp;IF(Y55="","",""", """&amp;CLEAN(Y55))&amp;IF(Z55="","",""", """&amp;CLEAN(Z55))&amp;IF(AA55="","",""", """&amp;CLEAN(AA55))&amp;IF(AB55="","",""", """&amp;CLEAN(AB55))&amp;IF(AC55="","",""", """&amp;CLEAN(AC55))&amp;IF(AD55="","",""", """&amp;CLEAN(AD55))&amp;IF(AE55="","",""", """&amp;CLEAN(AE55))&amp;IF(AF55="","",""", """&amp;CLEAN(AF55))&amp;IF(AG55="","",""", """&amp;CLEAN(AG55))&amp;IF(AH55="",""", """&amp;CLEAN(AH55))&amp;IF(AI55="","",""", """&amp;CLEAN(AI55))&amp;IF(AJ55="","",""", """&amp;CLEAN(AJ55))&amp;IF(AK55="","",""", """&amp;CLEAN(AK55))&amp;""" ];"</f>
        <v>D6.scenario.defSelectValue["sel114"]= [ "Please select", "do not use hot water", "2 months", "4 months", "6 months", "8 months", "10 months", "12 months", "" ];</v>
      </c>
      <c r="DR55" s="89"/>
      <c r="DS55" s="89"/>
      <c r="DT55" s="89" t="str">
        <f>"D6.scenario.defSelectData['"&amp;U55&amp;"']= [ '"&amp;BC55&amp;"', '"&amp;BD55&amp;"', '"&amp;BE55&amp;IF(BF55="","","', '"&amp;BF55)&amp;IF(BG55="","","', '"&amp;BG55)&amp;IF(BH55="","","', '"&amp;BH55)&amp;IF(BI55="","","', '"&amp;BI55)&amp;IF(BJ55="","","', '"&amp;BJ55)&amp;IF(BK55="","","', '"&amp;BK55)&amp;IF(BL55="","","', '"&amp;BL55)&amp;IF(BM55="","","', '"&amp;BM55)&amp;IF(BN55="","","', '"&amp;BN55)&amp;IF(BO55="","","', '"&amp;BO55)&amp;IF(BP55="","","', '"&amp;BP55)&amp;IF(BQ55="","","', '"&amp;BQ55)&amp;IF(BR55="","","', '"&amp;BR55)&amp;"' ];"</f>
        <v>D6.scenario.defSelectData['sel114']= [ '-1', '0', '2', '4', '6', '8', '10', '12' ];</v>
      </c>
    </row>
    <row r="56" spans="1:124" s="84" customFormat="1" ht="43.5" customHeight="1" x14ac:dyDescent="0.15">
      <c r="A56" s="73"/>
      <c r="B56" s="110" t="s">
        <v>2851</v>
      </c>
      <c r="C56" s="119" t="s">
        <v>3841</v>
      </c>
      <c r="D56" s="131" t="s">
        <v>2658</v>
      </c>
      <c r="E56" s="110" t="s">
        <v>2983</v>
      </c>
      <c r="F56" s="119" t="s">
        <v>3949</v>
      </c>
      <c r="G56" s="131" t="s">
        <v>818</v>
      </c>
      <c r="H56" s="119" t="s">
        <v>3841</v>
      </c>
      <c r="I56" s="131" t="s">
        <v>2658</v>
      </c>
      <c r="J56" s="119" t="str">
        <f>IF(K56="","",K56)</f>
        <v>sel115</v>
      </c>
      <c r="K56" s="131" t="str">
        <f>"sel"&amp;MID($B56,2,5)</f>
        <v>sel115</v>
      </c>
      <c r="L56" s="111"/>
      <c r="M56" s="111"/>
      <c r="N56" s="111"/>
      <c r="O56" s="110" t="s">
        <v>1914</v>
      </c>
      <c r="P56" s="111"/>
      <c r="Q56" s="111"/>
      <c r="R56" s="110">
        <v>-1</v>
      </c>
      <c r="S56" s="73"/>
      <c r="T56" s="73"/>
      <c r="U56" s="113" t="str">
        <f>J56</f>
        <v>sel115</v>
      </c>
      <c r="V56" s="119" t="s">
        <v>4071</v>
      </c>
      <c r="W56" s="119" t="s">
        <v>4250</v>
      </c>
      <c r="X56" s="119" t="s">
        <v>4257</v>
      </c>
      <c r="Y56" s="119" t="s">
        <v>4251</v>
      </c>
      <c r="Z56" s="119" t="s">
        <v>4252</v>
      </c>
      <c r="AA56" s="119" t="s">
        <v>4253</v>
      </c>
      <c r="AB56" s="119" t="s">
        <v>4254</v>
      </c>
      <c r="AC56" s="119" t="s">
        <v>4255</v>
      </c>
      <c r="AD56" s="119" t="s">
        <v>4256</v>
      </c>
      <c r="AE56" s="119"/>
      <c r="AF56" s="119"/>
      <c r="AG56" s="119"/>
      <c r="AH56" s="119"/>
      <c r="AI56" s="119"/>
      <c r="AJ56" s="119" t="s">
        <v>3559</v>
      </c>
      <c r="AK56" s="119"/>
      <c r="AL56" s="131" t="s">
        <v>4652</v>
      </c>
      <c r="AM56" s="162" t="s">
        <v>2669</v>
      </c>
      <c r="AN56" s="162" t="s">
        <v>2676</v>
      </c>
      <c r="AO56" s="131" t="s">
        <v>2670</v>
      </c>
      <c r="AP56" s="131" t="s">
        <v>2671</v>
      </c>
      <c r="AQ56" s="162" t="s">
        <v>2672</v>
      </c>
      <c r="AR56" s="162" t="s">
        <v>2673</v>
      </c>
      <c r="AS56" s="162" t="s">
        <v>2674</v>
      </c>
      <c r="AT56" s="162" t="s">
        <v>2675</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"D6.scenario.defInput["""&amp;B56&amp;"""] = {  "&amp;E$2&amp;":"""&amp;E56&amp;""",  "&amp;C$2&amp;":"""&amp;CLEAN(SUBSTITUTE(C56,"""",""""))&amp;""",  "&amp;F$2&amp;":"""&amp;F56&amp;""",  "&amp;H$2&amp;":"""&amp;CLEAN(SUBSTITUTE(H56,"""",""""))&amp;""", "&amp;J$2&amp;":"""&amp;J56&amp;""", "&amp;L$2&amp;":"""&amp;L56&amp;""", "&amp;M$2&amp;":"""&amp;M56&amp;""", "&amp;N$2&amp;":"""&amp;N56&amp;""", "&amp;O$2&amp;":"""&amp;O56&amp;""", "&amp;P$2&amp;":"""&amp;P56&amp;""", "&amp;Q$2&amp;":"""&amp;Q56&amp;""", "&amp;R$2&amp;":"""&amp;R56&amp;""", d11t:"""&amp;CJ56&amp;""",d11p:"""&amp;CK56&amp;""",d12t:"""&amp;CL56&amp;""",d12p:"""&amp;CM56&amp;""",d13t:"""&amp;CN56&amp;""",d13p:"""&amp;CO56&amp;""",d1w:"""&amp;CP56&amp;""",d1d:"""&amp;CQ56&amp;""", d21t:"""&amp;CR56&amp;""",d21p:"""&amp;CS56&amp;""",d22t:"""&amp;CT56&amp;""",d22p:"""&amp;CU56&amp;""",d23t:"""&amp;CV56&amp;""",d23p:"""&amp;CW56&amp;""",d2w:"""&amp;CX56&amp;""",d2d:"""&amp;CY56&amp;""", d31t:"""&amp;CZ56&amp;""",d31p:"""&amp;DA56&amp;""",d32t:"""&amp;DB56&amp;""",d32p:"""&amp;DC56&amp;""",d33t:"""&amp;DD56&amp;""",d33p:"""&amp;DE56&amp;""",d3w:"""&amp;DF56&amp;""",d3d:"""&amp;DG56&amp;"""}; "</f>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"D6.scenario.defSelectValue["""&amp;U56&amp;"""]= [ """&amp;CLEAN(V56)&amp;""", """&amp;CLEAN(W56)&amp;IF(X56="","",""", """&amp;CLEAN(X56))&amp;IF(Y56="","",""", """&amp;CLEAN(Y56))&amp;IF(Z56="","",""", """&amp;CLEAN(Z56))&amp;IF(AA56="","",""", """&amp;CLEAN(AA56))&amp;IF(AB56="","",""", """&amp;CLEAN(AB56))&amp;IF(AC56="","",""", """&amp;CLEAN(AC56))&amp;IF(AD56="","",""", """&amp;CLEAN(AD56))&amp;IF(AE56="","",""", """&amp;CLEAN(AE56))&amp;IF(AF56="","",""", """&amp;CLEAN(AF56))&amp;IF(AG56="","",""", """&amp;CLEAN(AG56))&amp;IF(AH56="",""", """&amp;CLEAN(AH56))&amp;IF(AI56="","",""", """&amp;CLEAN(AI56))&amp;IF(AJ56="","",""", """&amp;CLEAN(AJ56))&amp;IF(AK56="","",""", """&amp;CLEAN(AK56))&amp;""" ];"</f>
        <v>D6.scenario.defSelectValue["sel115"]= [ "Please select", "do not use hot water", "dishwasher use", "2 months", "4 months", "6 months", "8 months", "10 months", "12 months", "", " " ];</v>
      </c>
      <c r="DR56" s="89"/>
      <c r="DS56" s="89"/>
      <c r="DT56" s="89" t="str">
        <f>"D6.scenario.defSelectData['"&amp;U56&amp;"']= [ '"&amp;BC56&amp;"', '"&amp;BD56&amp;"', '"&amp;BE56&amp;IF(BF56="","","', '"&amp;BF56)&amp;IF(BG56="","","', '"&amp;BG56)&amp;IF(BH56="","","', '"&amp;BH56)&amp;IF(BI56="","","', '"&amp;BI56)&amp;IF(BJ56="","","', '"&amp;BJ56)&amp;IF(BK56="","","', '"&amp;BK56)&amp;IF(BL56="","","', '"&amp;BL56)&amp;IF(BM56="","","', '"&amp;BM56)&amp;IF(BN56="","","', '"&amp;BN56)&amp;IF(BO56="","","', '"&amp;BO56)&amp;IF(BP56="","","', '"&amp;BP56)&amp;IF(BQ56="","","', '"&amp;BQ56)&amp;IF(BR56="","","', '"&amp;BR56)&amp;"' ];"</f>
        <v>D6.scenario.defSelectData['sel115']= [ '-1', '0', '99', '2', '4', '6', '8', '10', '12' ];</v>
      </c>
    </row>
    <row r="57" spans="1:124" s="84" customFormat="1" ht="43.5" customHeight="1" x14ac:dyDescent="0.15">
      <c r="A57" s="73"/>
      <c r="B57" s="110" t="s">
        <v>2852</v>
      </c>
      <c r="C57" s="119" t="s">
        <v>3658</v>
      </c>
      <c r="D57" s="131" t="s">
        <v>2660</v>
      </c>
      <c r="E57" s="110" t="s">
        <v>2981</v>
      </c>
      <c r="F57" s="119"/>
      <c r="G57" s="131"/>
      <c r="H57" s="119" t="s">
        <v>4000</v>
      </c>
      <c r="I57" s="131" t="s">
        <v>2806</v>
      </c>
      <c r="J57" s="119" t="str">
        <f>IF(K57="","",K57)</f>
        <v>sel116</v>
      </c>
      <c r="K57" s="131" t="str">
        <f>"sel"&amp;MID($B57,2,5)</f>
        <v>sel116</v>
      </c>
      <c r="L57" s="111"/>
      <c r="M57" s="111"/>
      <c r="N57" s="111"/>
      <c r="O57" s="110" t="s">
        <v>1914</v>
      </c>
      <c r="P57" s="111"/>
      <c r="Q57" s="111"/>
      <c r="R57" s="110">
        <v>-1</v>
      </c>
      <c r="S57" s="73"/>
      <c r="T57" s="73"/>
      <c r="U57" s="113" t="str">
        <f>J57</f>
        <v>sel116</v>
      </c>
      <c r="V57" s="119" t="s">
        <v>4071</v>
      </c>
      <c r="W57" s="119" t="s">
        <v>4258</v>
      </c>
      <c r="X57" s="119" t="s">
        <v>4110</v>
      </c>
      <c r="Y57" s="119"/>
      <c r="Z57" s="119"/>
      <c r="AA57" s="119"/>
      <c r="AB57" s="119"/>
      <c r="AC57" s="119"/>
      <c r="AD57" s="119"/>
      <c r="AE57" s="119"/>
      <c r="AF57" s="119"/>
      <c r="AG57" s="119"/>
      <c r="AH57" s="119"/>
      <c r="AI57" s="119"/>
      <c r="AJ57" s="119" t="s">
        <v>3559</v>
      </c>
      <c r="AK57" s="119"/>
      <c r="AL57" s="131" t="s">
        <v>4652</v>
      </c>
      <c r="AM57" s="162" t="s">
        <v>2665</v>
      </c>
      <c r="AN57" s="162" t="s">
        <v>2666</v>
      </c>
      <c r="AO57" s="162" t="s">
        <v>4677</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"D6.scenario.defInput["""&amp;B57&amp;"""] = {  "&amp;E$2&amp;":"""&amp;E57&amp;""",  "&amp;C$2&amp;":"""&amp;CLEAN(SUBSTITUTE(C57,"""",""""))&amp;""",  "&amp;F$2&amp;":"""&amp;F57&amp;""",  "&amp;H$2&amp;":"""&amp;CLEAN(SUBSTITUTE(H57,"""",""""))&amp;""", "&amp;J$2&amp;":"""&amp;J57&amp;""", "&amp;L$2&amp;":"""&amp;L57&amp;""", "&amp;M$2&amp;":"""&amp;M57&amp;""", "&amp;N$2&amp;":"""&amp;N57&amp;""", "&amp;O$2&amp;":"""&amp;O57&amp;""", "&amp;P$2&amp;":"""&amp;P57&amp;""", "&amp;Q$2&amp;":"""&amp;Q57&amp;""", "&amp;R$2&amp;":"""&amp;R57&amp;""", d11t:"""&amp;CJ57&amp;""",d11p:"""&amp;CK57&amp;""",d12t:"""&amp;CL57&amp;""",d12p:"""&amp;CM57&amp;""",d13t:"""&amp;CN57&amp;""",d13p:"""&amp;CO57&amp;""",d1w:"""&amp;CP57&amp;""",d1d:"""&amp;CQ57&amp;""", d21t:"""&amp;CR57&amp;""",d21p:"""&amp;CS57&amp;""",d22t:"""&amp;CT57&amp;""",d22p:"""&amp;CU57&amp;""",d23t:"""&amp;CV57&amp;""",d23p:"""&amp;CW57&amp;""",d2w:"""&amp;CX57&amp;""",d2d:"""&amp;CY57&amp;""", d31t:"""&amp;CZ57&amp;""",d31p:"""&amp;DA57&amp;""",d32t:"""&amp;DB57&amp;""",d32p:"""&amp;DC57&amp;""",d33t:"""&amp;DD57&amp;""",d33p:"""&amp;DE57&amp;""",d3w:"""&amp;DF57&amp;""",d3d:"""&amp;DG57&amp;"""}; "</f>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"D6.scenario.defSelectValue["""&amp;U57&amp;"""]= [ """&amp;CLEAN(V57)&amp;""", """&amp;CLEAN(W57)&amp;IF(X57="","",""", """&amp;CLEAN(X57))&amp;IF(Y57="","",""", """&amp;CLEAN(Y57))&amp;IF(Z57="","",""", """&amp;CLEAN(Z57))&amp;IF(AA57="","",""", """&amp;CLEAN(AA57))&amp;IF(AB57="","",""", """&amp;CLEAN(AB57))&amp;IF(AC57="","",""", """&amp;CLEAN(AC57))&amp;IF(AD57="","",""", """&amp;CLEAN(AD57))&amp;IF(AE57="","",""", """&amp;CLEAN(AE57))&amp;IF(AF57="","",""", """&amp;CLEAN(AF57))&amp;IF(AG57="","",""", """&amp;CLEAN(AG57))&amp;IF(AH57="",""", """&amp;CLEAN(AH57))&amp;IF(AI57="","",""", """&amp;CLEAN(AI57))&amp;IF(AJ57="","",""", """&amp;CLEAN(AJ57))&amp;IF(AK57="","",""", """&amp;CLEAN(AK57))&amp;""" ];"</f>
        <v>D6.scenario.defSelectValue["sel116"]= [ "Please select", "do not use use and are", "do not know", "", " " ];</v>
      </c>
      <c r="DR57" s="89"/>
      <c r="DS57" s="89"/>
      <c r="DT57" s="89" t="str">
        <f>"D6.scenario.defSelectData['"&amp;U57&amp;"']= [ '"&amp;BC57&amp;"', '"&amp;BD57&amp;"', '"&amp;BE57&amp;IF(BF57="","","', '"&amp;BF57)&amp;IF(BG57="","","', '"&amp;BG57)&amp;IF(BH57="","","', '"&amp;BH57)&amp;IF(BI57="","","', '"&amp;BI57)&amp;IF(BJ57="","","', '"&amp;BJ57)&amp;IF(BK57="","","', '"&amp;BK57)&amp;IF(BL57="","","', '"&amp;BL57)&amp;IF(BM57="","","', '"&amp;BM57)&amp;IF(BN57="","","', '"&amp;BN57)&amp;IF(BO57="","","', '"&amp;BO57)&amp;IF(BP57="","","', '"&amp;BP57)&amp;IF(BQ57="","","', '"&amp;BQ57)&amp;IF(BR57="","","', '"&amp;BR57)&amp;"' ];"</f>
        <v>D6.scenario.defSelectData['sel116']= [ '-1', '1', '2' ];</v>
      </c>
    </row>
    <row r="58" spans="1:124" s="84" customFormat="1" ht="43.5" customHeight="1" x14ac:dyDescent="0.15">
      <c r="A58" s="73"/>
      <c r="B58" s="110" t="s">
        <v>2853</v>
      </c>
      <c r="C58" s="119" t="s">
        <v>3842</v>
      </c>
      <c r="D58" s="131" t="s">
        <v>3333</v>
      </c>
      <c r="E58" s="110" t="s">
        <v>2982</v>
      </c>
      <c r="F58" s="119"/>
      <c r="G58" s="131"/>
      <c r="H58" s="119" t="s">
        <v>4001</v>
      </c>
      <c r="I58" s="131" t="s">
        <v>3334</v>
      </c>
      <c r="J58" s="119" t="str">
        <f>IF(K58="","",K58)</f>
        <v>sel117</v>
      </c>
      <c r="K58" s="131" t="str">
        <f>"sel"&amp;MID($B58,2,5)</f>
        <v>sel117</v>
      </c>
      <c r="L58" s="111"/>
      <c r="M58" s="111"/>
      <c r="N58" s="111"/>
      <c r="O58" s="110" t="s">
        <v>1914</v>
      </c>
      <c r="P58" s="111"/>
      <c r="Q58" s="111"/>
      <c r="R58" s="110">
        <v>-1</v>
      </c>
      <c r="S58" s="73"/>
      <c r="T58" s="73"/>
      <c r="U58" s="113" t="str">
        <f>J58</f>
        <v>sel117</v>
      </c>
      <c r="V58" s="119" t="s">
        <v>4071</v>
      </c>
      <c r="W58" s="119" t="s">
        <v>4259</v>
      </c>
      <c r="X58" s="119" t="s">
        <v>4260</v>
      </c>
      <c r="Y58" s="119" t="s">
        <v>4261</v>
      </c>
      <c r="Z58" s="119"/>
      <c r="AA58" s="119"/>
      <c r="AB58" s="119"/>
      <c r="AC58" s="119"/>
      <c r="AD58" s="119"/>
      <c r="AE58" s="119"/>
      <c r="AF58" s="119"/>
      <c r="AG58" s="119"/>
      <c r="AH58" s="119"/>
      <c r="AI58" s="119"/>
      <c r="AJ58" s="119"/>
      <c r="AK58" s="119"/>
      <c r="AL58" s="131" t="s">
        <v>4652</v>
      </c>
      <c r="AM58" s="162" t="s">
        <v>2667</v>
      </c>
      <c r="AN58" s="162" t="s">
        <v>2668</v>
      </c>
      <c r="AO58" s="162" t="s">
        <v>4681</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"D6.scenario.defInput["""&amp;B58&amp;"""] = {  "&amp;E$2&amp;":"""&amp;E58&amp;""",  "&amp;C$2&amp;":"""&amp;CLEAN(SUBSTITUTE(C58,"""",""""))&amp;""",  "&amp;F$2&amp;":"""&amp;F58&amp;""",  "&amp;H$2&amp;":"""&amp;CLEAN(SUBSTITUTE(H58,"""",""""))&amp;""", "&amp;J$2&amp;":"""&amp;J58&amp;""", "&amp;L$2&amp;":"""&amp;L58&amp;""", "&amp;M$2&amp;":"""&amp;M58&amp;""", "&amp;N$2&amp;":"""&amp;N58&amp;""", "&amp;O$2&amp;":"""&amp;O58&amp;""", "&amp;P$2&amp;":"""&amp;P58&amp;""", "&amp;Q$2&amp;":"""&amp;Q58&amp;""", "&amp;R$2&amp;":"""&amp;R58&amp;""", d11t:"""&amp;CJ58&amp;""",d11p:"""&amp;CK58&amp;""",d12t:"""&amp;CL58&amp;""",d12p:"""&amp;CM58&amp;""",d13t:"""&amp;CN58&amp;""",d13p:"""&amp;CO58&amp;""",d1w:"""&amp;CP58&amp;""",d1d:"""&amp;CQ58&amp;""", d21t:"""&amp;CR58&amp;""",d21p:"""&amp;CS58&amp;""",d22t:"""&amp;CT58&amp;""",d22p:"""&amp;CU58&amp;""",d23t:"""&amp;CV58&amp;""",d23p:"""&amp;CW58&amp;""",d2w:"""&amp;CX58&amp;""",d2d:"""&amp;CY58&amp;""", d31t:"""&amp;CZ58&amp;""",d31p:"""&amp;DA58&amp;""",d32t:"""&amp;DB58&amp;""",d32p:"""&amp;DC58&amp;""",d33t:"""&amp;DD58&amp;""",d33p:"""&amp;DE58&amp;""",d3w:"""&amp;DF58&amp;""",d3d:"""&amp;DG58&amp;"""}; "</f>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"D6.scenario.defSelectValue["""&amp;U58&amp;"""]= [ """&amp;CLEAN(V58)&amp;""", """&amp;CLEAN(W58)&amp;IF(X58="","",""", """&amp;CLEAN(X58))&amp;IF(Y58="","",""", """&amp;CLEAN(Y58))&amp;IF(Z58="","",""", """&amp;CLEAN(Z58))&amp;IF(AA58="","",""", """&amp;CLEAN(AA58))&amp;IF(AB58="","",""", """&amp;CLEAN(AB58))&amp;IF(AC58="","",""", """&amp;CLEAN(AC58))&amp;IF(AD58="","",""", """&amp;CLEAN(AD58))&amp;IF(AE58="","",""", """&amp;CLEAN(AE58))&amp;IF(AF58="","",""", """&amp;CLEAN(AF58))&amp;IF(AG58="","",""", """&amp;CLEAN(AG58))&amp;IF(AH58="",""", """&amp;CLEAN(AH58))&amp;IF(AI58="","",""", """&amp;CLEAN(AI58))&amp;IF(AJ58="","",""", """&amp;CLEAN(AJ58))&amp;IF(AK58="","",""", """&amp;CLEAN(AK58))&amp;""" ];"</f>
        <v>D6.scenario.defSelectValue["sel117"]= [ "Please select", "is not a unit bus", "unit bus", "unit bath of thermal insulation bathtub", "" ];</v>
      </c>
      <c r="DR58" s="89"/>
      <c r="DS58" s="89"/>
      <c r="DT58" s="89" t="str">
        <f>"D6.scenario.defSelectData['"&amp;U58&amp;"']= [ '"&amp;BC58&amp;"', '"&amp;BD58&amp;"', '"&amp;BE58&amp;IF(BF58="","","', '"&amp;BF58)&amp;IF(BG58="","","', '"&amp;BG58)&amp;IF(BH58="","","', '"&amp;BH58)&amp;IF(BI58="","","', '"&amp;BI58)&amp;IF(BJ58="","","', '"&amp;BJ58)&amp;IF(BK58="","","', '"&amp;BK58)&amp;IF(BL58="","","', '"&amp;BL58)&amp;IF(BM58="","","', '"&amp;BM58)&amp;IF(BN58="","","', '"&amp;BN58)&amp;IF(BO58="","","', '"&amp;BO58)&amp;IF(BP58="","","', '"&amp;BP58)&amp;IF(BQ58="","","', '"&amp;BQ58)&amp;IF(BR58="","","', '"&amp;BR58)&amp;"' ];"</f>
        <v>D6.scenario.defSelectData['sel117']= [ '-1', '1', '2', '3' ];</v>
      </c>
    </row>
    <row r="59" spans="1:124" s="84" customFormat="1" ht="43.5" customHeight="1" x14ac:dyDescent="0.15">
      <c r="A59" s="73"/>
      <c r="B59" s="110" t="s">
        <v>2979</v>
      </c>
      <c r="C59" s="119" t="s">
        <v>3843</v>
      </c>
      <c r="D59" s="131" t="s">
        <v>3004</v>
      </c>
      <c r="E59" s="112" t="s">
        <v>2725</v>
      </c>
      <c r="F59" s="119"/>
      <c r="G59" s="131"/>
      <c r="H59" s="119" t="s">
        <v>4002</v>
      </c>
      <c r="I59" s="131" t="s">
        <v>2696</v>
      </c>
      <c r="J59" s="119" t="str">
        <f>IF(K59="","",K59)</f>
        <v>sel131</v>
      </c>
      <c r="K59" s="131" t="str">
        <f>"sel"&amp;MID($B59,2,5)</f>
        <v>sel131</v>
      </c>
      <c r="L59" s="111"/>
      <c r="M59" s="111"/>
      <c r="N59" s="111"/>
      <c r="O59" s="110" t="s">
        <v>1914</v>
      </c>
      <c r="P59" s="111"/>
      <c r="Q59" s="111"/>
      <c r="R59" s="110">
        <v>-1</v>
      </c>
      <c r="T59" s="73"/>
      <c r="U59" s="113" t="str">
        <f>J59</f>
        <v>sel131</v>
      </c>
      <c r="V59" s="119" t="s">
        <v>4071</v>
      </c>
      <c r="W59" s="119" t="s">
        <v>4248</v>
      </c>
      <c r="X59" s="119" t="s">
        <v>4262</v>
      </c>
      <c r="Y59" s="119" t="s">
        <v>4126</v>
      </c>
      <c r="Z59" s="119" t="s">
        <v>4263</v>
      </c>
      <c r="AA59" s="119"/>
      <c r="AB59" s="119"/>
      <c r="AC59" s="119"/>
      <c r="AD59" s="119"/>
      <c r="AE59" s="119"/>
      <c r="AF59" s="119"/>
      <c r="AG59" s="119"/>
      <c r="AH59" s="119"/>
      <c r="AI59" s="119"/>
      <c r="AJ59" s="119" t="s">
        <v>3559</v>
      </c>
      <c r="AK59" s="119"/>
      <c r="AL59" s="131" t="s">
        <v>4652</v>
      </c>
      <c r="AM59" s="131" t="s">
        <v>2700</v>
      </c>
      <c r="AN59" s="162" t="s">
        <v>2701</v>
      </c>
      <c r="AO59" s="162" t="s">
        <v>2702</v>
      </c>
      <c r="AP59" s="162" t="s">
        <v>2007</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"D6.scenario.defInput["""&amp;B59&amp;"""] = {  "&amp;E$2&amp;":"""&amp;E59&amp;""",  "&amp;C$2&amp;":"""&amp;CLEAN(SUBSTITUTE(C59,"""",""""))&amp;""",  "&amp;F$2&amp;":"""&amp;F59&amp;""",  "&amp;H$2&amp;":"""&amp;CLEAN(SUBSTITUTE(H59,"""",""""))&amp;""", "&amp;J$2&amp;":"""&amp;J59&amp;""", "&amp;L$2&amp;":"""&amp;L59&amp;""", "&amp;M$2&amp;":"""&amp;M59&amp;""", "&amp;N$2&amp;":"""&amp;N59&amp;""", "&amp;O$2&amp;":"""&amp;O59&amp;""", "&amp;P$2&amp;":"""&amp;P59&amp;""", "&amp;Q$2&amp;":"""&amp;Q59&amp;""", "&amp;R$2&amp;":"""&amp;R59&amp;""", d11t:"""&amp;CJ59&amp;""",d11p:"""&amp;CK59&amp;""",d12t:"""&amp;CL59&amp;""",d12p:"""&amp;CM59&amp;""",d13t:"""&amp;CN59&amp;""",d13p:"""&amp;CO59&amp;""",d1w:"""&amp;CP59&amp;""",d1d:"""&amp;CQ59&amp;""", d21t:"""&amp;CR59&amp;""",d21p:"""&amp;CS59&amp;""",d22t:"""&amp;CT59&amp;""",d22p:"""&amp;CU59&amp;""",d23t:"""&amp;CV59&amp;""",d23p:"""&amp;CW59&amp;""",d2w:"""&amp;CX59&amp;""",d2d:"""&amp;CY59&amp;""", d31t:"""&amp;CZ59&amp;""",d31p:"""&amp;DA59&amp;""",d32t:"""&amp;DB59&amp;""",d32p:"""&amp;DC59&amp;""",d33t:"""&amp;DD59&amp;""",d33p:"""&amp;DE59&amp;""",d3w:"""&amp;DF59&amp;""",d3d:"""&amp;DG59&amp;"""}; "</f>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"D6.scenario.defSelectValue["""&amp;U59&amp;"""]= [ """&amp;CLEAN(V59)&amp;""", """&amp;CLEAN(W59)&amp;IF(X59="","",""", """&amp;CLEAN(X59))&amp;IF(Y59="","",""", """&amp;CLEAN(Y59))&amp;IF(Z59="","",""", """&amp;CLEAN(Z59))&amp;IF(AA59="","",""", """&amp;CLEAN(AA59))&amp;IF(AB59="","",""", """&amp;CLEAN(AB59))&amp;IF(AC59="","",""", """&amp;CLEAN(AC59))&amp;IF(AD59="","",""", """&amp;CLEAN(AD59))&amp;IF(AE59="","",""", """&amp;CLEAN(AE59))&amp;IF(AF59="","",""", """&amp;CLEAN(AF59))&amp;IF(AG59="","",""", """&amp;CLEAN(AG59))&amp;IF(AH59="",""", """&amp;CLEAN(AH59))&amp;IF(AI59="","",""", """&amp;CLEAN(AI59))&amp;IF(AJ59="","",""", """&amp;CLEAN(AJ59))&amp;IF(AK59="","",""", """&amp;CLEAN(AK59))&amp;""" ];"</f>
        <v>D6.scenario.defSelectValue["sel131"]= [ "Please select", "is", "than the summer has been all year", "not", "are winter only", "", " " ];</v>
      </c>
      <c r="DR59" s="89"/>
      <c r="DS59" s="89"/>
      <c r="DT59" s="89" t="str">
        <f>"D6.scenario.defSelectData['"&amp;U59&amp;"']= [ '"&amp;BC59&amp;"', '"&amp;BD59&amp;"', '"&amp;BE59&amp;IF(BF59="","","', '"&amp;BF59)&amp;IF(BG59="","","', '"&amp;BG59)&amp;IF(BH59="","","', '"&amp;BH59)&amp;IF(BI59="","","', '"&amp;BI59)&amp;IF(BJ59="","","', '"&amp;BJ59)&amp;IF(BK59="","","', '"&amp;BK59)&amp;IF(BL59="","","', '"&amp;BL59)&amp;IF(BM59="","","', '"&amp;BM59)&amp;IF(BN59="","","', '"&amp;BN59)&amp;IF(BO59="","","', '"&amp;BO59)&amp;IF(BP59="","","', '"&amp;BP59)&amp;IF(BQ59="","","', '"&amp;BQ59)&amp;IF(BR59="","","', '"&amp;BR59)&amp;"' ];"</f>
        <v>D6.scenario.defSelectData['sel131']= [ '-1', '1', '2', '3', '4' ];</v>
      </c>
    </row>
    <row r="60" spans="1:124" s="84" customFormat="1" ht="43.5" customHeight="1" x14ac:dyDescent="0.15">
      <c r="A60" s="73"/>
      <c r="B60" s="110" t="s">
        <v>2980</v>
      </c>
      <c r="C60" s="119" t="s">
        <v>3844</v>
      </c>
      <c r="D60" s="131" t="s">
        <v>3005</v>
      </c>
      <c r="E60" s="112" t="s">
        <v>2725</v>
      </c>
      <c r="F60" s="119"/>
      <c r="G60" s="131"/>
      <c r="H60" s="119" t="s">
        <v>4003</v>
      </c>
      <c r="I60" s="131" t="s">
        <v>2697</v>
      </c>
      <c r="J60" s="119" t="str">
        <f>IF(K60="","",K60)</f>
        <v>sel132</v>
      </c>
      <c r="K60" s="131" t="str">
        <f>"sel"&amp;MID($B60,2,5)</f>
        <v>sel132</v>
      </c>
      <c r="L60" s="111"/>
      <c r="M60" s="111"/>
      <c r="N60" s="111"/>
      <c r="O60" s="110" t="s">
        <v>1914</v>
      </c>
      <c r="P60" s="111"/>
      <c r="Q60" s="111"/>
      <c r="R60" s="110">
        <v>-1</v>
      </c>
      <c r="T60" s="73"/>
      <c r="U60" s="113" t="str">
        <f>J60</f>
        <v>sel132</v>
      </c>
      <c r="V60" s="119" t="s">
        <v>4071</v>
      </c>
      <c r="W60" s="119" t="s">
        <v>4264</v>
      </c>
      <c r="X60" s="119" t="s">
        <v>4265</v>
      </c>
      <c r="Y60" s="119" t="s">
        <v>4266</v>
      </c>
      <c r="Z60" s="119"/>
      <c r="AA60" s="119"/>
      <c r="AB60" s="119"/>
      <c r="AC60" s="119"/>
      <c r="AD60" s="119"/>
      <c r="AE60" s="119"/>
      <c r="AF60" s="119"/>
      <c r="AG60" s="119"/>
      <c r="AH60" s="119"/>
      <c r="AI60" s="119"/>
      <c r="AJ60" s="119"/>
      <c r="AK60" s="119"/>
      <c r="AL60" s="131" t="s">
        <v>4652</v>
      </c>
      <c r="AM60" s="131" t="s">
        <v>2703</v>
      </c>
      <c r="AN60" s="162" t="s">
        <v>2704</v>
      </c>
      <c r="AO60" s="162" t="s">
        <v>2705</v>
      </c>
      <c r="AP60" s="162" t="s">
        <v>2466</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"D6.scenario.defInput["""&amp;B60&amp;"""] = {  "&amp;E$2&amp;":"""&amp;E60&amp;""",  "&amp;C$2&amp;":"""&amp;CLEAN(SUBSTITUTE(C60,"""",""""))&amp;""",  "&amp;F$2&amp;":"""&amp;F60&amp;""",  "&amp;H$2&amp;":"""&amp;CLEAN(SUBSTITUTE(H60,"""",""""))&amp;""", "&amp;J$2&amp;":"""&amp;J60&amp;""", "&amp;L$2&amp;":"""&amp;L60&amp;""", "&amp;M$2&amp;":"""&amp;M60&amp;""", "&amp;N$2&amp;":"""&amp;N60&amp;""", "&amp;O$2&amp;":"""&amp;O60&amp;""", "&amp;P$2&amp;":"""&amp;P60&amp;""", "&amp;Q$2&amp;":"""&amp;Q60&amp;""", "&amp;R$2&amp;":"""&amp;R60&amp;""", d11t:"""&amp;CJ60&amp;""",d11p:"""&amp;CK60&amp;""",d12t:"""&amp;CL60&amp;""",d12p:"""&amp;CM60&amp;""",d13t:"""&amp;CN60&amp;""",d13p:"""&amp;CO60&amp;""",d1w:"""&amp;CP60&amp;""",d1d:"""&amp;CQ60&amp;""", d21t:"""&amp;CR60&amp;""",d21p:"""&amp;CS60&amp;""",d22t:"""&amp;CT60&amp;""",d22p:"""&amp;CU60&amp;""",d23t:"""&amp;CV60&amp;""",d23p:"""&amp;CW60&amp;""",d2w:"""&amp;CX60&amp;""",d2d:"""&amp;CY60&amp;""", d31t:"""&amp;CZ60&amp;""",d31p:"""&amp;DA60&amp;""",d32t:"""&amp;DB60&amp;""",d32p:"""&amp;DC60&amp;""",d33t:"""&amp;DD60&amp;""",d33p:"""&amp;DE60&amp;""",d3w:"""&amp;DF60&amp;""",d3d:"""&amp;DG60&amp;"""}; "</f>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"D6.scenario.defSelectValue["""&amp;U60&amp;"""]= [ """&amp;CLEAN(V60)&amp;""", """&amp;CLEAN(W60)&amp;IF(X60="","",""", """&amp;CLEAN(X60))&amp;IF(Y60="","",""", """&amp;CLEAN(Y60))&amp;IF(Z60="","",""", """&amp;CLEAN(Z60))&amp;IF(AA60="","",""", """&amp;CLEAN(AA60))&amp;IF(AB60="","",""", """&amp;CLEAN(AB60))&amp;IF(AC60="","",""", """&amp;CLEAN(AC60))&amp;IF(AD60="","",""", """&amp;CLEAN(AD60))&amp;IF(AE60="","",""", """&amp;CLEAN(AE60))&amp;IF(AF60="","",""", """&amp;CLEAN(AF60))&amp;IF(AG60="","",""", """&amp;CLEAN(AG60))&amp;IF(AH60="",""", """&amp;CLEAN(AH60))&amp;IF(AI60="","",""", """&amp;CLEAN(AI60))&amp;IF(AJ60="","",""", """&amp;CLEAN(AJ60))&amp;IF(AK60="","",""", """&amp;CLEAN(AK60))&amp;""" ];"</f>
        <v>D6.scenario.defSelectValue["sel132"]= [ "Please select", "increase", "ordinary", "do not know lower", "" ];</v>
      </c>
      <c r="DR60" s="89"/>
      <c r="DS60" s="89"/>
      <c r="DT60" s="89" t="str">
        <f>"D6.scenario.defSelectData['"&amp;U60&amp;"']= [ '"&amp;BC60&amp;"', '"&amp;BD60&amp;"', '"&amp;BE60&amp;IF(BF60="","","', '"&amp;BF60)&amp;IF(BG60="","","', '"&amp;BG60)&amp;IF(BH60="","","', '"&amp;BH60)&amp;IF(BI60="","","', '"&amp;BI60)&amp;IF(BJ60="","","', '"&amp;BJ60)&amp;IF(BK60="","","', '"&amp;BK60)&amp;IF(BL60="","","', '"&amp;BL60)&amp;IF(BM60="","","', '"&amp;BM60)&amp;IF(BN60="","","', '"&amp;BN60)&amp;IF(BO60="","","', '"&amp;BO60)&amp;IF(BP60="","","', '"&amp;BP60)&amp;IF(BQ60="","","', '"&amp;BQ60)&amp;IF(BR60="","","', '"&amp;BR60)&amp;"' ];"</f>
        <v>D6.scenario.defSelectData['sel132']= [ '-1', '1', '2', '3', '4' ];</v>
      </c>
    </row>
    <row r="61" spans="1:124" s="84" customFormat="1" ht="43.5" customHeight="1" x14ac:dyDescent="0.15">
      <c r="A61" s="73"/>
      <c r="B61" s="110" t="s">
        <v>2657</v>
      </c>
      <c r="C61" s="119" t="s">
        <v>3671</v>
      </c>
      <c r="D61" s="131" t="s">
        <v>3109</v>
      </c>
      <c r="E61" s="112" t="s">
        <v>2725</v>
      </c>
      <c r="F61" s="119"/>
      <c r="G61" s="131"/>
      <c r="H61" s="119" t="s">
        <v>4004</v>
      </c>
      <c r="I61" s="131" t="s">
        <v>2698</v>
      </c>
      <c r="J61" s="119" t="str">
        <f>IF(K61="","",K61)</f>
        <v>sel133</v>
      </c>
      <c r="K61" s="131" t="str">
        <f>"sel"&amp;MID($B61,2,5)</f>
        <v>sel133</v>
      </c>
      <c r="L61" s="111"/>
      <c r="M61" s="111"/>
      <c r="N61" s="111"/>
      <c r="O61" s="110" t="s">
        <v>1914</v>
      </c>
      <c r="P61" s="111"/>
      <c r="Q61" s="111"/>
      <c r="R61" s="110">
        <v>-1</v>
      </c>
      <c r="T61" s="73"/>
      <c r="U61" s="113" t="str">
        <f>J61</f>
        <v>sel133</v>
      </c>
      <c r="V61" s="119" t="s">
        <v>4071</v>
      </c>
      <c r="W61" s="119" t="s">
        <v>4142</v>
      </c>
      <c r="X61" s="121" t="s">
        <v>4143</v>
      </c>
      <c r="Y61" s="119"/>
      <c r="Z61" s="119"/>
      <c r="AA61" s="119"/>
      <c r="AB61" s="119"/>
      <c r="AC61" s="119"/>
      <c r="AD61" s="119"/>
      <c r="AE61" s="119"/>
      <c r="AF61" s="119"/>
      <c r="AG61" s="119"/>
      <c r="AH61" s="119"/>
      <c r="AI61" s="119"/>
      <c r="AJ61" s="119" t="s">
        <v>3559</v>
      </c>
      <c r="AK61" s="119"/>
      <c r="AL61" s="131" t="s">
        <v>4652</v>
      </c>
      <c r="AM61" s="162" t="s">
        <v>1999</v>
      </c>
      <c r="AN61" s="163" t="s">
        <v>2000</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"D6.scenario.defInput["""&amp;B61&amp;"""] = {  "&amp;E$2&amp;":"""&amp;E61&amp;""",  "&amp;C$2&amp;":"""&amp;CLEAN(SUBSTITUTE(C61,"""",""""))&amp;""",  "&amp;F$2&amp;":"""&amp;F61&amp;""",  "&amp;H$2&amp;":"""&amp;CLEAN(SUBSTITUTE(H61,"""",""""))&amp;""", "&amp;J$2&amp;":"""&amp;J61&amp;""", "&amp;L$2&amp;":"""&amp;L61&amp;""", "&amp;M$2&amp;":"""&amp;M61&amp;""", "&amp;N$2&amp;":"""&amp;N61&amp;""", "&amp;O$2&amp;":"""&amp;O61&amp;""", "&amp;P$2&amp;":"""&amp;P61&amp;""", "&amp;Q$2&amp;":"""&amp;Q61&amp;""", "&amp;R$2&amp;":"""&amp;R61&amp;""", d11t:"""&amp;CJ61&amp;""",d11p:"""&amp;CK61&amp;""",d12t:"""&amp;CL61&amp;""",d12p:"""&amp;CM61&amp;""",d13t:"""&amp;CN61&amp;""",d13p:"""&amp;CO61&amp;""",d1w:"""&amp;CP61&amp;""",d1d:"""&amp;CQ61&amp;""", d21t:"""&amp;CR61&amp;""",d21p:"""&amp;CS61&amp;""",d22t:"""&amp;CT61&amp;""",d22p:"""&amp;CU61&amp;""",d23t:"""&amp;CV61&amp;""",d23p:"""&amp;CW61&amp;""",d2w:"""&amp;CX61&amp;""",d2d:"""&amp;CY61&amp;""", d31t:"""&amp;CZ61&amp;""",d31p:"""&amp;DA61&amp;""",d32t:"""&amp;DB61&amp;""",d32p:"""&amp;DC61&amp;""",d33t:"""&amp;DD61&amp;""",d33p:"""&amp;DE61&amp;""",d3w:"""&amp;DF61&amp;""",d3d:"""&amp;DG61&amp;"""}; "</f>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"D6.scenario.defSelectValue["""&amp;U61&amp;"""]= [ """&amp;CLEAN(V61)&amp;""", """&amp;CLEAN(W61)&amp;IF(X61="","",""", """&amp;CLEAN(X61))&amp;IF(Y61="","",""", """&amp;CLEAN(Y61))&amp;IF(Z61="","",""", """&amp;CLEAN(Z61))&amp;IF(AA61="","",""", """&amp;CLEAN(AA61))&amp;IF(AB61="","",""", """&amp;CLEAN(AB61))&amp;IF(AC61="","",""", """&amp;CLEAN(AC61))&amp;IF(AD61="","",""", """&amp;CLEAN(AD61))&amp;IF(AE61="","",""", """&amp;CLEAN(AE61))&amp;IF(AF61="","",""", """&amp;CLEAN(AF61))&amp;IF(AG61="","",""", """&amp;CLEAN(AG61))&amp;IF(AH61="",""", """&amp;CLEAN(AH61))&amp;IF(AI61="","",""", """&amp;CLEAN(AI61))&amp;IF(AJ61="","",""", """&amp;CLEAN(AJ61))&amp;IF(AK61="","",""", """&amp;CLEAN(AK61))&amp;""" ];"</f>
        <v>D6.scenario.defSelectValue["sel133"]= [ "Please select", "Yes", "No", "", " " ];</v>
      </c>
      <c r="DR61" s="89"/>
      <c r="DS61" s="89"/>
      <c r="DT61" s="89" t="str">
        <f>"D6.scenario.defSelectData['"&amp;U61&amp;"']= [ '"&amp;BC61&amp;"', '"&amp;BD61&amp;"', '"&amp;BE61&amp;IF(BF61="","","', '"&amp;BF61)&amp;IF(BG61="","","', '"&amp;BG61)&amp;IF(BH61="","","', '"&amp;BH61)&amp;IF(BI61="","","', '"&amp;BI61)&amp;IF(BJ61="","","', '"&amp;BJ61)&amp;IF(BK61="","","', '"&amp;BK61)&amp;IF(BL61="","","', '"&amp;BL61)&amp;IF(BM61="","","', '"&amp;BM61)&amp;IF(BN61="","","', '"&amp;BN61)&amp;IF(BO61="","","', '"&amp;BO61)&amp;IF(BP61="","","', '"&amp;BP61)&amp;IF(BQ61="","","', '"&amp;BQ61)&amp;IF(BR61="","","', '"&amp;BR61)&amp;"' ];"</f>
        <v>D6.scenario.defSelectData['sel133']= [ '-1', '1', '2' ];</v>
      </c>
    </row>
    <row r="62" spans="1:124" s="84" customFormat="1" ht="43.5" customHeight="1" x14ac:dyDescent="0.15">
      <c r="A62" s="73"/>
      <c r="B62" s="110" t="s">
        <v>2659</v>
      </c>
      <c r="C62" s="119" t="s">
        <v>3845</v>
      </c>
      <c r="D62" s="131" t="s">
        <v>3108</v>
      </c>
      <c r="E62" s="112" t="s">
        <v>2725</v>
      </c>
      <c r="F62" s="119"/>
      <c r="G62" s="131"/>
      <c r="H62" s="119" t="s">
        <v>4005</v>
      </c>
      <c r="I62" s="131" t="s">
        <v>2699</v>
      </c>
      <c r="J62" s="119" t="str">
        <f>IF(K62="","",K62)</f>
        <v>sel134</v>
      </c>
      <c r="K62" s="131" t="str">
        <f>"sel"&amp;MID($B62,2,5)</f>
        <v>sel134</v>
      </c>
      <c r="L62" s="111"/>
      <c r="M62" s="111"/>
      <c r="N62" s="111"/>
      <c r="O62" s="110" t="s">
        <v>1914</v>
      </c>
      <c r="P62" s="111"/>
      <c r="Q62" s="111"/>
      <c r="R62" s="110">
        <v>-1</v>
      </c>
      <c r="T62" s="73"/>
      <c r="U62" s="113" t="str">
        <f>J62</f>
        <v>sel134</v>
      </c>
      <c r="V62" s="119" t="s">
        <v>4071</v>
      </c>
      <c r="W62" s="119" t="s">
        <v>4142</v>
      </c>
      <c r="X62" s="121" t="s">
        <v>4143</v>
      </c>
      <c r="Y62" s="119"/>
      <c r="Z62" s="119"/>
      <c r="AA62" s="119"/>
      <c r="AB62" s="119"/>
      <c r="AC62" s="119"/>
      <c r="AD62" s="119"/>
      <c r="AE62" s="119"/>
      <c r="AF62" s="119"/>
      <c r="AG62" s="119"/>
      <c r="AH62" s="119"/>
      <c r="AI62" s="119"/>
      <c r="AJ62" s="119" t="s">
        <v>3559</v>
      </c>
      <c r="AK62" s="119"/>
      <c r="AL62" s="131" t="s">
        <v>4666</v>
      </c>
      <c r="AM62" s="162" t="s">
        <v>1999</v>
      </c>
      <c r="AN62" s="163" t="s">
        <v>2000</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"D6.scenario.defInput["""&amp;B62&amp;"""] = {  "&amp;E$2&amp;":"""&amp;E62&amp;""",  "&amp;C$2&amp;":"""&amp;CLEAN(SUBSTITUTE(C62,"""",""""))&amp;""",  "&amp;F$2&amp;":"""&amp;F62&amp;""",  "&amp;H$2&amp;":"""&amp;CLEAN(SUBSTITUTE(H62,"""",""""))&amp;""", "&amp;J$2&amp;":"""&amp;J62&amp;""", "&amp;L$2&amp;":"""&amp;L62&amp;""", "&amp;M$2&amp;":"""&amp;M62&amp;""", "&amp;N$2&amp;":"""&amp;N62&amp;""", "&amp;O$2&amp;":"""&amp;O62&amp;""", "&amp;P$2&amp;":"""&amp;P62&amp;""", "&amp;Q$2&amp;":"""&amp;Q62&amp;""", "&amp;R$2&amp;":"""&amp;R62&amp;""", d11t:"""&amp;CJ62&amp;""",d11p:"""&amp;CK62&amp;""",d12t:"""&amp;CL62&amp;""",d12p:"""&amp;CM62&amp;""",d13t:"""&amp;CN62&amp;""",d13p:"""&amp;CO62&amp;""",d1w:"""&amp;CP62&amp;""",d1d:"""&amp;CQ62&amp;""", d21t:"""&amp;CR62&amp;""",d21p:"""&amp;CS62&amp;""",d22t:"""&amp;CT62&amp;""",d22p:"""&amp;CU62&amp;""",d23t:"""&amp;CV62&amp;""",d23p:"""&amp;CW62&amp;""",d2w:"""&amp;CX62&amp;""",d2d:"""&amp;CY62&amp;""", d31t:"""&amp;CZ62&amp;""",d31p:"""&amp;DA62&amp;""",d32t:"""&amp;DB62&amp;""",d32p:"""&amp;DC62&amp;""",d33t:"""&amp;DD62&amp;""",d33p:"""&amp;DE62&amp;""",d3w:"""&amp;DF62&amp;""",d3d:"""&amp;DG62&amp;"""}; "</f>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"D6.scenario.defSelectValue["""&amp;U62&amp;"""]= [ """&amp;CLEAN(V62)&amp;""", """&amp;CLEAN(W62)&amp;IF(X62="","",""", """&amp;CLEAN(X62))&amp;IF(Y62="","",""", """&amp;CLEAN(Y62))&amp;IF(Z62="","",""", """&amp;CLEAN(Z62))&amp;IF(AA62="","",""", """&amp;CLEAN(AA62))&amp;IF(AB62="","",""", """&amp;CLEAN(AB62))&amp;IF(AC62="","",""", """&amp;CLEAN(AC62))&amp;IF(AD62="","",""", """&amp;CLEAN(AD62))&amp;IF(AE62="","",""", """&amp;CLEAN(AE62))&amp;IF(AF62="","",""", """&amp;CLEAN(AF62))&amp;IF(AG62="","",""", """&amp;CLEAN(AG62))&amp;IF(AH62="",""", """&amp;CLEAN(AH62))&amp;IF(AI62="","",""", """&amp;CLEAN(AI62))&amp;IF(AJ62="","",""", """&amp;CLEAN(AJ62))&amp;IF(AK62="","",""", """&amp;CLEAN(AK62))&amp;""" ];"</f>
        <v>D6.scenario.defSelectValue["sel134"]= [ "Please select", "Yes", "No", "", " " ];</v>
      </c>
      <c r="DR62" s="89"/>
      <c r="DS62" s="89"/>
      <c r="DT62" s="89" t="str">
        <f>"D6.scenario.defSelectData['"&amp;U62&amp;"']= [ '"&amp;BC62&amp;"', '"&amp;BD62&amp;"', '"&amp;BE62&amp;IF(BF62="","","', '"&amp;BF62)&amp;IF(BG62="","","', '"&amp;BG62)&amp;IF(BH62="","","', '"&amp;BH62)&amp;IF(BI62="","","', '"&amp;BI62)&amp;IF(BJ62="","","', '"&amp;BJ62)&amp;IF(BK62="","","', '"&amp;BK62)&amp;IF(BL62="","","', '"&amp;BL62)&amp;IF(BM62="","","', '"&amp;BM62)&amp;IF(BN62="","","', '"&amp;BN62)&amp;IF(BO62="","","', '"&amp;BO62)&amp;IF(BP62="","","', '"&amp;BP62)&amp;IF(BQ62="","","', '"&amp;BQ62)&amp;IF(BR62="","","', '"&amp;BR62)&amp;"' ];"</f>
        <v>D6.scenario.defSelectData['sel134']= [ '-1', '1', '2' ];</v>
      </c>
    </row>
    <row r="63" spans="1:124" s="84" customFormat="1" ht="43.5" customHeight="1" x14ac:dyDescent="0.15">
      <c r="A63" s="73"/>
      <c r="B63" s="110" t="s">
        <v>1950</v>
      </c>
      <c r="C63" s="119" t="s">
        <v>3846</v>
      </c>
      <c r="D63" s="131" t="s">
        <v>2352</v>
      </c>
      <c r="E63" s="110" t="s">
        <v>2990</v>
      </c>
      <c r="F63" s="119"/>
      <c r="G63" s="131"/>
      <c r="H63" s="119" t="s">
        <v>4006</v>
      </c>
      <c r="I63" s="131" t="s">
        <v>1951</v>
      </c>
      <c r="J63" s="119" t="str">
        <f>IF(K63="","",K63)</f>
        <v>sel201</v>
      </c>
      <c r="K63" s="131" t="str">
        <f>"sel"&amp;MID($B63,2,5)</f>
        <v>sel201</v>
      </c>
      <c r="L63" s="111"/>
      <c r="M63" s="111"/>
      <c r="N63" s="111"/>
      <c r="O63" s="110" t="s">
        <v>1914</v>
      </c>
      <c r="P63" s="111"/>
      <c r="Q63" s="111"/>
      <c r="R63" s="110">
        <v>-1</v>
      </c>
      <c r="S63" s="73"/>
      <c r="T63" s="73"/>
      <c r="U63" s="113" t="str">
        <f>J63</f>
        <v>sel201</v>
      </c>
      <c r="V63" s="119" t="s">
        <v>4267</v>
      </c>
      <c r="W63" s="119" t="s">
        <v>4268</v>
      </c>
      <c r="X63" s="119" t="s">
        <v>4269</v>
      </c>
      <c r="Y63" s="119"/>
      <c r="Z63" s="119" t="s">
        <v>4270</v>
      </c>
      <c r="AA63" s="119" t="s">
        <v>4271</v>
      </c>
      <c r="AB63" s="119"/>
      <c r="AC63" s="119"/>
      <c r="AD63" s="119"/>
      <c r="AE63" s="119"/>
      <c r="AF63" s="119"/>
      <c r="AG63" s="119"/>
      <c r="AH63" s="119"/>
      <c r="AI63" s="119"/>
      <c r="AJ63" s="119"/>
      <c r="AK63" s="119"/>
      <c r="AL63" s="131" t="s">
        <v>4652</v>
      </c>
      <c r="AM63" s="162" t="s">
        <v>2036</v>
      </c>
      <c r="AN63" s="162" t="s">
        <v>2037</v>
      </c>
      <c r="AO63" s="162" t="s">
        <v>2038</v>
      </c>
      <c r="AP63" s="162" t="s">
        <v>2039</v>
      </c>
      <c r="AQ63" s="162" t="s">
        <v>2040</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"D6.scenario.defInput["""&amp;B63&amp;"""] = {  "&amp;E$2&amp;":"""&amp;E63&amp;""",  "&amp;C$2&amp;":"""&amp;CLEAN(SUBSTITUTE(C63,"""",""""))&amp;""",  "&amp;F$2&amp;":"""&amp;F63&amp;""",  "&amp;H$2&amp;":"""&amp;CLEAN(SUBSTITUTE(H63,"""",""""))&amp;""", "&amp;J$2&amp;":"""&amp;J63&amp;""", "&amp;L$2&amp;":"""&amp;L63&amp;""", "&amp;M$2&amp;":"""&amp;M63&amp;""", "&amp;N$2&amp;":"""&amp;N63&amp;""", "&amp;O$2&amp;":"""&amp;O63&amp;""", "&amp;P$2&amp;":"""&amp;P63&amp;""", "&amp;Q$2&amp;":"""&amp;Q63&amp;""", "&amp;R$2&amp;":"""&amp;R63&amp;""", d11t:"""&amp;CJ63&amp;""",d11p:"""&amp;CK63&amp;""",d12t:"""&amp;CL63&amp;""",d12p:"""&amp;CM63&amp;""",d13t:"""&amp;CN63&amp;""",d13p:"""&amp;CO63&amp;""",d1w:"""&amp;CP63&amp;""",d1d:"""&amp;CQ63&amp;""", d21t:"""&amp;CR63&amp;""",d21p:"""&amp;CS63&amp;""",d22t:"""&amp;CT63&amp;""",d22p:"""&amp;CU63&amp;""",d23t:"""&amp;CV63&amp;""",d23p:"""&amp;CW63&amp;""",d2w:"""&amp;CX63&amp;""",d2d:"""&amp;CY63&amp;""", d31t:"""&amp;CZ63&amp;""",d31p:"""&amp;DA63&amp;""",d32t:"""&amp;DB63&amp;""",d32p:"""&amp;DC63&amp;""",d33t:"""&amp;DD63&amp;""",d33p:"""&amp;DE63&amp;""",d3w:"""&amp;DF63&amp;""",d3d:"""&amp;DG63&amp;"""}; "</f>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"D6.scenario.defSelectValue["""&amp;U63&amp;"""]= [ """&amp;CLEAN(V63)&amp;""", """&amp;CLEAN(W63)&amp;IF(X63="","",""", """&amp;CLEAN(X63))&amp;IF(Y63="","",""", """&amp;CLEAN(Y63))&amp;IF(Z63="","",""", """&amp;CLEAN(Z63))&amp;IF(AA63="","",""", """&amp;CLEAN(AA63))&amp;IF(AB63="","",""", """&amp;CLEAN(AB63))&amp;IF(AC63="","",""", """&amp;CLEAN(AC63))&amp;IF(AD63="","",""", """&amp;CLEAN(AD63))&amp;IF(AE63="","",""", """&amp;CLEAN(AE63))&amp;IF(AF63="","",""", """&amp;CLEAN(AF63))&amp;IF(AG63="","",""", """&amp;CLEAN(AG63))&amp;IF(AH63="",""", """&amp;CLEAN(AH63))&amp;IF(AI63="","",""", """&amp;CLEAN(AI63))&amp;IF(AJ63="","",""", """&amp;CLEAN(AJ63))&amp;IF(AK63="","",""", """&amp;CLEAN(AK63))&amp;""" ];"</f>
        <v>D6.scenario.defSelectValue["sel201"]= [ "Please select about half of", "house the entire", "house part of the", " house only one room not the heating of", "Room", "" ];</v>
      </c>
      <c r="DR63" s="89"/>
      <c r="DS63" s="89"/>
      <c r="DT63" s="89" t="str">
        <f>"D6.scenario.defSelectData['"&amp;U63&amp;"']= [ '"&amp;BC63&amp;"', '"&amp;BD63&amp;"', '"&amp;BE63&amp;IF(BF63="","","', '"&amp;BF63)&amp;IF(BG63="","","', '"&amp;BG63)&amp;IF(BH63="","","', '"&amp;BH63)&amp;IF(BI63="","","', '"&amp;BI63)&amp;IF(BJ63="","","', '"&amp;BJ63)&amp;IF(BK63="","","', '"&amp;BK63)&amp;IF(BL63="","","', '"&amp;BL63)&amp;IF(BM63="","","', '"&amp;BM63)&amp;IF(BN63="","","', '"&amp;BN63)&amp;IF(BO63="","","', '"&amp;BO63)&amp;IF(BP63="","","', '"&amp;BP63)&amp;IF(BQ63="","","', '"&amp;BQ63)&amp;IF(BR63="","","', '"&amp;BR63)&amp;"' ];"</f>
        <v>D6.scenario.defSelectData['sel201']= [ '-1', '1', '0.5', '0.25', '0.1', '0.02' ];</v>
      </c>
    </row>
    <row r="64" spans="1:124" s="84" customFormat="1" ht="43.5" customHeight="1" x14ac:dyDescent="0.15">
      <c r="A64" s="73"/>
      <c r="B64" s="110" t="s">
        <v>1952</v>
      </c>
      <c r="C64" s="119" t="s">
        <v>3847</v>
      </c>
      <c r="D64" s="131" t="s">
        <v>2420</v>
      </c>
      <c r="E64" s="110" t="s">
        <v>2990</v>
      </c>
      <c r="F64" s="119"/>
      <c r="G64" s="131"/>
      <c r="H64" s="119" t="s">
        <v>4007</v>
      </c>
      <c r="I64" s="131" t="s">
        <v>2353</v>
      </c>
      <c r="J64" s="119" t="str">
        <f>IF(K64="","",K64)</f>
        <v>sel202</v>
      </c>
      <c r="K64" s="131" t="str">
        <f>"sel"&amp;MID($B64,2,5)</f>
        <v>sel202</v>
      </c>
      <c r="L64" s="111"/>
      <c r="M64" s="111"/>
      <c r="N64" s="111"/>
      <c r="O64" s="110" t="s">
        <v>1914</v>
      </c>
      <c r="P64" s="111"/>
      <c r="Q64" s="111"/>
      <c r="R64" s="110">
        <v>-1</v>
      </c>
      <c r="S64" s="73"/>
      <c r="T64" s="73"/>
      <c r="U64" s="113" t="str">
        <f>J64</f>
        <v>sel202</v>
      </c>
      <c r="V64" s="119" t="s">
        <v>4071</v>
      </c>
      <c r="W64" s="119" t="s">
        <v>4272</v>
      </c>
      <c r="X64" s="119" t="s">
        <v>4273</v>
      </c>
      <c r="Y64" s="119" t="s">
        <v>4194</v>
      </c>
      <c r="Z64" s="119" t="s">
        <v>4274</v>
      </c>
      <c r="AA64" s="119" t="s">
        <v>4275</v>
      </c>
      <c r="AB64" s="119" t="s">
        <v>4276</v>
      </c>
      <c r="AC64" s="119"/>
      <c r="AD64" s="119"/>
      <c r="AE64" s="119"/>
      <c r="AF64" s="119"/>
      <c r="AG64" s="119"/>
      <c r="AH64" s="119"/>
      <c r="AI64" s="119"/>
      <c r="AJ64" s="119" t="s">
        <v>3559</v>
      </c>
      <c r="AK64" s="119"/>
      <c r="AL64" s="131" t="s">
        <v>4652</v>
      </c>
      <c r="AM64" s="162" t="s">
        <v>4682</v>
      </c>
      <c r="AN64" s="162" t="s">
        <v>2041</v>
      </c>
      <c r="AO64" s="162" t="s">
        <v>2042</v>
      </c>
      <c r="AP64" s="162" t="s">
        <v>2043</v>
      </c>
      <c r="AQ64" s="131" t="s">
        <v>2044</v>
      </c>
      <c r="AR64" s="162" t="s">
        <v>2045</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"D6.scenario.defInput["""&amp;B64&amp;"""] = {  "&amp;E$2&amp;":"""&amp;E64&amp;""",  "&amp;C$2&amp;":"""&amp;CLEAN(SUBSTITUTE(C64,"""",""""))&amp;""",  "&amp;F$2&amp;":"""&amp;F64&amp;""",  "&amp;H$2&amp;":"""&amp;CLEAN(SUBSTITUTE(H64,"""",""""))&amp;""", "&amp;J$2&amp;":"""&amp;J64&amp;""", "&amp;L$2&amp;":"""&amp;L64&amp;""", "&amp;M$2&amp;":"""&amp;M64&amp;""", "&amp;N$2&amp;":"""&amp;N64&amp;""", "&amp;O$2&amp;":"""&amp;O64&amp;""", "&amp;P$2&amp;":"""&amp;P64&amp;""", "&amp;Q$2&amp;":"""&amp;Q64&amp;""", "&amp;R$2&amp;":"""&amp;R64&amp;""", d11t:"""&amp;CJ64&amp;""",d11p:"""&amp;CK64&amp;""",d12t:"""&amp;CL64&amp;""",d12p:"""&amp;CM64&amp;""",d13t:"""&amp;CN64&amp;""",d13p:"""&amp;CO64&amp;""",d1w:"""&amp;CP64&amp;""",d1d:"""&amp;CQ64&amp;""", d21t:"""&amp;CR64&amp;""",d21p:"""&amp;CS64&amp;""",d22t:"""&amp;CT64&amp;""",d22p:"""&amp;CU64&amp;""",d23t:"""&amp;CV64&amp;""",d23p:"""&amp;CW64&amp;""",d2w:"""&amp;CX64&amp;""",d2d:"""&amp;CY64&amp;""", d31t:"""&amp;CZ64&amp;""",d31p:"""&amp;DA64&amp;""",d32t:"""&amp;DB64&amp;""",d32p:"""&amp;DC64&amp;""",d33t:"""&amp;DD64&amp;""",d33p:"""&amp;DE64&amp;""",d3w:"""&amp;DF64&amp;""",d3d:"""&amp;DG64&amp;"""}; "</f>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"D6.scenario.defSelectValue["""&amp;U64&amp;"""]= [ """&amp;CLEAN(V64)&amp;""", """&amp;CLEAN(W64)&amp;IF(X64="","",""", """&amp;CLEAN(X64))&amp;IF(Y64="","",""", """&amp;CLEAN(Y64))&amp;IF(Z64="","",""", """&amp;CLEAN(Z64))&amp;IF(AA64="","",""", """&amp;CLEAN(AA64))&amp;IF(AB64="","",""", """&amp;CLEAN(AB64))&amp;IF(AC64="","",""", """&amp;CLEAN(AC64))&amp;IF(AD64="","",""", """&amp;CLEAN(AD64))&amp;IF(AE64="","",""", """&amp;CLEAN(AE64))&amp;IF(AF64="","",""", """&amp;CLEAN(AF64))&amp;IF(AG64="","",""", """&amp;CLEAN(AG64))&amp;IF(AH64="",""", """&amp;CLEAN(AH64))&amp;IF(AI64="","",""", """&amp;CLEAN(AI64))&amp;IF(AJ64="","",""", """&amp;CLEAN(AJ64))&amp;IF(AK64="","",""", """&amp;CLEAN(AK64))&amp;""" ];"</f>
        <v>D6.scenario.defSelectValue["sel202"]= [ "Please select", "air conditioning", "only electro-thermal heating", "Gas", "kerosene", "wood pellet stove", "kotatsu and hot carpet", "", " " ];</v>
      </c>
      <c r="DR64" s="89"/>
      <c r="DS64" s="89"/>
      <c r="DT64" s="89" t="str">
        <f>"D6.scenario.defSelectData['"&amp;U64&amp;"']= [ '"&amp;BC64&amp;"', '"&amp;BD64&amp;"', '"&amp;BE64&amp;IF(BF64="","","', '"&amp;BF64)&amp;IF(BG64="","","', '"&amp;BG64)&amp;IF(BH64="","","', '"&amp;BH64)&amp;IF(BI64="","","', '"&amp;BI64)&amp;IF(BJ64="","","', '"&amp;BJ64)&amp;IF(BK64="","","', '"&amp;BK64)&amp;IF(BL64="","","', '"&amp;BL64)&amp;IF(BM64="","","', '"&amp;BM64)&amp;IF(BN64="","","', '"&amp;BN64)&amp;IF(BO64="","","', '"&amp;BO64)&amp;IF(BP64="","","', '"&amp;BP64)&amp;IF(BQ64="","","', '"&amp;BQ64)&amp;IF(BR64="","","', '"&amp;BR64)&amp;"' ];"</f>
        <v>D6.scenario.defSelectData['sel202']= [ '-1', '1', '2', '3', '4', '5', '6' ];</v>
      </c>
    </row>
    <row r="65" spans="1:124" s="84" customFormat="1" ht="43.5" customHeight="1" x14ac:dyDescent="0.15">
      <c r="A65" s="73"/>
      <c r="B65" s="111" t="s">
        <v>2859</v>
      </c>
      <c r="C65" s="119" t="s">
        <v>3848</v>
      </c>
      <c r="D65" s="131" t="s">
        <v>2422</v>
      </c>
      <c r="E65" s="110" t="s">
        <v>2990</v>
      </c>
      <c r="F65" s="119"/>
      <c r="G65" s="131"/>
      <c r="H65" s="119" t="s">
        <v>3848</v>
      </c>
      <c r="I65" s="131" t="s">
        <v>2422</v>
      </c>
      <c r="J65" s="119" t="str">
        <f>IF(K65="","",K65)</f>
        <v>sel203</v>
      </c>
      <c r="K65" s="131" t="str">
        <f>"sel"&amp;MID($B65,2,5)</f>
        <v>sel203</v>
      </c>
      <c r="L65" s="111"/>
      <c r="M65" s="111"/>
      <c r="N65" s="111"/>
      <c r="O65" s="110" t="s">
        <v>1914</v>
      </c>
      <c r="P65" s="111"/>
      <c r="Q65" s="111"/>
      <c r="R65" s="110">
        <v>-1</v>
      </c>
      <c r="S65" s="73"/>
      <c r="T65" s="73"/>
      <c r="U65" s="113" t="str">
        <f>J65</f>
        <v>sel203</v>
      </c>
      <c r="V65" s="119" t="s">
        <v>4071</v>
      </c>
      <c r="W65" s="119" t="s">
        <v>4272</v>
      </c>
      <c r="X65" s="121" t="s">
        <v>4273</v>
      </c>
      <c r="Y65" s="119" t="s">
        <v>4194</v>
      </c>
      <c r="Z65" s="119" t="s">
        <v>4274</v>
      </c>
      <c r="AA65" s="119" t="s">
        <v>4275</v>
      </c>
      <c r="AB65" s="119" t="s">
        <v>4276</v>
      </c>
      <c r="AC65" s="119"/>
      <c r="AD65" s="119"/>
      <c r="AE65" s="119"/>
      <c r="AF65" s="119"/>
      <c r="AG65" s="119"/>
      <c r="AH65" s="119"/>
      <c r="AI65" s="119"/>
      <c r="AJ65" s="119" t="s">
        <v>3559</v>
      </c>
      <c r="AK65" s="119"/>
      <c r="AL65" s="131" t="s">
        <v>4656</v>
      </c>
      <c r="AM65" s="131" t="s">
        <v>1379</v>
      </c>
      <c r="AN65" s="163" t="s">
        <v>2041</v>
      </c>
      <c r="AO65" s="131" t="s">
        <v>2042</v>
      </c>
      <c r="AP65" s="131" t="s">
        <v>2043</v>
      </c>
      <c r="AQ65" s="131" t="s">
        <v>2044</v>
      </c>
      <c r="AR65" s="162" t="s">
        <v>2045</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"D6.scenario.defInput["""&amp;B65&amp;"""] = {  "&amp;E$2&amp;":"""&amp;E65&amp;""",  "&amp;C$2&amp;":"""&amp;CLEAN(SUBSTITUTE(C65,"""",""""))&amp;""",  "&amp;F$2&amp;":"""&amp;F65&amp;""",  "&amp;H$2&amp;":"""&amp;CLEAN(SUBSTITUTE(H65,"""",""""))&amp;""", "&amp;J$2&amp;":"""&amp;J65&amp;""", "&amp;L$2&amp;":"""&amp;L65&amp;""", "&amp;M$2&amp;":"""&amp;M65&amp;""", "&amp;N$2&amp;":"""&amp;N65&amp;""", "&amp;O$2&amp;":"""&amp;O65&amp;""", "&amp;P$2&amp;":"""&amp;P65&amp;""", "&amp;Q$2&amp;":"""&amp;Q65&amp;""", "&amp;R$2&amp;":"""&amp;R65&amp;""", d11t:"""&amp;CJ65&amp;""",d11p:"""&amp;CK65&amp;""",d12t:"""&amp;CL65&amp;""",d12p:"""&amp;CM65&amp;""",d13t:"""&amp;CN65&amp;""",d13p:"""&amp;CO65&amp;""",d1w:"""&amp;CP65&amp;""",d1d:"""&amp;CQ65&amp;""", d21t:"""&amp;CR65&amp;""",d21p:"""&amp;CS65&amp;""",d22t:"""&amp;CT65&amp;""",d22p:"""&amp;CU65&amp;""",d23t:"""&amp;CV65&amp;""",d23p:"""&amp;CW65&amp;""",d2w:"""&amp;CX65&amp;""",d2d:"""&amp;CY65&amp;""", d31t:"""&amp;CZ65&amp;""",d31p:"""&amp;DA65&amp;""",d32t:"""&amp;DB65&amp;""",d32p:"""&amp;DC65&amp;""",d33t:"""&amp;DD65&amp;""",d33p:"""&amp;DE65&amp;""",d3w:"""&amp;DF65&amp;""",d3d:"""&amp;DG65&amp;"""}; "</f>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"D6.scenario.defSelectValue["""&amp;U65&amp;"""]= [ """&amp;CLEAN(V65)&amp;""", """&amp;CLEAN(W65)&amp;IF(X65="","",""", """&amp;CLEAN(X65))&amp;IF(Y65="","",""", """&amp;CLEAN(Y65))&amp;IF(Z65="","",""", """&amp;CLEAN(Z65))&amp;IF(AA65="","",""", """&amp;CLEAN(AA65))&amp;IF(AB65="","",""", """&amp;CLEAN(AB65))&amp;IF(AC65="","",""", """&amp;CLEAN(AC65))&amp;IF(AD65="","",""", """&amp;CLEAN(AD65))&amp;IF(AE65="","",""", """&amp;CLEAN(AE65))&amp;IF(AF65="","",""", """&amp;CLEAN(AF65))&amp;IF(AG65="","",""", """&amp;CLEAN(AG65))&amp;IF(AH65="",""", """&amp;CLEAN(AH65))&amp;IF(AI65="","",""", """&amp;CLEAN(AI65))&amp;IF(AJ65="","",""", """&amp;CLEAN(AJ65))&amp;IF(AK65="","",""", """&amp;CLEAN(AK65))&amp;""" ];"</f>
        <v>D6.scenario.defSelectValue["sel203"]= [ "Please select", "air conditioning", "only electro-thermal heating", "Gas", "kerosene", "wood pellet stove", "kotatsu and hot carpet", "", " " ];</v>
      </c>
      <c r="DR65" s="89"/>
      <c r="DS65" s="89"/>
      <c r="DT65" s="89" t="str">
        <f>"D6.scenario.defSelectData['"&amp;U65&amp;"']= [ '"&amp;BC65&amp;"', '"&amp;BD65&amp;"', '"&amp;BE65&amp;IF(BF65="","","', '"&amp;BF65)&amp;IF(BG65="","","', '"&amp;BG65)&amp;IF(BH65="","","', '"&amp;BH65)&amp;IF(BI65="","","', '"&amp;BI65)&amp;IF(BJ65="","","', '"&amp;BJ65)&amp;IF(BK65="","","', '"&amp;BK65)&amp;IF(BL65="","","', '"&amp;BL65)&amp;IF(BM65="","","', '"&amp;BM65)&amp;IF(BN65="","","', '"&amp;BN65)&amp;IF(BO65="","","', '"&amp;BO65)&amp;IF(BP65="","","', '"&amp;BP65)&amp;IF(BQ65="","","', '"&amp;BQ65)&amp;IF(BR65="","","', '"&amp;BR65)&amp;"' ];"</f>
        <v>D6.scenario.defSelectData['sel203']= [ '-1', '0', '18', '19', '20', '21', '22', '23', '24', '25', '26' ];</v>
      </c>
    </row>
    <row r="66" spans="1:124" s="84" customFormat="1" ht="43.5" customHeight="1" x14ac:dyDescent="0.15">
      <c r="A66" s="73"/>
      <c r="B66" s="110" t="s">
        <v>1955</v>
      </c>
      <c r="C66" s="119" t="s">
        <v>3849</v>
      </c>
      <c r="D66" s="131" t="s">
        <v>1953</v>
      </c>
      <c r="E66" s="110" t="s">
        <v>2990</v>
      </c>
      <c r="F66" s="119" t="s">
        <v>3946</v>
      </c>
      <c r="G66" s="131" t="s">
        <v>1949</v>
      </c>
      <c r="H66" s="119" t="s">
        <v>4008</v>
      </c>
      <c r="I66" s="131" t="s">
        <v>1954</v>
      </c>
      <c r="J66" s="119" t="str">
        <f>IF(K66="","",K66)</f>
        <v>sel204</v>
      </c>
      <c r="K66" s="131" t="str">
        <f>"sel"&amp;MID($B66,2,5)</f>
        <v>sel204</v>
      </c>
      <c r="L66" s="111"/>
      <c r="M66" s="111"/>
      <c r="N66" s="111"/>
      <c r="O66" s="110" t="s">
        <v>1914</v>
      </c>
      <c r="P66" s="111"/>
      <c r="Q66" s="111"/>
      <c r="R66" s="110">
        <v>-1</v>
      </c>
      <c r="S66" s="73"/>
      <c r="T66" s="73"/>
      <c r="U66" s="113" t="str">
        <f>J66</f>
        <v>sel204</v>
      </c>
      <c r="V66" s="119" t="s">
        <v>4071</v>
      </c>
      <c r="W66" s="119" t="s">
        <v>4180</v>
      </c>
      <c r="X66" s="119" t="s">
        <v>4277</v>
      </c>
      <c r="Y66" s="119" t="s">
        <v>4278</v>
      </c>
      <c r="Z66" s="119" t="s">
        <v>4279</v>
      </c>
      <c r="AA66" s="119" t="s">
        <v>4280</v>
      </c>
      <c r="AB66" s="119" t="s">
        <v>4226</v>
      </c>
      <c r="AC66" s="119" t="s">
        <v>4281</v>
      </c>
      <c r="AD66" s="119" t="s">
        <v>4282</v>
      </c>
      <c r="AE66" s="119" t="s">
        <v>4228</v>
      </c>
      <c r="AF66" s="119" t="s">
        <v>4229</v>
      </c>
      <c r="AG66" s="119"/>
      <c r="AH66" s="119"/>
      <c r="AI66" s="119"/>
      <c r="AJ66" s="119" t="s">
        <v>3559</v>
      </c>
      <c r="AK66" s="119"/>
      <c r="AL66" s="131" t="s">
        <v>4652</v>
      </c>
      <c r="AM66" s="131" t="s">
        <v>2023</v>
      </c>
      <c r="AN66" s="131" t="s">
        <v>1981</v>
      </c>
      <c r="AO66" s="131" t="s">
        <v>1982</v>
      </c>
      <c r="AP66" s="131" t="s">
        <v>1983</v>
      </c>
      <c r="AQ66" s="162" t="s">
        <v>1984</v>
      </c>
      <c r="AR66" s="162" t="s">
        <v>1985</v>
      </c>
      <c r="AS66" s="162" t="s">
        <v>1986</v>
      </c>
      <c r="AT66" s="162" t="s">
        <v>1987</v>
      </c>
      <c r="AU66" s="162" t="s">
        <v>1988</v>
      </c>
      <c r="AV66" s="162" t="s">
        <v>1989</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"D6.scenario.defInput["""&amp;B66&amp;"""] = {  "&amp;E$2&amp;":"""&amp;E66&amp;""",  "&amp;C$2&amp;":"""&amp;CLEAN(SUBSTITUTE(C66,"""",""""))&amp;""",  "&amp;F$2&amp;":"""&amp;F66&amp;""",  "&amp;H$2&amp;":"""&amp;CLEAN(SUBSTITUTE(H66,"""",""""))&amp;""", "&amp;J$2&amp;":"""&amp;J66&amp;""", "&amp;L$2&amp;":"""&amp;L66&amp;""", "&amp;M$2&amp;":"""&amp;M66&amp;""", "&amp;N$2&amp;":"""&amp;N66&amp;""", "&amp;O$2&amp;":"""&amp;O66&amp;""", "&amp;P$2&amp;":"""&amp;P66&amp;""", "&amp;Q$2&amp;":"""&amp;Q66&amp;""", "&amp;R$2&amp;":"""&amp;R66&amp;""", d11t:"""&amp;CJ66&amp;""",d11p:"""&amp;CK66&amp;""",d12t:"""&amp;CL66&amp;""",d12p:"""&amp;CM66&amp;""",d13t:"""&amp;CN66&amp;""",d13p:"""&amp;CO66&amp;""",d1w:"""&amp;CP66&amp;""",d1d:"""&amp;CQ66&amp;""", d21t:"""&amp;CR66&amp;""",d21p:"""&amp;CS66&amp;""",d22t:"""&amp;CT66&amp;""",d22p:"""&amp;CU66&amp;""",d23t:"""&amp;CV66&amp;""",d23p:"""&amp;CW66&amp;""",d2w:"""&amp;CX66&amp;""",d2d:"""&amp;CY66&amp;""", d31t:"""&amp;CZ66&amp;""",d31p:"""&amp;DA66&amp;""",d32t:"""&amp;DB66&amp;""",d32p:"""&amp;DC66&amp;""",d33t:"""&amp;DD66&amp;""",d33p:"""&amp;DE66&amp;""",d3w:"""&amp;DF66&amp;""",d3d:"""&amp;DG66&amp;"""}; "</f>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"D6.scenario.defSelectValue["""&amp;U66&amp;"""]= [ """&amp;CLEAN(V66)&amp;""", """&amp;CLEAN(W66)&amp;IF(X66="","",""", """&amp;CLEAN(X66))&amp;IF(Y66="","",""", """&amp;CLEAN(Y66))&amp;IF(Z66="","",""", """&amp;CLEAN(Z66))&amp;IF(AA66="","",""", """&amp;CLEAN(AA66))&amp;IF(AB66="","",""", """&amp;CLEAN(AB66))&amp;IF(AC66="","",""", """&amp;CLEAN(AC66))&amp;IF(AD66="","",""", """&amp;CLEAN(AD66))&amp;IF(AE66="","",""", """&amp;CLEAN(AE66))&amp;IF(AF66="","",""", """&amp;CLEAN(AF66))&amp;IF(AG66="","",""", """&amp;CLEAN(AG66))&amp;IF(AH66="",""", """&amp;CLEAN(AH66))&amp;IF(AI66="","",""", """&amp;CLEAN(AI66))&amp;IF(AJ66="","",""", """&amp;CLEAN(AJ66))&amp;IF(AK66="","",""", """&amp;CLEAN(AK66))&amp;""" ];"</f>
        <v>D6.scenario.defSelectValue["sel204"]= [ "Please select", "do not use", "1 hours", "2 hours", "3 hours", "4 hours", "6 hours", "8 hours", "12 hours", "16 hours", "24 hours", "", " " ];</v>
      </c>
      <c r="DR66" s="89"/>
      <c r="DS66" s="89"/>
      <c r="DT66" s="89" t="str">
        <f>"D6.scenario.defSelectData['"&amp;U66&amp;"']= [ '"&amp;BC66&amp;"', '"&amp;BD66&amp;"', '"&amp;BE66&amp;IF(BF66="","","', '"&amp;BF66)&amp;IF(BG66="","","', '"&amp;BG66)&amp;IF(BH66="","","', '"&amp;BH66)&amp;IF(BI66="","","', '"&amp;BI66)&amp;IF(BJ66="","","', '"&amp;BJ66)&amp;IF(BK66="","","', '"&amp;BK66)&amp;IF(BL66="","","', '"&amp;BL66)&amp;IF(BM66="","","', '"&amp;BM66)&amp;IF(BN66="","","', '"&amp;BN66)&amp;IF(BO66="","","', '"&amp;BO66)&amp;IF(BP66="","","', '"&amp;BP66)&amp;IF(BQ66="","","', '"&amp;BQ66)&amp;IF(BR66="","","', '"&amp;BR66)&amp;"' ];"</f>
        <v>D6.scenario.defSelectData['sel204']= [ '-1', '0', '1', '2', '3', '4', '6', '8', '12', '16', '24' ];</v>
      </c>
    </row>
    <row r="67" spans="1:124" s="84" customFormat="1" ht="43.5" customHeight="1" x14ac:dyDescent="0.15">
      <c r="A67" s="73"/>
      <c r="B67" s="111" t="s">
        <v>1958</v>
      </c>
      <c r="C67" s="119" t="s">
        <v>3850</v>
      </c>
      <c r="D67" s="131" t="s">
        <v>1956</v>
      </c>
      <c r="E67" s="110" t="s">
        <v>2990</v>
      </c>
      <c r="F67" s="119" t="s">
        <v>1957</v>
      </c>
      <c r="G67" s="131" t="s">
        <v>1957</v>
      </c>
      <c r="H67" s="119" t="s">
        <v>4009</v>
      </c>
      <c r="I67" s="131" t="s">
        <v>2354</v>
      </c>
      <c r="J67" s="119" t="str">
        <f>IF(K67="","",K67)</f>
        <v>sel205</v>
      </c>
      <c r="K67" s="131" t="str">
        <f>"sel"&amp;MID($B67,2,5)</f>
        <v>sel205</v>
      </c>
      <c r="L67" s="111"/>
      <c r="M67" s="111"/>
      <c r="N67" s="111"/>
      <c r="O67" s="110" t="s">
        <v>1914</v>
      </c>
      <c r="P67" s="111"/>
      <c r="Q67" s="111"/>
      <c r="R67" s="110">
        <v>-1</v>
      </c>
      <c r="S67" s="73"/>
      <c r="T67" s="73"/>
      <c r="U67" s="113" t="str">
        <f>J67</f>
        <v>sel205</v>
      </c>
      <c r="V67" s="119" t="s">
        <v>4071</v>
      </c>
      <c r="W67" s="119" t="s">
        <v>4283</v>
      </c>
      <c r="X67" s="121" t="s">
        <v>4284</v>
      </c>
      <c r="Y67" s="119" t="s">
        <v>4285</v>
      </c>
      <c r="Z67" s="119" t="s">
        <v>4286</v>
      </c>
      <c r="AA67" s="119" t="s">
        <v>4287</v>
      </c>
      <c r="AB67" s="119" t="s">
        <v>4288</v>
      </c>
      <c r="AC67" s="119" t="s">
        <v>4289</v>
      </c>
      <c r="AD67" s="119" t="s">
        <v>4290</v>
      </c>
      <c r="AE67" s="119" t="s">
        <v>4291</v>
      </c>
      <c r="AF67" s="119" t="s">
        <v>4292</v>
      </c>
      <c r="AG67" s="119"/>
      <c r="AH67" s="119"/>
      <c r="AI67" s="119"/>
      <c r="AJ67" s="119" t="s">
        <v>3559</v>
      </c>
      <c r="AK67" s="119"/>
      <c r="AL67" s="131" t="s">
        <v>4652</v>
      </c>
      <c r="AM67" s="131" t="s">
        <v>2023</v>
      </c>
      <c r="AN67" s="133" t="s">
        <v>2046</v>
      </c>
      <c r="AO67" s="131" t="s">
        <v>2047</v>
      </c>
      <c r="AP67" s="162" t="s">
        <v>2048</v>
      </c>
      <c r="AQ67" s="162" t="s">
        <v>2049</v>
      </c>
      <c r="AR67" s="162" t="s">
        <v>2050</v>
      </c>
      <c r="AS67" s="162" t="s">
        <v>2051</v>
      </c>
      <c r="AT67" s="131" t="s">
        <v>2052</v>
      </c>
      <c r="AU67" s="131" t="s">
        <v>2053</v>
      </c>
      <c r="AV67" s="131" t="s">
        <v>2555</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"D6.scenario.defInput["""&amp;B67&amp;"""] = {  "&amp;E$2&amp;":"""&amp;E67&amp;""",  "&amp;C$2&amp;":"""&amp;CLEAN(SUBSTITUTE(C67,"""",""""))&amp;""",  "&amp;F$2&amp;":"""&amp;F67&amp;""",  "&amp;H$2&amp;":"""&amp;CLEAN(SUBSTITUTE(H67,"""",""""))&amp;""", "&amp;J$2&amp;":"""&amp;J67&amp;""", "&amp;L$2&amp;":"""&amp;L67&amp;""", "&amp;M$2&amp;":"""&amp;M67&amp;""", "&amp;N$2&amp;":"""&amp;N67&amp;""", "&amp;O$2&amp;":"""&amp;O67&amp;""", "&amp;P$2&amp;":"""&amp;P67&amp;""", "&amp;Q$2&amp;":"""&amp;Q67&amp;""", "&amp;R$2&amp;":"""&amp;R67&amp;""", d11t:"""&amp;CJ67&amp;""",d11p:"""&amp;CK67&amp;""",d12t:"""&amp;CL67&amp;""",d12p:"""&amp;CM67&amp;""",d13t:"""&amp;CN67&amp;""",d13p:"""&amp;CO67&amp;""",d1w:"""&amp;CP67&amp;""",d1d:"""&amp;CQ67&amp;""", d21t:"""&amp;CR67&amp;""",d21p:"""&amp;CS67&amp;""",d22t:"""&amp;CT67&amp;""",d22p:"""&amp;CU67&amp;""",d23t:"""&amp;CV67&amp;""",d23p:"""&amp;CW67&amp;""",d2w:"""&amp;CX67&amp;""",d2d:"""&amp;CY67&amp;""", d31t:"""&amp;CZ67&amp;""",d31p:"""&amp;DA67&amp;""",d32t:"""&amp;DB67&amp;""",d32p:"""&amp;DC67&amp;""",d33t:"""&amp;DD67&amp;""",d33p:"""&amp;DE67&amp;""",d3w:"""&amp;DF67&amp;""",d3d:"""&amp;DG67&amp;"""}; "</f>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"D6.scenario.defSelectValue["""&amp;U67&amp;"""]= [ """&amp;CLEAN(V67)&amp;""", """&amp;CLEAN(W67)&amp;IF(X67="","",""", """&amp;CLEAN(X67))&amp;IF(Y67="","",""", """&amp;CLEAN(Y67))&amp;IF(Z67="","",""", """&amp;CLEAN(Z67))&amp;IF(AA67="","",""", """&amp;CLEAN(AA67))&amp;IF(AB67="","",""", """&amp;CLEAN(AB67))&amp;IF(AC67="","",""", """&amp;CLEAN(AC67))&amp;IF(AD67="","",""", """&amp;CLEAN(AD67))&amp;IF(AE67="","",""", """&amp;CLEAN(AE67))&amp;IF(AF67="","",""", """&amp;CLEAN(AF67))&amp;IF(AG67="","",""", """&amp;CLEAN(AG67))&amp;IF(AH67="",""", """&amp;CLEAN(AH67))&amp;IF(AI67="","",""", """&amp;CLEAN(AI67))&amp;IF(AJ67="","",""", """&amp;CLEAN(AJ67))&amp;IF(AK67="","",""", """&amp;CLEAN(AK67))&amp;""" ];"</f>
        <v>D6.scenario.defSelectValue["sel205"]= [ "Please select", "used not", "18 ℃", "19 ℃", "20 ℃", "21 ℃", "22 ℃", "23 ℃", "24 ℃", "25 ℃", "26 ℃ more than", "", " " ];</v>
      </c>
      <c r="DR67" s="89"/>
      <c r="DS67" s="89"/>
      <c r="DT67" s="89" t="str">
        <f>"D6.scenario.defSelectData['"&amp;U67&amp;"']= [ '"&amp;BC67&amp;"', '"&amp;BD67&amp;"', '"&amp;BE67&amp;IF(BF67="","","', '"&amp;BF67)&amp;IF(BG67="","","', '"&amp;BG67)&amp;IF(BH67="","","', '"&amp;BH67)&amp;IF(BI67="","","', '"&amp;BI67)&amp;IF(BJ67="","","', '"&amp;BJ67)&amp;IF(BK67="","","', '"&amp;BK67)&amp;IF(BL67="","","', '"&amp;BL67)&amp;IF(BM67="","","', '"&amp;BM67)&amp;IF(BN67="","","', '"&amp;BN67)&amp;IF(BO67="","","', '"&amp;BO67)&amp;IF(BP67="","","', '"&amp;BP67)&amp;IF(BQ67="","","', '"&amp;BQ67)&amp;IF(BR67="","","', '"&amp;BR67)&amp;"' ];"</f>
        <v>D6.scenario.defSelectData['sel205']= [ '-1', '0', '18', '19', '20', '21', '22', '23', '24', '25', '26' ];</v>
      </c>
    </row>
    <row r="68" spans="1:124" s="84" customFormat="1" ht="43.5" customHeight="1" x14ac:dyDescent="0.15">
      <c r="A68" s="73"/>
      <c r="B68" s="110" t="s">
        <v>1977</v>
      </c>
      <c r="C68" s="119" t="s">
        <v>3851</v>
      </c>
      <c r="D68" s="131" t="s">
        <v>2677</v>
      </c>
      <c r="E68" s="110" t="s">
        <v>2990</v>
      </c>
      <c r="F68" s="119" t="s">
        <v>3949</v>
      </c>
      <c r="G68" s="131" t="s">
        <v>818</v>
      </c>
      <c r="H68" s="119" t="s">
        <v>3851</v>
      </c>
      <c r="I68" s="131" t="s">
        <v>2677</v>
      </c>
      <c r="J68" s="119" t="str">
        <f>IF(K68="","",K68)</f>
        <v>sel206</v>
      </c>
      <c r="K68" s="131" t="str">
        <f>"sel"&amp;MID($B68,2,5)</f>
        <v>sel206</v>
      </c>
      <c r="L68" s="111"/>
      <c r="M68" s="111"/>
      <c r="N68" s="111"/>
      <c r="O68" s="110" t="s">
        <v>1914</v>
      </c>
      <c r="P68" s="111"/>
      <c r="Q68" s="111"/>
      <c r="R68" s="110">
        <v>-1</v>
      </c>
      <c r="S68" s="73"/>
      <c r="T68" s="73"/>
      <c r="U68" s="113" t="str">
        <f>J68</f>
        <v>sel206</v>
      </c>
      <c r="V68" s="119" t="s">
        <v>4071</v>
      </c>
      <c r="W68" s="119" t="s">
        <v>4293</v>
      </c>
      <c r="X68" s="121" t="s">
        <v>4294</v>
      </c>
      <c r="Y68" s="121" t="s">
        <v>4251</v>
      </c>
      <c r="Z68" s="119" t="s">
        <v>4295</v>
      </c>
      <c r="AA68" s="119" t="s">
        <v>4252</v>
      </c>
      <c r="AB68" s="119" t="s">
        <v>4296</v>
      </c>
      <c r="AC68" s="119" t="s">
        <v>4253</v>
      </c>
      <c r="AD68" s="119" t="s">
        <v>4254</v>
      </c>
      <c r="AE68" s="119" t="s">
        <v>4255</v>
      </c>
      <c r="AF68" s="119"/>
      <c r="AG68" s="119"/>
      <c r="AH68" s="119"/>
      <c r="AI68" s="119"/>
      <c r="AJ68" s="119"/>
      <c r="AK68" s="119"/>
      <c r="AL68" s="131" t="s">
        <v>4652</v>
      </c>
      <c r="AM68" s="131" t="s">
        <v>2682</v>
      </c>
      <c r="AN68" s="133" t="s">
        <v>2683</v>
      </c>
      <c r="AO68" s="133" t="s">
        <v>2670</v>
      </c>
      <c r="AP68" s="131" t="s">
        <v>2684</v>
      </c>
      <c r="AQ68" s="162" t="s">
        <v>2671</v>
      </c>
      <c r="AR68" s="162" t="s">
        <v>2685</v>
      </c>
      <c r="AS68" s="162" t="s">
        <v>2672</v>
      </c>
      <c r="AT68" s="131" t="s">
        <v>2673</v>
      </c>
      <c r="AU68" s="131" t="s">
        <v>2674</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the heating", "1 month", "2 months", "3 months", "4 months", "5 months", "6 months", "8 months", "10 months", "" ];</v>
      </c>
      <c r="DR68" s="89"/>
      <c r="DS68" s="89"/>
      <c r="DT68" s="89" t="str">
        <f>"D6.scenario.defSelectData['"&amp;U68&amp;"']=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84" customFormat="1" ht="43.5" customHeight="1" x14ac:dyDescent="0.15">
      <c r="B69" s="110" t="s">
        <v>2559</v>
      </c>
      <c r="C69" s="119" t="s">
        <v>3852</v>
      </c>
      <c r="D69" s="131" t="s">
        <v>2947</v>
      </c>
      <c r="E69" s="110" t="s">
        <v>2732</v>
      </c>
      <c r="F69" s="119"/>
      <c r="G69" s="131"/>
      <c r="H69" s="119" t="s">
        <v>3852</v>
      </c>
      <c r="I69" s="131" t="s">
        <v>2947</v>
      </c>
      <c r="J69" s="119" t="str">
        <f>IF(K69="","",K69)</f>
        <v/>
      </c>
      <c r="K69" s="131"/>
      <c r="L69" s="111"/>
      <c r="M69" s="111"/>
      <c r="N69" s="111"/>
      <c r="O69" s="110" t="s">
        <v>1913</v>
      </c>
      <c r="P69" s="111"/>
      <c r="Q69" s="111"/>
      <c r="R69" s="110"/>
      <c r="S69" s="73"/>
      <c r="T69" s="91"/>
      <c r="U69" s="113"/>
      <c r="V69" s="119"/>
      <c r="W69" s="119"/>
      <c r="X69" s="119"/>
      <c r="Y69" s="119"/>
      <c r="Z69" s="119"/>
      <c r="AA69" s="119"/>
      <c r="AB69" s="119"/>
      <c r="AC69" s="119"/>
      <c r="AD69" s="119"/>
      <c r="AE69" s="119"/>
      <c r="AF69" s="119"/>
      <c r="AG69" s="119"/>
      <c r="AH69" s="119"/>
      <c r="AI69" s="119"/>
      <c r="AJ69" s="119" t="s">
        <v>3559</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 " ];</v>
      </c>
      <c r="DR69" s="89"/>
      <c r="DS69" s="89"/>
      <c r="DT69" s="89" t="str">
        <f>"D6.scenario.defSelectData['"&amp;U69&amp;"']=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4" customFormat="1" ht="43.5" customHeight="1" x14ac:dyDescent="0.15">
      <c r="B70" s="110" t="s">
        <v>2891</v>
      </c>
      <c r="C70" s="119" t="s">
        <v>3853</v>
      </c>
      <c r="D70" s="131" t="s">
        <v>813</v>
      </c>
      <c r="E70" s="110" t="s">
        <v>2732</v>
      </c>
      <c r="F70" s="119" t="s">
        <v>1937</v>
      </c>
      <c r="G70" s="131" t="s">
        <v>515</v>
      </c>
      <c r="H70" s="119" t="s">
        <v>4010</v>
      </c>
      <c r="I70" s="131" t="s">
        <v>3063</v>
      </c>
      <c r="J70" s="119" t="str">
        <f>IF(K70="","",K70)</f>
        <v>sel212</v>
      </c>
      <c r="K70" s="131" t="str">
        <f>"sel"&amp;MID($B70,2,5)</f>
        <v>sel212</v>
      </c>
      <c r="L70" s="111"/>
      <c r="M70" s="111"/>
      <c r="N70" s="111"/>
      <c r="O70" s="110" t="s">
        <v>1914</v>
      </c>
      <c r="P70" s="111"/>
      <c r="Q70" s="111"/>
      <c r="R70" s="110">
        <v>-1</v>
      </c>
      <c r="T70" s="73"/>
      <c r="U70" s="113" t="str">
        <f>J70</f>
        <v>sel212</v>
      </c>
      <c r="V70" s="119" t="s">
        <v>4071</v>
      </c>
      <c r="W70" s="119" t="s">
        <v>4297</v>
      </c>
      <c r="X70" s="119" t="s">
        <v>4298</v>
      </c>
      <c r="Y70" s="119" t="s">
        <v>4299</v>
      </c>
      <c r="Z70" s="119" t="s">
        <v>4300</v>
      </c>
      <c r="AA70" s="119" t="s">
        <v>4301</v>
      </c>
      <c r="AB70" s="119" t="s">
        <v>4302</v>
      </c>
      <c r="AC70" s="119" t="s">
        <v>4303</v>
      </c>
      <c r="AD70" s="119" t="s">
        <v>4304</v>
      </c>
      <c r="AE70" s="119" t="s">
        <v>4305</v>
      </c>
      <c r="AF70" s="119" t="s">
        <v>4306</v>
      </c>
      <c r="AG70" s="119"/>
      <c r="AH70" s="119"/>
      <c r="AI70" s="119"/>
      <c r="AJ70" s="119" t="s">
        <v>3559</v>
      </c>
      <c r="AK70" s="119"/>
      <c r="AL70" s="131" t="s">
        <v>4652</v>
      </c>
      <c r="AM70" s="162" t="s">
        <v>3053</v>
      </c>
      <c r="AN70" s="162" t="s">
        <v>3054</v>
      </c>
      <c r="AO70" s="162" t="s">
        <v>3055</v>
      </c>
      <c r="AP70" s="162" t="s">
        <v>3056</v>
      </c>
      <c r="AQ70" s="162" t="s">
        <v>3057</v>
      </c>
      <c r="AR70" s="162" t="s">
        <v>3058</v>
      </c>
      <c r="AS70" s="131" t="s">
        <v>3059</v>
      </c>
      <c r="AT70" s="131" t="s">
        <v>3060</v>
      </c>
      <c r="AU70" s="131" t="s">
        <v>3061</v>
      </c>
      <c r="AV70" s="131" t="s">
        <v>3062</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"D6.scenario.defInput["""&amp;B70&amp;"""] = {  "&amp;E$2&amp;":"""&amp;E70&amp;""",  "&amp;C$2&amp;":"""&amp;CLEAN(SUBSTITUTE(C70,"""",""""))&amp;""",  "&amp;F$2&amp;":"""&amp;F70&amp;""",  "&amp;H$2&amp;":"""&amp;CLEAN(SUBSTITUTE(H70,"""",""""))&amp;""", "&amp;J$2&amp;":"""&amp;J70&amp;""", "&amp;L$2&amp;":"""&amp;L70&amp;""", "&amp;M$2&amp;":"""&amp;M70&amp;""", "&amp;N$2&amp;":"""&amp;N70&amp;""", "&amp;O$2&amp;":"""&amp;O70&amp;""", "&amp;P$2&amp;":"""&amp;P70&amp;""", "&amp;Q$2&amp;":"""&amp;Q70&amp;""", "&amp;R$2&amp;":"""&amp;R70&amp;""", d11t:"""&amp;CJ70&amp;""",d11p:"""&amp;CK70&amp;""",d12t:"""&amp;CL70&amp;""",d12p:"""&amp;CM70&amp;""",d13t:"""&amp;CN70&amp;""",d13p:"""&amp;CO70&amp;""",d1w:"""&amp;CP70&amp;""",d1d:"""&amp;CQ70&amp;""", d21t:"""&amp;CR70&amp;""",d21p:"""&amp;CS70&amp;""",d22t:"""&amp;CT70&amp;""",d22p:"""&amp;CU70&amp;""",d23t:"""&amp;CV70&amp;""",d23p:"""&amp;CW70&amp;""",d2w:"""&amp;CX70&amp;""",d2d:"""&amp;CY70&amp;""", d31t:"""&amp;CZ70&amp;""",d31p:"""&amp;DA70&amp;""",d32t:"""&amp;DB70&amp;""",d32p:"""&amp;DC70&amp;""",d33t:"""&amp;DD70&amp;""",d33p:"""&amp;DE70&amp;""",d3w:"""&amp;DF70&amp;""",d3d:"""&amp;DG70&amp;"""}; "</f>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"D6.scenario.defSelectValue["""&amp;U70&amp;"""]= [ """&amp;CLEAN(V70)&amp;""", """&amp;CLEAN(W70)&amp;IF(X70="","",""", """&amp;CLEAN(X70))&amp;IF(Y70="","",""", """&amp;CLEAN(Y70))&amp;IF(Z70="","",""", """&amp;CLEAN(Z70))&amp;IF(AA70="","",""", """&amp;CLEAN(AA70))&amp;IF(AB70="","",""", """&amp;CLEAN(AB70))&amp;IF(AC70="","",""", """&amp;CLEAN(AC70))&amp;IF(AD70="","",""", """&amp;CLEAN(AD70))&amp;IF(AE70="","",""", """&amp;CLEAN(AE70))&amp;IF(AF70="","",""", """&amp;CLEAN(AF70))&amp;IF(AG70="","",""", """&amp;CLEAN(AG70))&amp;IF(AH70="",""", """&amp;CLEAN(AH70))&amp;IF(AI70="","",""", """&amp;CLEAN(AI70))&amp;IF(AJ70="","",""", """&amp;CLEAN(AJ70))&amp;IF(AK70="","",""", """&amp;CLEAN(AK70))&amp;""" ];"</f>
        <v>D6.scenario.defSelectValue["sel212"]= [ "Please select", "4 tatami mats and a half", "6 tatami", "8 tatami", "10 tatami", "12 tatami", "15 tatami", "20 tatami", "25 tatami", "30 tatami", "40 tatami", "", " " ];</v>
      </c>
      <c r="DR70" s="89"/>
      <c r="DS70" s="89"/>
      <c r="DT70" s="89" t="str">
        <f>"D6.scenario.defSelectData['"&amp;U70&amp;"']= [ '"&amp;BC70&amp;"', '"&amp;BD70&amp;"', '"&amp;BE70&amp;IF(BF70="","","', '"&amp;BF70)&amp;IF(BG70="","","', '"&amp;BG70)&amp;IF(BH70="","","', '"&amp;BH70)&amp;IF(BI70="","","', '"&amp;BI70)&amp;IF(BJ70="","","', '"&amp;BJ70)&amp;IF(BK70="","","', '"&amp;BK70)&amp;IF(BL70="","","', '"&amp;BL70)&amp;IF(BM70="","","', '"&amp;BM70)&amp;IF(BN70="","","', '"&amp;BN70)&amp;IF(BO70="","","', '"&amp;BO70)&amp;IF(BP70="","","', '"&amp;BP70)&amp;IF(BQ70="","","', '"&amp;BQ70)&amp;IF(BR70="","","', '"&amp;BR70)&amp;"' ];"</f>
        <v>D6.scenario.defSelectData['sel212']= [ '-1', '7.3', '10', '13', '16', '19.5', '24', '33', '41', '49', '65' ];</v>
      </c>
    </row>
    <row r="71" spans="1:124" s="84" customFormat="1" ht="43.5" customHeight="1" x14ac:dyDescent="0.15">
      <c r="B71" s="110" t="s">
        <v>2590</v>
      </c>
      <c r="C71" s="119" t="s">
        <v>3854</v>
      </c>
      <c r="D71" s="131" t="s">
        <v>2578</v>
      </c>
      <c r="E71" s="110" t="s">
        <v>2732</v>
      </c>
      <c r="F71" s="119" t="s">
        <v>1937</v>
      </c>
      <c r="G71" s="131" t="s">
        <v>515</v>
      </c>
      <c r="H71" s="119" t="s">
        <v>4011</v>
      </c>
      <c r="I71" s="131" t="s">
        <v>3064</v>
      </c>
      <c r="J71" s="119" t="str">
        <f>IF(K71="","",K71)</f>
        <v>sel213</v>
      </c>
      <c r="K71" s="131" t="str">
        <f>"sel"&amp;MID($B71,2,5)</f>
        <v>sel213</v>
      </c>
      <c r="L71" s="111"/>
      <c r="M71" s="111"/>
      <c r="N71" s="111"/>
      <c r="O71" s="110" t="s">
        <v>1914</v>
      </c>
      <c r="P71" s="111"/>
      <c r="Q71" s="111"/>
      <c r="R71" s="110">
        <v>-1</v>
      </c>
      <c r="T71" s="73"/>
      <c r="U71" s="113" t="str">
        <f>J71</f>
        <v>sel213</v>
      </c>
      <c r="V71" s="119" t="s">
        <v>4071</v>
      </c>
      <c r="W71" s="119" t="s">
        <v>4307</v>
      </c>
      <c r="X71" s="119" t="s">
        <v>4308</v>
      </c>
      <c r="Y71" s="119" t="s">
        <v>4309</v>
      </c>
      <c r="Z71" s="119" t="s">
        <v>4310</v>
      </c>
      <c r="AA71" s="119" t="s">
        <v>4311</v>
      </c>
      <c r="AB71" s="119" t="s">
        <v>4312</v>
      </c>
      <c r="AC71" s="119"/>
      <c r="AD71" s="119"/>
      <c r="AE71" s="119"/>
      <c r="AF71" s="119"/>
      <c r="AG71" s="119"/>
      <c r="AH71" s="119"/>
      <c r="AI71" s="119"/>
      <c r="AJ71" s="119" t="s">
        <v>3559</v>
      </c>
      <c r="AK71" s="119"/>
      <c r="AL71" s="131" t="s">
        <v>4656</v>
      </c>
      <c r="AM71" s="162" t="s">
        <v>4683</v>
      </c>
      <c r="AN71" s="162" t="s">
        <v>2579</v>
      </c>
      <c r="AO71" s="162" t="s">
        <v>2580</v>
      </c>
      <c r="AP71" s="162" t="s">
        <v>2581</v>
      </c>
      <c r="AQ71" s="131" t="s">
        <v>2582</v>
      </c>
      <c r="AR71" s="131" t="s">
        <v>2583</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"D6.scenario.defInput["""&amp;B71&amp;"""] = {  "&amp;E$2&amp;":"""&amp;E71&amp;""",  "&amp;C$2&amp;":"""&amp;CLEAN(SUBSTITUTE(C71,"""",""""))&amp;""",  "&amp;F$2&amp;":"""&amp;F71&amp;""",  "&amp;H$2&amp;":"""&amp;CLEAN(SUBSTITUTE(H71,"""",""""))&amp;""", "&amp;J$2&amp;":"""&amp;J71&amp;""", "&amp;L$2&amp;":"""&amp;L71&amp;""", "&amp;M$2&amp;":"""&amp;M71&amp;""", "&amp;N$2&amp;":"""&amp;N71&amp;""", "&amp;O$2&amp;":"""&amp;O71&amp;""", "&amp;P$2&amp;":"""&amp;P71&amp;""", "&amp;Q$2&amp;":"""&amp;Q71&amp;""", "&amp;R$2&amp;":"""&amp;R71&amp;""", d11t:"""&amp;CJ71&amp;""",d11p:"""&amp;CK71&amp;""",d12t:"""&amp;CL71&amp;""",d12p:"""&amp;CM71&amp;""",d13t:"""&amp;CN71&amp;""",d13p:"""&amp;CO71&amp;""",d1w:"""&amp;CP71&amp;""",d1d:"""&amp;CQ71&amp;""", d21t:"""&amp;CR71&amp;""",d21p:"""&amp;CS71&amp;""",d22t:"""&amp;CT71&amp;""",d22p:"""&amp;CU71&amp;""",d23t:"""&amp;CV71&amp;""",d23p:"""&amp;CW71&amp;""",d2w:"""&amp;CX71&amp;""",d2d:"""&amp;CY71&amp;""", d31t:"""&amp;CZ71&amp;""",d31p:"""&amp;DA71&amp;""",d32t:"""&amp;DB71&amp;""",d32p:"""&amp;DC71&amp;""",d33t:"""&amp;DD71&amp;""",d33p:"""&amp;DE71&amp;""",d3w:"""&amp;DF71&amp;""",d3d:"""&amp;DG71&amp;"""}; "</f>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"D6.scenario.defSelectValue["""&amp;U71&amp;"""]= [ """&amp;CLEAN(V71)&amp;""", """&amp;CLEAN(W71)&amp;IF(X71="","",""", """&amp;CLEAN(X71))&amp;IF(Y71="","",""", """&amp;CLEAN(Y71))&amp;IF(Z71="","",""", """&amp;CLEAN(Z71))&amp;IF(AA71="","",""", """&amp;CLEAN(AA71))&amp;IF(AB71="","",""", """&amp;CLEAN(AB71))&amp;IF(AC71="","",""", """&amp;CLEAN(AC71))&amp;IF(AD71="","",""", """&amp;CLEAN(AD71))&amp;IF(AE71="","",""", """&amp;CLEAN(AE71))&amp;IF(AF71="","",""", """&amp;CLEAN(AF71))&amp;IF(AG71="","",""", """&amp;CLEAN(AG71))&amp;IF(AH71="",""", """&amp;CLEAN(AH71))&amp;IF(AI71="","",""", """&amp;CLEAN(AI71))&amp;IF(AJ71="","",""", """&amp;CLEAN(AJ71))&amp;IF(AK71="","",""", """&amp;CLEAN(AK71))&amp;""" ];"</f>
        <v>D6.scenario.defSelectValue["sel213"]= [ "Please select", "small window (90 × 120)", "Koshimado (120 × 180)", "2 sheets sweep window (180 × 180)", "4 sheets sweep window (180 × 360)", "sweep six equivalent (180 × 540)", "sweeping eight equivalent (180 × 720)", "", " " ];</v>
      </c>
      <c r="DR71" s="89"/>
      <c r="DS71" s="89"/>
      <c r="DT71" s="89" t="str">
        <f>"D6.scenario.defSelectData['"&amp;U71&amp;"']= [ '"&amp;BC71&amp;"', '"&amp;BD71&amp;"', '"&amp;BE71&amp;IF(BF71="","","', '"&amp;BF71)&amp;IF(BG71="","","', '"&amp;BG71)&amp;IF(BH71="","","', '"&amp;BH71)&amp;IF(BI71="","","', '"&amp;BI71)&amp;IF(BJ71="","","', '"&amp;BJ71)&amp;IF(BK71="","","', '"&amp;BK71)&amp;IF(BL71="","","', '"&amp;BL71)&amp;IF(BM71="","","', '"&amp;BM71)&amp;IF(BN71="","","', '"&amp;BN71)&amp;IF(BO71="","","', '"&amp;BO71)&amp;IF(BP71="","","', '"&amp;BP71)&amp;IF(BQ71="","","', '"&amp;BQ71)&amp;IF(BR71="","","', '"&amp;BR71)&amp;"' ];"</f>
        <v>D6.scenario.defSelectData['sel213']= [ '-1', '1.1', '2.2', '3.3', '6.5', '9.7', '13' ];</v>
      </c>
    </row>
    <row r="72" spans="1:124" s="84" customFormat="1" ht="43.5" customHeight="1" x14ac:dyDescent="0.15">
      <c r="B72" s="110" t="s">
        <v>2892</v>
      </c>
      <c r="C72" s="119" t="s">
        <v>3855</v>
      </c>
      <c r="D72" s="131" t="s">
        <v>2577</v>
      </c>
      <c r="E72" s="110" t="s">
        <v>2732</v>
      </c>
      <c r="F72" s="119" t="s">
        <v>3950</v>
      </c>
      <c r="G72" s="131" t="s">
        <v>2589</v>
      </c>
      <c r="H72" s="119" t="s">
        <v>3855</v>
      </c>
      <c r="I72" s="131" t="s">
        <v>2577</v>
      </c>
      <c r="J72" s="119" t="str">
        <f>IF(K72="","",K72)</f>
        <v>sel214</v>
      </c>
      <c r="K72" s="131" t="str">
        <f>"sel"&amp;MID($B72,2,5)</f>
        <v>sel214</v>
      </c>
      <c r="L72" s="111"/>
      <c r="M72" s="111"/>
      <c r="N72" s="111"/>
      <c r="O72" s="110" t="s">
        <v>1914</v>
      </c>
      <c r="P72" s="111"/>
      <c r="Q72" s="111"/>
      <c r="R72" s="110">
        <v>-1</v>
      </c>
      <c r="T72" s="73"/>
      <c r="U72" s="113" t="str">
        <f>J72</f>
        <v>sel214</v>
      </c>
      <c r="V72" s="119" t="s">
        <v>4071</v>
      </c>
      <c r="W72" s="119" t="s">
        <v>4313</v>
      </c>
      <c r="X72" s="119" t="s">
        <v>4314</v>
      </c>
      <c r="Y72" s="119" t="s">
        <v>4315</v>
      </c>
      <c r="Z72" s="119" t="s">
        <v>4316</v>
      </c>
      <c r="AA72" s="119" t="s">
        <v>4317</v>
      </c>
      <c r="AB72" s="119"/>
      <c r="AC72" s="119"/>
      <c r="AD72" s="119"/>
      <c r="AE72" s="119"/>
      <c r="AF72" s="119"/>
      <c r="AG72" s="119"/>
      <c r="AH72" s="119"/>
      <c r="AI72" s="119"/>
      <c r="AJ72" s="119"/>
      <c r="AK72" s="119"/>
      <c r="AL72" s="131" t="s">
        <v>4666</v>
      </c>
      <c r="AM72" s="162" t="s">
        <v>2584</v>
      </c>
      <c r="AN72" s="162" t="s">
        <v>2585</v>
      </c>
      <c r="AO72" s="162" t="s">
        <v>2586</v>
      </c>
      <c r="AP72" s="162" t="s">
        <v>2587</v>
      </c>
      <c r="AQ72" s="162" t="s">
        <v>2588</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"D6.scenario.defInput["""&amp;B72&amp;"""] = {  "&amp;E$2&amp;":"""&amp;E72&amp;""",  "&amp;C$2&amp;":"""&amp;CLEAN(SUBSTITUTE(C72,"""",""""))&amp;""",  "&amp;F$2&amp;":"""&amp;F72&amp;""",  "&amp;H$2&amp;":"""&amp;CLEAN(SUBSTITUTE(H72,"""",""""))&amp;""", "&amp;J$2&amp;":"""&amp;J72&amp;""", "&amp;L$2&amp;":"""&amp;L72&amp;""", "&amp;M$2&amp;":"""&amp;M72&amp;""", "&amp;N$2&amp;":"""&amp;N72&amp;""", "&amp;O$2&amp;":"""&amp;O72&amp;""", "&amp;P$2&amp;":"""&amp;P72&amp;""", "&amp;Q$2&amp;":"""&amp;Q72&amp;""", "&amp;R$2&amp;":"""&amp;R72&amp;""", d11t:"""&amp;CJ72&amp;""",d11p:"""&amp;CK72&amp;""",d12t:"""&amp;CL72&amp;""",d12p:"""&amp;CM72&amp;""",d13t:"""&amp;CN72&amp;""",d13p:"""&amp;CO72&amp;""",d1w:"""&amp;CP72&amp;""",d1d:"""&amp;CQ72&amp;""", d21t:"""&amp;CR72&amp;""",d21p:"""&amp;CS72&amp;""",d22t:"""&amp;CT72&amp;""",d22p:"""&amp;CU72&amp;""",d23t:"""&amp;CV72&amp;""",d23p:"""&amp;CW72&amp;""",d2w:"""&amp;CX72&amp;""",d2d:"""&amp;CY72&amp;""", d31t:"""&amp;CZ72&amp;""",d31p:"""&amp;DA72&amp;""",d32t:"""&amp;DB72&amp;""",d32p:"""&amp;DC72&amp;""",d33t:"""&amp;DD72&amp;""",d33p:"""&amp;DE72&amp;""",d3w:"""&amp;DF72&amp;""",d3d:"""&amp;DG72&amp;"""}; "</f>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"D6.scenario.defSelectValue["""&amp;U72&amp;"""]= [ """&amp;CLEAN(V72)&amp;""", """&amp;CLEAN(W72)&amp;IF(X72="","",""", """&amp;CLEAN(X72))&amp;IF(Y72="","",""", """&amp;CLEAN(Y72))&amp;IF(Z72="","",""", """&amp;CLEAN(Z72))&amp;IF(AA72="","",""", """&amp;CLEAN(AA72))&amp;IF(AB72="","",""", """&amp;CLEAN(AB72))&amp;IF(AC72="","",""", """&amp;CLEAN(AC72))&amp;IF(AD72="","",""", """&amp;CLEAN(AD72))&amp;IF(AE72="","",""", """&amp;CLEAN(AE72))&amp;IF(AF72="","",""", """&amp;CLEAN(AF72))&amp;IF(AG72="","",""", """&amp;CLEAN(AG72))&amp;IF(AH72="",""", """&amp;CLEAN(AH72))&amp;IF(AI72="","",""", """&amp;CLEAN(AI72))&amp;IF(AJ72="","",""", """&amp;CLEAN(AJ72))&amp;IF(AK72="","",""", """&amp;CLEAN(AK72))&amp;""" ];"</f>
        <v>D6.scenario.defSelectValue["sel214"]= [ "Please select", "1 glass", "aluminum double glazing", "aluminum other than the frame double-glazing", "double-glazed windows", "low-e double glazing", "" ];</v>
      </c>
      <c r="DR72" s="89"/>
      <c r="DS72" s="89"/>
      <c r="DT72" s="89" t="str">
        <f>"D6.scenario.defSelectData['"&amp;U72&amp;"']= [ '"&amp;BC72&amp;"', '"&amp;BD72&amp;"', '"&amp;BE72&amp;IF(BF72="","","', '"&amp;BF72)&amp;IF(BG72="","","', '"&amp;BG72)&amp;IF(BH72="","","', '"&amp;BH72)&amp;IF(BI72="","","', '"&amp;BI72)&amp;IF(BJ72="","","', '"&amp;BJ72)&amp;IF(BK72="","","', '"&amp;BK72)&amp;IF(BL72="","","', '"&amp;BL72)&amp;IF(BM72="","","', '"&amp;BM72)&amp;IF(BN72="","","', '"&amp;BN72)&amp;IF(BO72="","","', '"&amp;BO72)&amp;IF(BP72="","","', '"&amp;BP72)&amp;IF(BQ72="","","', '"&amp;BQ72)&amp;IF(BR72="","","', '"&amp;BR72)&amp;"' ];"</f>
        <v>D6.scenario.defSelectData['sel214']= [ '-1', '6', '3.5', '2.5', '2.5', '1.5' ];</v>
      </c>
    </row>
    <row r="73" spans="1:124" s="84" customFormat="1" ht="43.5" customHeight="1" x14ac:dyDescent="0.15">
      <c r="A73" s="73"/>
      <c r="B73" s="110" t="s">
        <v>2591</v>
      </c>
      <c r="C73" s="119" t="s">
        <v>3856</v>
      </c>
      <c r="D73" s="131" t="s">
        <v>2424</v>
      </c>
      <c r="E73" s="110" t="s">
        <v>3024</v>
      </c>
      <c r="F73" s="119" t="s">
        <v>3942</v>
      </c>
      <c r="G73" s="131" t="s">
        <v>834</v>
      </c>
      <c r="H73" s="119" t="s">
        <v>4012</v>
      </c>
      <c r="I73" s="131" t="s">
        <v>2424</v>
      </c>
      <c r="J73" s="119" t="str">
        <f>IF(K73="","",K73)</f>
        <v>sel215</v>
      </c>
      <c r="K73" s="131" t="str">
        <f>"sel"&amp;MID($B73,2,5)</f>
        <v>sel215</v>
      </c>
      <c r="L73" s="111"/>
      <c r="M73" s="111"/>
      <c r="N73" s="111"/>
      <c r="O73" s="110" t="s">
        <v>1914</v>
      </c>
      <c r="P73" s="111"/>
      <c r="Q73" s="111"/>
      <c r="R73" s="110">
        <v>-1</v>
      </c>
      <c r="S73" s="73"/>
      <c r="T73" s="73"/>
      <c r="U73" s="113" t="str">
        <f>J73</f>
        <v>sel215</v>
      </c>
      <c r="V73" s="119" t="s">
        <v>4071</v>
      </c>
      <c r="W73" s="119" t="s">
        <v>4318</v>
      </c>
      <c r="X73" s="121" t="s">
        <v>4319</v>
      </c>
      <c r="Y73" s="119" t="s">
        <v>4320</v>
      </c>
      <c r="Z73" s="119" t="s">
        <v>4321</v>
      </c>
      <c r="AA73" s="119" t="s">
        <v>4322</v>
      </c>
      <c r="AB73" s="119" t="s">
        <v>4323</v>
      </c>
      <c r="AC73" s="119" t="s">
        <v>4324</v>
      </c>
      <c r="AD73" s="119" t="s">
        <v>4325</v>
      </c>
      <c r="AE73" s="119" t="s">
        <v>4109</v>
      </c>
      <c r="AF73" s="119"/>
      <c r="AG73" s="119"/>
      <c r="AH73" s="119"/>
      <c r="AI73" s="119"/>
      <c r="AJ73" s="119"/>
      <c r="AK73" s="119"/>
      <c r="AL73" s="131" t="s">
        <v>4656</v>
      </c>
      <c r="AM73" s="162" t="s">
        <v>2078</v>
      </c>
      <c r="AN73" s="163" t="s">
        <v>2433</v>
      </c>
      <c r="AO73" s="162" t="s">
        <v>2434</v>
      </c>
      <c r="AP73" s="162" t="s">
        <v>2435</v>
      </c>
      <c r="AQ73" s="162" t="s">
        <v>2436</v>
      </c>
      <c r="AR73" s="162" t="s">
        <v>2437</v>
      </c>
      <c r="AS73" s="162" t="s">
        <v>2438</v>
      </c>
      <c r="AT73" s="131" t="s">
        <v>2439</v>
      </c>
      <c r="AU73" s="131" t="s">
        <v>2440</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"D6.scenario.defInput["""&amp;B73&amp;"""] = {  "&amp;E$2&amp;":"""&amp;E73&amp;""",  "&amp;C$2&amp;":"""&amp;CLEAN(SUBSTITUTE(C73,"""",""""))&amp;""",  "&amp;F$2&amp;":"""&amp;F73&amp;""",  "&amp;H$2&amp;":"""&amp;CLEAN(SUBSTITUTE(H73,"""",""""))&amp;""", "&amp;J$2&amp;":"""&amp;J73&amp;""", "&amp;L$2&amp;":"""&amp;L73&amp;""", "&amp;M$2&amp;":"""&amp;M73&amp;""", "&amp;N$2&amp;":"""&amp;N73&amp;""", "&amp;O$2&amp;":"""&amp;O73&amp;""", "&amp;P$2&amp;":"""&amp;P73&amp;""", "&amp;Q$2&amp;":"""&amp;Q73&amp;""", "&amp;R$2&amp;":"""&amp;R73&amp;""", d11t:"""&amp;CJ73&amp;""",d11p:"""&amp;CK73&amp;""",d12t:"""&amp;CL73&amp;""",d12p:"""&amp;CM73&amp;""",d13t:"""&amp;CN73&amp;""",d13p:"""&amp;CO73&amp;""",d1w:"""&amp;CP73&amp;""",d1d:"""&amp;CQ73&amp;""", d21t:"""&amp;CR73&amp;""",d21p:"""&amp;CS73&amp;""",d22t:"""&amp;CT73&amp;""",d22p:"""&amp;CU73&amp;""",d23t:"""&amp;CV73&amp;""",d23p:"""&amp;CW73&amp;""",d2w:"""&amp;CX73&amp;""",d2d:"""&amp;CY73&amp;""", d31t:"""&amp;CZ73&amp;""",d31p:"""&amp;DA73&amp;""",d32t:"""&amp;DB73&amp;""",d32p:"""&amp;DC73&amp;""",d33t:"""&amp;DD73&amp;""",d33p:"""&amp;DE73&amp;""",d3w:"""&amp;DF73&amp;""",d3d:"""&amp;DG73&amp;"""}; "</f>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"D6.scenario.defSelectValue["""&amp;U73&amp;"""]= [ """&amp;CLEAN(V73)&amp;""", """&amp;CLEAN(W73)&amp;IF(X73="","",""", """&amp;CLEAN(X73))&amp;IF(Y73="","",""", """&amp;CLEAN(Y73))&amp;IF(Z73="","",""", """&amp;CLEAN(Z73))&amp;IF(AA73="","",""", """&amp;CLEAN(AA73))&amp;IF(AB73="","",""", """&amp;CLEAN(AB73))&amp;IF(AC73="","",""", """&amp;CLEAN(AC73))&amp;IF(AD73="","",""", """&amp;CLEAN(AD73))&amp;IF(AE73="","",""", """&amp;CLEAN(AE73))&amp;IF(AF73="","",""", """&amp;CLEAN(AF73))&amp;IF(AG73="","",""", """&amp;CLEAN(AG73))&amp;IF(AH73="",""", """&amp;CLEAN(AH73))&amp;IF(AI73="","",""", """&amp;CLEAN(AI73))&amp;IF(AJ73="","",""", """&amp;CLEAN(AJ73))&amp;IF(AK73="","",""", """&amp;CLEAN(AK73))&amp;""" ];"</f>
        <v>D6.scenario.defSelectValue["sel215"]= [ "Please select", "have have not", "1 year less than", "3 years less than", "5 years less than", "7 years less than", "less than 10 years", "less than 15 years", "less than 20 years", "for more than 20 years", "" ];</v>
      </c>
      <c r="DR73" s="89"/>
      <c r="DS73" s="89"/>
      <c r="DT73" s="89" t="str">
        <f>"D6.scenario.defSelectData['"&amp;U73&amp;"']= [ '"&amp;BC73&amp;"', '"&amp;BD73&amp;"', '"&amp;BE73&amp;IF(BF73="","","', '"&amp;BF73)&amp;IF(BG73="","","', '"&amp;BG73)&amp;IF(BH73="","","', '"&amp;BH73)&amp;IF(BI73="","","', '"&amp;BI73)&amp;IF(BJ73="","","', '"&amp;BJ73)&amp;IF(BK73="","","', '"&amp;BK73)&amp;IF(BL73="","","', '"&amp;BL73)&amp;IF(BM73="","","', '"&amp;BM73)&amp;IF(BN73="","","', '"&amp;BN73)&amp;IF(BO73="","","', '"&amp;BO73)&amp;IF(BP73="","","', '"&amp;BP73)&amp;IF(BQ73="","","', '"&amp;BQ73)&amp;IF(BR73="","","', '"&amp;BR73)&amp;"' ];"</f>
        <v>D6.scenario.defSelectData['sel215']= [ '-1', '0', '1', '2', '4', '6', '9', '13', '18', '25' ];</v>
      </c>
    </row>
    <row r="74" spans="1:124" s="84" customFormat="1" ht="43.5" customHeight="1" x14ac:dyDescent="0.15">
      <c r="A74" s="73"/>
      <c r="B74" s="110" t="s">
        <v>2592</v>
      </c>
      <c r="C74" s="119" t="s">
        <v>3857</v>
      </c>
      <c r="D74" s="131" t="s">
        <v>2596</v>
      </c>
      <c r="E74" s="110" t="s">
        <v>3024</v>
      </c>
      <c r="F74" s="119"/>
      <c r="G74" s="131"/>
      <c r="H74" s="119" t="s">
        <v>4013</v>
      </c>
      <c r="I74" s="131" t="s">
        <v>3065</v>
      </c>
      <c r="J74" s="119" t="str">
        <f>IF(K74="","",K74)</f>
        <v>sel216</v>
      </c>
      <c r="K74" s="131" t="str">
        <f>"sel"&amp;MID($B74,2,5)</f>
        <v>sel216</v>
      </c>
      <c r="L74" s="111"/>
      <c r="M74" s="111"/>
      <c r="N74" s="111"/>
      <c r="O74" s="110" t="s">
        <v>1914</v>
      </c>
      <c r="P74" s="111"/>
      <c r="Q74" s="111"/>
      <c r="R74" s="110">
        <v>-1</v>
      </c>
      <c r="S74" s="73"/>
      <c r="T74" s="73"/>
      <c r="U74" s="113" t="str">
        <f>J74</f>
        <v>sel216</v>
      </c>
      <c r="V74" s="119" t="s">
        <v>4071</v>
      </c>
      <c r="W74" s="119" t="s">
        <v>4142</v>
      </c>
      <c r="X74" s="121" t="s">
        <v>4143</v>
      </c>
      <c r="Y74" s="119" t="s">
        <v>4110</v>
      </c>
      <c r="Z74" s="119"/>
      <c r="AA74" s="119"/>
      <c r="AB74" s="119"/>
      <c r="AC74" s="119"/>
      <c r="AD74" s="119"/>
      <c r="AE74" s="119"/>
      <c r="AF74" s="119"/>
      <c r="AG74" s="119"/>
      <c r="AH74" s="119"/>
      <c r="AI74" s="119"/>
      <c r="AJ74" s="119"/>
      <c r="AK74" s="119"/>
      <c r="AL74" s="131" t="s">
        <v>4652</v>
      </c>
      <c r="AM74" s="162" t="s">
        <v>4684</v>
      </c>
      <c r="AN74" s="163" t="s">
        <v>4685</v>
      </c>
      <c r="AO74" s="162" t="s">
        <v>4677</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"D6.scenario.defInput["""&amp;B74&amp;"""] = {  "&amp;E$2&amp;":"""&amp;E74&amp;""",  "&amp;C$2&amp;":"""&amp;CLEAN(SUBSTITUTE(C74,"""",""""))&amp;""",  "&amp;F$2&amp;":"""&amp;F74&amp;""",  "&amp;H$2&amp;":"""&amp;CLEAN(SUBSTITUTE(H74,"""",""""))&amp;""", "&amp;J$2&amp;":"""&amp;J74&amp;""", "&amp;L$2&amp;":"""&amp;L74&amp;""", "&amp;M$2&amp;":"""&amp;M74&amp;""", "&amp;N$2&amp;":"""&amp;N74&amp;""", "&amp;O$2&amp;":"""&amp;O74&amp;""", "&amp;P$2&amp;":"""&amp;P74&amp;""", "&amp;Q$2&amp;":"""&amp;Q74&amp;""", "&amp;R$2&amp;":"""&amp;R74&amp;""", d11t:"""&amp;CJ74&amp;""",d11p:"""&amp;CK74&amp;""",d12t:"""&amp;CL74&amp;""",d12p:"""&amp;CM74&amp;""",d13t:"""&amp;CN74&amp;""",d13p:"""&amp;CO74&amp;""",d1w:"""&amp;CP74&amp;""",d1d:"""&amp;CQ74&amp;""", d21t:"""&amp;CR74&amp;""",d21p:"""&amp;CS74&amp;""",d22t:"""&amp;CT74&amp;""",d22p:"""&amp;CU74&amp;""",d23t:"""&amp;CV74&amp;""",d23p:"""&amp;CW74&amp;""",d2w:"""&amp;CX74&amp;""",d2d:"""&amp;CY74&amp;""", d31t:"""&amp;CZ74&amp;""",d31p:"""&amp;DA74&amp;""",d32t:"""&amp;DB74&amp;""",d32p:"""&amp;DC74&amp;""",d33t:"""&amp;DD74&amp;""",d33p:"""&amp;DE74&amp;""",d3w:"""&amp;DF74&amp;""",d3d:"""&amp;DG74&amp;"""}; "</f>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"D6.scenario.defSelectValue["""&amp;U74&amp;"""]= [ """&amp;CLEAN(V74)&amp;""", """&amp;CLEAN(W74)&amp;IF(X74="","",""", """&amp;CLEAN(X74))&amp;IF(Y74="","",""", """&amp;CLEAN(Y74))&amp;IF(Z74="","",""", """&amp;CLEAN(Z74))&amp;IF(AA74="","",""", """&amp;CLEAN(AA74))&amp;IF(AB74="","",""", """&amp;CLEAN(AB74))&amp;IF(AC74="","",""", """&amp;CLEAN(AC74))&amp;IF(AD74="","",""", """&amp;CLEAN(AD74))&amp;IF(AE74="","",""", """&amp;CLEAN(AE74))&amp;IF(AF74="","",""", """&amp;CLEAN(AF74))&amp;IF(AG74="","",""", """&amp;CLEAN(AG74))&amp;IF(AH74="",""", """&amp;CLEAN(AH74))&amp;IF(AI74="","",""", """&amp;CLEAN(AI74))&amp;IF(AJ74="","",""", """&amp;CLEAN(AJ74))&amp;IF(AK74="","",""", """&amp;CLEAN(AK74))&amp;""" ];"</f>
        <v>D6.scenario.defSelectValue["sel216"]= [ "Please select", "Yes", "No", "do not know", "" ];</v>
      </c>
      <c r="DR74" s="89"/>
      <c r="DS74" s="89"/>
      <c r="DT74" s="89" t="str">
        <f>"D6.scenario.defSelectData['"&amp;U74&amp;"']= [ '"&amp;BC74&amp;"', '"&amp;BD74&amp;"', '"&amp;BE74&amp;IF(BF74="","","', '"&amp;BF74)&amp;IF(BG74="","","', '"&amp;BG74)&amp;IF(BH74="","","', '"&amp;BH74)&amp;IF(BI74="","","', '"&amp;BI74)&amp;IF(BJ74="","","', '"&amp;BJ74)&amp;IF(BK74="","","', '"&amp;BK74)&amp;IF(BL74="","","', '"&amp;BL74)&amp;IF(BM74="","","', '"&amp;BM74)&amp;IF(BN74="","","', '"&amp;BN74)&amp;IF(BO74="","","', '"&amp;BO74)&amp;IF(BP74="","","', '"&amp;BP74)&amp;IF(BQ74="","","', '"&amp;BQ74)&amp;IF(BR74="","","', '"&amp;BR74)&amp;"' ];"</f>
        <v>D6.scenario.defSelectData['sel216']= [ '-1', '1', '2', '3' ];</v>
      </c>
    </row>
    <row r="75" spans="1:124" s="84" customFormat="1" ht="43.5" customHeight="1" x14ac:dyDescent="0.15">
      <c r="B75" s="110" t="s">
        <v>2595</v>
      </c>
      <c r="C75" s="119" t="s">
        <v>3858</v>
      </c>
      <c r="D75" s="131" t="s">
        <v>2557</v>
      </c>
      <c r="E75" s="110" t="s">
        <v>3024</v>
      </c>
      <c r="F75" s="119"/>
      <c r="G75" s="131"/>
      <c r="H75" s="119" t="s">
        <v>4014</v>
      </c>
      <c r="I75" s="131" t="s">
        <v>2558</v>
      </c>
      <c r="J75" s="119" t="str">
        <f>IF(K75="","",K75)</f>
        <v>sel217</v>
      </c>
      <c r="K75" s="131" t="str">
        <f>"sel"&amp;MID($B75,2,5)</f>
        <v>sel217</v>
      </c>
      <c r="L75" s="111"/>
      <c r="M75" s="111"/>
      <c r="N75" s="111"/>
      <c r="O75" s="110" t="s">
        <v>1914</v>
      </c>
      <c r="P75" s="111"/>
      <c r="Q75" s="111"/>
      <c r="R75" s="110">
        <v>-1</v>
      </c>
      <c r="T75" s="73"/>
      <c r="U75" s="113" t="str">
        <f>J75</f>
        <v>sel217</v>
      </c>
      <c r="V75" s="119" t="s">
        <v>4326</v>
      </c>
      <c r="W75" s="119" t="s">
        <v>4126</v>
      </c>
      <c r="X75" s="119" t="s">
        <v>4327</v>
      </c>
      <c r="Y75" s="119"/>
      <c r="Z75" s="119"/>
      <c r="AA75" s="119"/>
      <c r="AB75" s="119"/>
      <c r="AC75" s="119"/>
      <c r="AD75" s="119"/>
      <c r="AE75" s="119"/>
      <c r="AF75" s="119"/>
      <c r="AG75" s="119"/>
      <c r="AH75" s="119"/>
      <c r="AI75" s="119"/>
      <c r="AJ75" s="119" t="s">
        <v>3559</v>
      </c>
      <c r="AK75" s="119"/>
      <c r="AL75" s="131" t="s">
        <v>4656</v>
      </c>
      <c r="AM75" s="162" t="s">
        <v>4660</v>
      </c>
      <c r="AN75" s="162" t="s">
        <v>4659</v>
      </c>
      <c r="AO75" s="162" t="s">
        <v>4657</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"D6.scenario.defInput["""&amp;B75&amp;"""] = {  "&amp;E$2&amp;":"""&amp;E75&amp;""",  "&amp;C$2&amp;":"""&amp;CLEAN(SUBSTITUTE(C75,"""",""""))&amp;""",  "&amp;F$2&amp;":"""&amp;F75&amp;""",  "&amp;H$2&amp;":"""&amp;CLEAN(SUBSTITUTE(H75,"""",""""))&amp;""", "&amp;J$2&amp;":"""&amp;J75&amp;""", "&amp;L$2&amp;":"""&amp;L75&amp;""", "&amp;M$2&amp;":"""&amp;M75&amp;""", "&amp;N$2&amp;":"""&amp;N75&amp;""", "&amp;O$2&amp;":"""&amp;O75&amp;""", "&amp;P$2&amp;":"""&amp;P75&amp;""", "&amp;Q$2&amp;":"""&amp;Q75&amp;""", "&amp;R$2&amp;":"""&amp;R75&amp;""", d11t:"""&amp;CJ75&amp;""",d11p:"""&amp;CK75&amp;""",d12t:"""&amp;CL75&amp;""",d12p:"""&amp;CM75&amp;""",d13t:"""&amp;CN75&amp;""",d13p:"""&amp;CO75&amp;""",d1w:"""&amp;CP75&amp;""",d1d:"""&amp;CQ75&amp;""", d21t:"""&amp;CR75&amp;""",d21p:"""&amp;CS75&amp;""",d22t:"""&amp;CT75&amp;""",d22p:"""&amp;CU75&amp;""",d23t:"""&amp;CV75&amp;""",d23p:"""&amp;CW75&amp;""",d2w:"""&amp;CX75&amp;""",d2d:"""&amp;CY75&amp;""", d31t:"""&amp;CZ75&amp;""",d31p:"""&amp;DA75&amp;""",d32t:"""&amp;DB75&amp;""",d32p:"""&amp;DC75&amp;""",d33t:"""&amp;DD75&amp;""",d33p:"""&amp;DE75&amp;""",d3w:"""&amp;DF75&amp;""",d3d:"""&amp;DG75&amp;"""}; "</f>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"D6.scenario.defSelectValue["""&amp;U75&amp;"""]= [ """&amp;CLEAN(V75)&amp;""", """&amp;CLEAN(W75)&amp;IF(X75="","",""", """&amp;CLEAN(X75))&amp;IF(Y75="","",""", """&amp;CLEAN(Y75))&amp;IF(Z75="","",""", """&amp;CLEAN(Z75))&amp;IF(AA75="","",""", """&amp;CLEAN(AA75))&amp;IF(AB75="","",""", """&amp;CLEAN(AB75))&amp;IF(AC75="","",""", """&amp;CLEAN(AC75))&amp;IF(AD75="","",""", """&amp;CLEAN(AD75))&amp;IF(AE75="","",""", """&amp;CLEAN(AE75))&amp;IF(AF75="","",""", """&amp;CLEAN(AF75))&amp;IF(AG75="","",""", """&amp;CLEAN(AG75))&amp;IF(AH75="",""", """&amp;CLEAN(AH75))&amp;IF(AI75="","",""", """&amp;CLEAN(AI75))&amp;IF(AJ75="","",""", """&amp;CLEAN(AJ75))&amp;IF(AK75="","",""", """&amp;CLEAN(AK75))&amp;""" ];"</f>
        <v>D6.scenario.defSelectValue["sel217"]= [ "Do not know", "not", "are Please choose", "", " " ];</v>
      </c>
      <c r="DR75" s="89"/>
      <c r="DS75" s="89"/>
      <c r="DT75" s="89" t="str">
        <f>"D6.scenario.defSelectData['"&amp;U75&amp;"']= [ '"&amp;BC75&amp;"', '"&amp;BD75&amp;"', '"&amp;BE75&amp;IF(BF75="","","', '"&amp;BF75)&amp;IF(BG75="","","', '"&amp;BG75)&amp;IF(BH75="","","', '"&amp;BH75)&amp;IF(BI75="","","', '"&amp;BI75)&amp;IF(BJ75="","","', '"&amp;BJ75)&amp;IF(BK75="","","', '"&amp;BK75)&amp;IF(BL75="","","', '"&amp;BL75)&amp;IF(BM75="","","', '"&amp;BM75)&amp;IF(BN75="","","', '"&amp;BN75)&amp;IF(BO75="","","', '"&amp;BO75)&amp;IF(BP75="","","', '"&amp;BP75)&amp;IF(BQ75="","","', '"&amp;BQ75)&amp;IF(BR75="","","', '"&amp;BR75)&amp;"' ];"</f>
        <v>D6.scenario.defSelectData['sel217']= [ '-1', '1', '2', '3' ];</v>
      </c>
    </row>
    <row r="76" spans="1:124" s="84" customFormat="1" ht="43.5" customHeight="1" x14ac:dyDescent="0.15">
      <c r="A76" s="73"/>
      <c r="B76" s="110" t="s">
        <v>2421</v>
      </c>
      <c r="C76" s="119" t="s">
        <v>3847</v>
      </c>
      <c r="D76" s="131" t="s">
        <v>2420</v>
      </c>
      <c r="E76" s="110" t="s">
        <v>2860</v>
      </c>
      <c r="F76" s="119"/>
      <c r="G76" s="131"/>
      <c r="H76" s="119" t="s">
        <v>4007</v>
      </c>
      <c r="I76" s="131" t="s">
        <v>2353</v>
      </c>
      <c r="J76" s="119" t="str">
        <f>IF(K76="","",K76)</f>
        <v>sel231</v>
      </c>
      <c r="K76" s="131" t="str">
        <f>"sel"&amp;MID($B76,2,5)</f>
        <v>sel231</v>
      </c>
      <c r="L76" s="111"/>
      <c r="M76" s="111"/>
      <c r="N76" s="111"/>
      <c r="O76" s="110" t="s">
        <v>1914</v>
      </c>
      <c r="P76" s="111"/>
      <c r="Q76" s="111"/>
      <c r="R76" s="110">
        <v>-1</v>
      </c>
      <c r="S76" s="73"/>
      <c r="T76" s="73"/>
      <c r="U76" s="113" t="str">
        <f>J76</f>
        <v>sel231</v>
      </c>
      <c r="V76" s="119" t="s">
        <v>4071</v>
      </c>
      <c r="W76" s="119" t="s">
        <v>4272</v>
      </c>
      <c r="X76" s="119" t="s">
        <v>4273</v>
      </c>
      <c r="Y76" s="119" t="s">
        <v>4194</v>
      </c>
      <c r="Z76" s="119" t="s">
        <v>4274</v>
      </c>
      <c r="AA76" s="119" t="s">
        <v>4275</v>
      </c>
      <c r="AB76" s="119" t="s">
        <v>4276</v>
      </c>
      <c r="AC76" s="119"/>
      <c r="AD76" s="119"/>
      <c r="AE76" s="119"/>
      <c r="AF76" s="119"/>
      <c r="AG76" s="119"/>
      <c r="AH76" s="119"/>
      <c r="AI76" s="119"/>
      <c r="AJ76" s="119" t="s">
        <v>3559</v>
      </c>
      <c r="AK76" s="119"/>
      <c r="AL76" s="131" t="s">
        <v>4652</v>
      </c>
      <c r="AM76" s="162" t="s">
        <v>4686</v>
      </c>
      <c r="AN76" s="162" t="s">
        <v>2041</v>
      </c>
      <c r="AO76" s="162" t="s">
        <v>2042</v>
      </c>
      <c r="AP76" s="162" t="s">
        <v>2043</v>
      </c>
      <c r="AQ76" s="131" t="s">
        <v>2044</v>
      </c>
      <c r="AR76" s="162" t="s">
        <v>2045</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"D6.scenario.defInput["""&amp;B76&amp;"""] = {  "&amp;E$2&amp;":"""&amp;E76&amp;""",  "&amp;C$2&amp;":"""&amp;CLEAN(SUBSTITUTE(C76,"""",""""))&amp;""",  "&amp;F$2&amp;":"""&amp;F76&amp;""",  "&amp;H$2&amp;":"""&amp;CLEAN(SUBSTITUTE(H76,"""",""""))&amp;""", "&amp;J$2&amp;":"""&amp;J76&amp;""", "&amp;L$2&amp;":"""&amp;L76&amp;""", "&amp;M$2&amp;":"""&amp;M76&amp;""", "&amp;N$2&amp;":"""&amp;N76&amp;""", "&amp;O$2&amp;":"""&amp;O76&amp;""", "&amp;P$2&amp;":"""&amp;P76&amp;""", "&amp;Q$2&amp;":"""&amp;Q76&amp;""", "&amp;R$2&amp;":"""&amp;R76&amp;""", d11t:"""&amp;CJ76&amp;""",d11p:"""&amp;CK76&amp;""",d12t:"""&amp;CL76&amp;""",d12p:"""&amp;CM76&amp;""",d13t:"""&amp;CN76&amp;""",d13p:"""&amp;CO76&amp;""",d1w:"""&amp;CP76&amp;""",d1d:"""&amp;CQ76&amp;""", d21t:"""&amp;CR76&amp;""",d21p:"""&amp;CS76&amp;""",d22t:"""&amp;CT76&amp;""",d22p:"""&amp;CU76&amp;""",d23t:"""&amp;CV76&amp;""",d23p:"""&amp;CW76&amp;""",d2w:"""&amp;CX76&amp;""",d2d:"""&amp;CY76&amp;""", d31t:"""&amp;CZ76&amp;""",d31p:"""&amp;DA76&amp;""",d32t:"""&amp;DB76&amp;""",d32p:"""&amp;DC76&amp;""",d33t:"""&amp;DD76&amp;""",d33p:"""&amp;DE76&amp;""",d3w:"""&amp;DF76&amp;""",d3d:"""&amp;DG76&amp;"""}; "</f>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"D6.scenario.defSelectValue["""&amp;U76&amp;"""]= [ """&amp;CLEAN(V76)&amp;""", """&amp;CLEAN(W76)&amp;IF(X76="","",""", """&amp;CLEAN(X76))&amp;IF(Y76="","",""", """&amp;CLEAN(Y76))&amp;IF(Z76="","",""", """&amp;CLEAN(Z76))&amp;IF(AA76="","",""", """&amp;CLEAN(AA76))&amp;IF(AB76="","",""", """&amp;CLEAN(AB76))&amp;IF(AC76="","",""", """&amp;CLEAN(AC76))&amp;IF(AD76="","",""", """&amp;CLEAN(AD76))&amp;IF(AE76="","",""", """&amp;CLEAN(AE76))&amp;IF(AF76="","",""", """&amp;CLEAN(AF76))&amp;IF(AG76="","",""", """&amp;CLEAN(AG76))&amp;IF(AH76="",""", """&amp;CLEAN(AH76))&amp;IF(AI76="","",""", """&amp;CLEAN(AI76))&amp;IF(AJ76="","",""", """&amp;CLEAN(AJ76))&amp;IF(AK76="","",""", """&amp;CLEAN(AK76))&amp;""" ];"</f>
        <v>D6.scenario.defSelectValue["sel231"]= [ "Please select", "air conditioning", "only electro-thermal heating", "Gas", "kerosene", "wood pellet stove", "kotatsu and hot carpet", "", " " ];</v>
      </c>
      <c r="DR76" s="89"/>
      <c r="DS76" s="89"/>
      <c r="DT76" s="89" t="str">
        <f>"D6.scenario.defSelectData['"&amp;U76&amp;"']= [ '"&amp;BC76&amp;"', '"&amp;BD76&amp;"', '"&amp;BE76&amp;IF(BF76="","","', '"&amp;BF76)&amp;IF(BG76="","","', '"&amp;BG76)&amp;IF(BH76="","","', '"&amp;BH76)&amp;IF(BI76="","","', '"&amp;BI76)&amp;IF(BJ76="","","', '"&amp;BJ76)&amp;IF(BK76="","","', '"&amp;BK76)&amp;IF(BL76="","","', '"&amp;BL76)&amp;IF(BM76="","","', '"&amp;BM76)&amp;IF(BN76="","","', '"&amp;BN76)&amp;IF(BO76="","","', '"&amp;BO76)&amp;IF(BP76="","","', '"&amp;BP76)&amp;IF(BQ76="","","', '"&amp;BQ76)&amp;IF(BR76="","","', '"&amp;BR76)&amp;"' ];"</f>
        <v>D6.scenario.defSelectData['sel231']= [ '-1', '1', '2', '3', '4', '5', '6' ];</v>
      </c>
    </row>
    <row r="77" spans="1:124" s="84" customFormat="1" ht="43.5" customHeight="1" x14ac:dyDescent="0.15">
      <c r="A77" s="73"/>
      <c r="B77" s="111" t="s">
        <v>2863</v>
      </c>
      <c r="C77" s="119" t="s">
        <v>3848</v>
      </c>
      <c r="D77" s="131" t="s">
        <v>2422</v>
      </c>
      <c r="E77" s="110" t="s">
        <v>2860</v>
      </c>
      <c r="F77" s="119"/>
      <c r="G77" s="131"/>
      <c r="H77" s="119" t="s">
        <v>3848</v>
      </c>
      <c r="I77" s="131" t="s">
        <v>2422</v>
      </c>
      <c r="J77" s="119" t="str">
        <f>IF(K77="","",K77)</f>
        <v>sel232</v>
      </c>
      <c r="K77" s="131" t="str">
        <f>"sel"&amp;MID($B77,2,5)</f>
        <v>sel232</v>
      </c>
      <c r="L77" s="111"/>
      <c r="M77" s="111"/>
      <c r="N77" s="111"/>
      <c r="O77" s="110" t="s">
        <v>1914</v>
      </c>
      <c r="P77" s="111"/>
      <c r="Q77" s="111"/>
      <c r="R77" s="110">
        <v>-1</v>
      </c>
      <c r="S77" s="73"/>
      <c r="T77" s="73"/>
      <c r="U77" s="113" t="str">
        <f>J77</f>
        <v>sel232</v>
      </c>
      <c r="V77" s="119" t="s">
        <v>4071</v>
      </c>
      <c r="W77" s="119" t="s">
        <v>4272</v>
      </c>
      <c r="X77" s="121" t="s">
        <v>4273</v>
      </c>
      <c r="Y77" s="119" t="s">
        <v>4194</v>
      </c>
      <c r="Z77" s="119" t="s">
        <v>4274</v>
      </c>
      <c r="AA77" s="119" t="s">
        <v>4275</v>
      </c>
      <c r="AB77" s="119" t="s">
        <v>4276</v>
      </c>
      <c r="AC77" s="119"/>
      <c r="AD77" s="119"/>
      <c r="AE77" s="119"/>
      <c r="AF77" s="119"/>
      <c r="AG77" s="119"/>
      <c r="AH77" s="119"/>
      <c r="AI77" s="119"/>
      <c r="AJ77" s="119" t="s">
        <v>3559</v>
      </c>
      <c r="AK77" s="119"/>
      <c r="AL77" s="131" t="s">
        <v>4656</v>
      </c>
      <c r="AM77" s="131" t="s">
        <v>1379</v>
      </c>
      <c r="AN77" s="163" t="s">
        <v>2041</v>
      </c>
      <c r="AO77" s="131" t="s">
        <v>2042</v>
      </c>
      <c r="AP77" s="131" t="s">
        <v>2043</v>
      </c>
      <c r="AQ77" s="131" t="s">
        <v>2044</v>
      </c>
      <c r="AR77" s="162" t="s">
        <v>2045</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"D6.scenario.defInput["""&amp;B77&amp;"""] = {  "&amp;E$2&amp;":"""&amp;E77&amp;""",  "&amp;C$2&amp;":"""&amp;CLEAN(SUBSTITUTE(C77,"""",""""))&amp;""",  "&amp;F$2&amp;":"""&amp;F77&amp;""",  "&amp;H$2&amp;":"""&amp;CLEAN(SUBSTITUTE(H77,"""",""""))&amp;""", "&amp;J$2&amp;":"""&amp;J77&amp;""", "&amp;L$2&amp;":"""&amp;L77&amp;""", "&amp;M$2&amp;":"""&amp;M77&amp;""", "&amp;N$2&amp;":"""&amp;N77&amp;""", "&amp;O$2&amp;":"""&amp;O77&amp;""", "&amp;P$2&amp;":"""&amp;P77&amp;""", "&amp;Q$2&amp;":"""&amp;Q77&amp;""", "&amp;R$2&amp;":"""&amp;R77&amp;""", d11t:"""&amp;CJ77&amp;""",d11p:"""&amp;CK77&amp;""",d12t:"""&amp;CL77&amp;""",d12p:"""&amp;CM77&amp;""",d13t:"""&amp;CN77&amp;""",d13p:"""&amp;CO77&amp;""",d1w:"""&amp;CP77&amp;""",d1d:"""&amp;CQ77&amp;""", d21t:"""&amp;CR77&amp;""",d21p:"""&amp;CS77&amp;""",d22t:"""&amp;CT77&amp;""",d22p:"""&amp;CU77&amp;""",d23t:"""&amp;CV77&amp;""",d23p:"""&amp;CW77&amp;""",d2w:"""&amp;CX77&amp;""",d2d:"""&amp;CY77&amp;""", d31t:"""&amp;CZ77&amp;""",d31p:"""&amp;DA77&amp;""",d32t:"""&amp;DB77&amp;""",d32p:"""&amp;DC77&amp;""",d33t:"""&amp;DD77&amp;""",d33p:"""&amp;DE77&amp;""",d3w:"""&amp;DF77&amp;""",d3d:"""&amp;DG77&amp;"""}; "</f>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"D6.scenario.defSelectValue["""&amp;U77&amp;"""]= [ """&amp;CLEAN(V77)&amp;""", """&amp;CLEAN(W77)&amp;IF(X77="","",""", """&amp;CLEAN(X77))&amp;IF(Y77="","",""", """&amp;CLEAN(Y77))&amp;IF(Z77="","",""", """&amp;CLEAN(Z77))&amp;IF(AA77="","",""", """&amp;CLEAN(AA77))&amp;IF(AB77="","",""", """&amp;CLEAN(AB77))&amp;IF(AC77="","",""", """&amp;CLEAN(AC77))&amp;IF(AD77="","",""", """&amp;CLEAN(AD77))&amp;IF(AE77="","",""", """&amp;CLEAN(AE77))&amp;IF(AF77="","",""", """&amp;CLEAN(AF77))&amp;IF(AG77="","",""", """&amp;CLEAN(AG77))&amp;IF(AH77="",""", """&amp;CLEAN(AH77))&amp;IF(AI77="","",""", """&amp;CLEAN(AI77))&amp;IF(AJ77="","",""", """&amp;CLEAN(AJ77))&amp;IF(AK77="","",""", """&amp;CLEAN(AK77))&amp;""" ];"</f>
        <v>D6.scenario.defSelectValue["sel232"]= [ "Please select", "air conditioning", "only electro-thermal heating", "Gas", "kerosene", "wood pellet stove", "kotatsu and hot carpet", "", " " ];</v>
      </c>
      <c r="DR77" s="89"/>
      <c r="DS77" s="89"/>
      <c r="DT77" s="89" t="str">
        <f>"D6.scenario.defSelectData['"&amp;U77&amp;"']= [ '"&amp;BC77&amp;"', '"&amp;BD77&amp;"', '"&amp;BE77&amp;IF(BF77="","","', '"&amp;BF77)&amp;IF(BG77="","","', '"&amp;BG77)&amp;IF(BH77="","","', '"&amp;BH77)&amp;IF(BI77="","","', '"&amp;BI77)&amp;IF(BJ77="","","', '"&amp;BJ77)&amp;IF(BK77="","","', '"&amp;BK77)&amp;IF(BL77="","","', '"&amp;BL77)&amp;IF(BM77="","","', '"&amp;BM77)&amp;IF(BN77="","","', '"&amp;BN77)&amp;IF(BO77="","","', '"&amp;BO77)&amp;IF(BP77="","","', '"&amp;BP77)&amp;IF(BQ77="","","', '"&amp;BQ77)&amp;IF(BR77="","","', '"&amp;BR77)&amp;"' ];"</f>
        <v>D6.scenario.defSelectData['sel232']= [ '-1', '0', '18', '19', '20', '21', '22', '23', '24', '25', '26' ];</v>
      </c>
    </row>
    <row r="78" spans="1:124" s="84" customFormat="1" ht="43.5" customHeight="1" x14ac:dyDescent="0.15">
      <c r="A78" s="73"/>
      <c r="B78" s="110" t="s">
        <v>2678</v>
      </c>
      <c r="C78" s="119" t="s">
        <v>3849</v>
      </c>
      <c r="D78" s="131" t="s">
        <v>1953</v>
      </c>
      <c r="E78" s="110" t="s">
        <v>2860</v>
      </c>
      <c r="F78" s="119" t="s">
        <v>3946</v>
      </c>
      <c r="G78" s="131" t="s">
        <v>1949</v>
      </c>
      <c r="H78" s="119" t="s">
        <v>4008</v>
      </c>
      <c r="I78" s="131" t="s">
        <v>1954</v>
      </c>
      <c r="J78" s="119" t="str">
        <f>IF(K78="","",K78)</f>
        <v>sel233</v>
      </c>
      <c r="K78" s="131" t="str">
        <f>"sel"&amp;MID($B78,2,5)</f>
        <v>sel233</v>
      </c>
      <c r="L78" s="111"/>
      <c r="M78" s="111"/>
      <c r="N78" s="111"/>
      <c r="O78" s="110" t="s">
        <v>1914</v>
      </c>
      <c r="P78" s="111"/>
      <c r="Q78" s="111"/>
      <c r="R78" s="110">
        <v>-1</v>
      </c>
      <c r="S78" s="73"/>
      <c r="T78" s="73"/>
      <c r="U78" s="113" t="str">
        <f>J78</f>
        <v>sel233</v>
      </c>
      <c r="V78" s="119" t="s">
        <v>4071</v>
      </c>
      <c r="W78" s="119" t="s">
        <v>4180</v>
      </c>
      <c r="X78" s="119" t="s">
        <v>4277</v>
      </c>
      <c r="Y78" s="119" t="s">
        <v>4278</v>
      </c>
      <c r="Z78" s="119" t="s">
        <v>4279</v>
      </c>
      <c r="AA78" s="119" t="s">
        <v>4280</v>
      </c>
      <c r="AB78" s="119" t="s">
        <v>4226</v>
      </c>
      <c r="AC78" s="119" t="s">
        <v>4281</v>
      </c>
      <c r="AD78" s="119" t="s">
        <v>4282</v>
      </c>
      <c r="AE78" s="119" t="s">
        <v>4228</v>
      </c>
      <c r="AF78" s="119" t="s">
        <v>4229</v>
      </c>
      <c r="AG78" s="119"/>
      <c r="AH78" s="119"/>
      <c r="AI78" s="119"/>
      <c r="AJ78" s="119" t="s">
        <v>3559</v>
      </c>
      <c r="AK78" s="119"/>
      <c r="AL78" s="131" t="s">
        <v>4666</v>
      </c>
      <c r="AM78" s="131" t="s">
        <v>2023</v>
      </c>
      <c r="AN78" s="131" t="s">
        <v>1981</v>
      </c>
      <c r="AO78" s="131" t="s">
        <v>1982</v>
      </c>
      <c r="AP78" s="131" t="s">
        <v>1983</v>
      </c>
      <c r="AQ78" s="162" t="s">
        <v>1984</v>
      </c>
      <c r="AR78" s="162" t="s">
        <v>1985</v>
      </c>
      <c r="AS78" s="162" t="s">
        <v>1986</v>
      </c>
      <c r="AT78" s="162" t="s">
        <v>1987</v>
      </c>
      <c r="AU78" s="131" t="s">
        <v>1988</v>
      </c>
      <c r="AV78" s="131" t="s">
        <v>1989</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"D6.scenario.defInput["""&amp;B78&amp;"""] = {  "&amp;E$2&amp;":"""&amp;E78&amp;""",  "&amp;C$2&amp;":"""&amp;CLEAN(SUBSTITUTE(C78,"""",""""))&amp;""",  "&amp;F$2&amp;":"""&amp;F78&amp;""",  "&amp;H$2&amp;":"""&amp;CLEAN(SUBSTITUTE(H78,"""",""""))&amp;""", "&amp;J$2&amp;":"""&amp;J78&amp;""", "&amp;L$2&amp;":"""&amp;L78&amp;""", "&amp;M$2&amp;":"""&amp;M78&amp;""", "&amp;N$2&amp;":"""&amp;N78&amp;""", "&amp;O$2&amp;":"""&amp;O78&amp;""", "&amp;P$2&amp;":"""&amp;P78&amp;""", "&amp;Q$2&amp;":"""&amp;Q78&amp;""", "&amp;R$2&amp;":"""&amp;R78&amp;""", d11t:"""&amp;CJ78&amp;""",d11p:"""&amp;CK78&amp;""",d12t:"""&amp;CL78&amp;""",d12p:"""&amp;CM78&amp;""",d13t:"""&amp;CN78&amp;""",d13p:"""&amp;CO78&amp;""",d1w:"""&amp;CP78&amp;""",d1d:"""&amp;CQ78&amp;""", d21t:"""&amp;CR78&amp;""",d21p:"""&amp;CS78&amp;""",d22t:"""&amp;CT78&amp;""",d22p:"""&amp;CU78&amp;""",d23t:"""&amp;CV78&amp;""",d23p:"""&amp;CW78&amp;""",d2w:"""&amp;CX78&amp;""",d2d:"""&amp;CY78&amp;""", d31t:"""&amp;CZ78&amp;""",d31p:"""&amp;DA78&amp;""",d32t:"""&amp;DB78&amp;""",d32p:"""&amp;DC78&amp;""",d33t:"""&amp;DD78&amp;""",d33p:"""&amp;DE78&amp;""",d3w:"""&amp;DF78&amp;""",d3d:"""&amp;DG78&amp;"""}; "</f>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"D6.scenario.defSelectValue["""&amp;U78&amp;"""]= [ """&amp;CLEAN(V78)&amp;""", """&amp;CLEAN(W78)&amp;IF(X78="","",""", """&amp;CLEAN(X78))&amp;IF(Y78="","",""", """&amp;CLEAN(Y78))&amp;IF(Z78="","",""", """&amp;CLEAN(Z78))&amp;IF(AA78="","",""", """&amp;CLEAN(AA78))&amp;IF(AB78="","",""", """&amp;CLEAN(AB78))&amp;IF(AC78="","",""", """&amp;CLEAN(AC78))&amp;IF(AD78="","",""", """&amp;CLEAN(AD78))&amp;IF(AE78="","",""", """&amp;CLEAN(AE78))&amp;IF(AF78="","",""", """&amp;CLEAN(AF78))&amp;IF(AG78="","",""", """&amp;CLEAN(AG78))&amp;IF(AH78="",""", """&amp;CLEAN(AH78))&amp;IF(AI78="","",""", """&amp;CLEAN(AI78))&amp;IF(AJ78="","",""", """&amp;CLEAN(AJ78))&amp;IF(AK78="","",""", """&amp;CLEAN(AK78))&amp;""" ];"</f>
        <v>D6.scenario.defSelectValue["sel233"]= [ "Please select", "do not use", "1 hours", "2 hours", "3 hours", "4 hours", "6 hours", "8 hours", "12 hours", "16 hours", "24 hours", "", " " ];</v>
      </c>
      <c r="DR78" s="89"/>
      <c r="DS78" s="89"/>
      <c r="DT78" s="89" t="str">
        <f>"D6.scenario.defSelectData['"&amp;U78&amp;"']= [ '"&amp;BC78&amp;"', '"&amp;BD78&amp;"', '"&amp;BE78&amp;IF(BF78="","","', '"&amp;BF78)&amp;IF(BG78="","","', '"&amp;BG78)&amp;IF(BH78="","","', '"&amp;BH78)&amp;IF(BI78="","","', '"&amp;BI78)&amp;IF(BJ78="","","', '"&amp;BJ78)&amp;IF(BK78="","","', '"&amp;BK78)&amp;IF(BL78="","","', '"&amp;BL78)&amp;IF(BM78="","","', '"&amp;BM78)&amp;IF(BN78="","","', '"&amp;BN78)&amp;IF(BO78="","","', '"&amp;BO78)&amp;IF(BP78="","","', '"&amp;BP78)&amp;IF(BQ78="","","', '"&amp;BQ78)&amp;IF(BR78="","","', '"&amp;BR78)&amp;"' ];"</f>
        <v>D6.scenario.defSelectData['sel233']= [ '-1', '0', '1', '2', '3', '4', '6', '8', '12', '16', '24' ];</v>
      </c>
    </row>
    <row r="79" spans="1:124" s="84" customFormat="1" ht="43.5" customHeight="1" x14ac:dyDescent="0.15">
      <c r="A79" s="73"/>
      <c r="B79" s="111" t="s">
        <v>2680</v>
      </c>
      <c r="C79" s="119" t="s">
        <v>3850</v>
      </c>
      <c r="D79" s="131" t="s">
        <v>1956</v>
      </c>
      <c r="E79" s="110" t="s">
        <v>2860</v>
      </c>
      <c r="F79" s="119" t="s">
        <v>1957</v>
      </c>
      <c r="G79" s="131" t="s">
        <v>1957</v>
      </c>
      <c r="H79" s="119" t="s">
        <v>4009</v>
      </c>
      <c r="I79" s="131" t="s">
        <v>2354</v>
      </c>
      <c r="J79" s="119" t="str">
        <f>IF(K79="","",K79)</f>
        <v>sel234</v>
      </c>
      <c r="K79" s="131" t="str">
        <f>"sel"&amp;MID($B79,2,5)</f>
        <v>sel234</v>
      </c>
      <c r="L79" s="111"/>
      <c r="M79" s="111"/>
      <c r="N79" s="111"/>
      <c r="O79" s="110" t="s">
        <v>1914</v>
      </c>
      <c r="P79" s="111"/>
      <c r="Q79" s="111"/>
      <c r="R79" s="110">
        <v>-1</v>
      </c>
      <c r="S79" s="73"/>
      <c r="T79" s="73"/>
      <c r="U79" s="113" t="str">
        <f>J79</f>
        <v>sel234</v>
      </c>
      <c r="V79" s="119" t="s">
        <v>4071</v>
      </c>
      <c r="W79" s="119" t="s">
        <v>4283</v>
      </c>
      <c r="X79" s="121" t="s">
        <v>4284</v>
      </c>
      <c r="Y79" s="119" t="s">
        <v>4285</v>
      </c>
      <c r="Z79" s="119" t="s">
        <v>4286</v>
      </c>
      <c r="AA79" s="119" t="s">
        <v>4287</v>
      </c>
      <c r="AB79" s="119" t="s">
        <v>4288</v>
      </c>
      <c r="AC79" s="119" t="s">
        <v>4289</v>
      </c>
      <c r="AD79" s="119" t="s">
        <v>4290</v>
      </c>
      <c r="AE79" s="119" t="s">
        <v>4291</v>
      </c>
      <c r="AF79" s="119" t="s">
        <v>4292</v>
      </c>
      <c r="AG79" s="119"/>
      <c r="AH79" s="119"/>
      <c r="AI79" s="119"/>
      <c r="AJ79" s="119" t="s">
        <v>3559</v>
      </c>
      <c r="AK79" s="119"/>
      <c r="AL79" s="131" t="s">
        <v>4666</v>
      </c>
      <c r="AM79" s="131" t="s">
        <v>2023</v>
      </c>
      <c r="AN79" s="133" t="s">
        <v>2046</v>
      </c>
      <c r="AO79" s="131" t="s">
        <v>2047</v>
      </c>
      <c r="AP79" s="162" t="s">
        <v>2048</v>
      </c>
      <c r="AQ79" s="162" t="s">
        <v>2049</v>
      </c>
      <c r="AR79" s="162" t="s">
        <v>2050</v>
      </c>
      <c r="AS79" s="162" t="s">
        <v>2051</v>
      </c>
      <c r="AT79" s="131" t="s">
        <v>2052</v>
      </c>
      <c r="AU79" s="131" t="s">
        <v>2053</v>
      </c>
      <c r="AV79" s="131" t="s">
        <v>2555</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"D6.scenario.defInput["""&amp;B79&amp;"""] = {  "&amp;E$2&amp;":"""&amp;E79&amp;""",  "&amp;C$2&amp;":"""&amp;CLEAN(SUBSTITUTE(C79,"""",""""))&amp;""",  "&amp;F$2&amp;":"""&amp;F79&amp;""",  "&amp;H$2&amp;":"""&amp;CLEAN(SUBSTITUTE(H79,"""",""""))&amp;""", "&amp;J$2&amp;":"""&amp;J79&amp;""", "&amp;L$2&amp;":"""&amp;L79&amp;""", "&amp;M$2&amp;":"""&amp;M79&amp;""", "&amp;N$2&amp;":"""&amp;N79&amp;""", "&amp;O$2&amp;":"""&amp;O79&amp;""", "&amp;P$2&amp;":"""&amp;P79&amp;""", "&amp;Q$2&amp;":"""&amp;Q79&amp;""", "&amp;R$2&amp;":"""&amp;R79&amp;""", d11t:"""&amp;CJ79&amp;""",d11p:"""&amp;CK79&amp;""",d12t:"""&amp;CL79&amp;""",d12p:"""&amp;CM79&amp;""",d13t:"""&amp;CN79&amp;""",d13p:"""&amp;CO79&amp;""",d1w:"""&amp;CP79&amp;""",d1d:"""&amp;CQ79&amp;""", d21t:"""&amp;CR79&amp;""",d21p:"""&amp;CS79&amp;""",d22t:"""&amp;CT79&amp;""",d22p:"""&amp;CU79&amp;""",d23t:"""&amp;CV79&amp;""",d23p:"""&amp;CW79&amp;""",d2w:"""&amp;CX79&amp;""",d2d:"""&amp;CY79&amp;""", d31t:"""&amp;CZ79&amp;""",d31p:"""&amp;DA79&amp;""",d32t:"""&amp;DB79&amp;""",d32p:"""&amp;DC79&amp;""",d33t:"""&amp;DD79&amp;""",d33p:"""&amp;DE79&amp;""",d3w:"""&amp;DF79&amp;""",d3d:"""&amp;DG79&amp;"""}; "</f>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"D6.scenario.defSelectValue["""&amp;U79&amp;"""]= [ """&amp;CLEAN(V79)&amp;""", """&amp;CLEAN(W79)&amp;IF(X79="","",""", """&amp;CLEAN(X79))&amp;IF(Y79="","",""", """&amp;CLEAN(Y79))&amp;IF(Z79="","",""", """&amp;CLEAN(Z79))&amp;IF(AA79="","",""", """&amp;CLEAN(AA79))&amp;IF(AB79="","",""", """&amp;CLEAN(AB79))&amp;IF(AC79="","",""", """&amp;CLEAN(AC79))&amp;IF(AD79="","",""", """&amp;CLEAN(AD79))&amp;IF(AE79="","",""", """&amp;CLEAN(AE79))&amp;IF(AF79="","",""", """&amp;CLEAN(AF79))&amp;IF(AG79="","",""", """&amp;CLEAN(AG79))&amp;IF(AH79="",""", """&amp;CLEAN(AH79))&amp;IF(AI79="","",""", """&amp;CLEAN(AI79))&amp;IF(AJ79="","",""", """&amp;CLEAN(AJ79))&amp;IF(AK79="","",""", """&amp;CLEAN(AK79))&amp;""" ];"</f>
        <v>D6.scenario.defSelectValue["sel234"]= [ "Please select", "used not", "18 ℃", "19 ℃", "20 ℃", "21 ℃", "22 ℃", "23 ℃", "24 ℃", "25 ℃", "26 ℃ more than", "", " " ];</v>
      </c>
      <c r="DR79" s="89"/>
      <c r="DS79" s="89"/>
      <c r="DT79" s="89" t="str">
        <f>"D6.scenario.defSelectData['"&amp;U79&amp;"']= [ '"&amp;BC79&amp;"', '"&amp;BD79&amp;"', '"&amp;BE79&amp;IF(BF79="","","', '"&amp;BF79)&amp;IF(BG79="","","', '"&amp;BG79)&amp;IF(BH79="","","', '"&amp;BH79)&amp;IF(BI79="","","', '"&amp;BI79)&amp;IF(BJ79="","","', '"&amp;BJ79)&amp;IF(BK79="","","', '"&amp;BK79)&amp;IF(BL79="","","', '"&amp;BL79)&amp;IF(BM79="","","', '"&amp;BM79)&amp;IF(BN79="","","', '"&amp;BN79)&amp;IF(BO79="","","', '"&amp;BO79)&amp;IF(BP79="","","', '"&amp;BP79)&amp;IF(BQ79="","","', '"&amp;BQ79)&amp;IF(BR79="","","', '"&amp;BR79)&amp;"' ];"</f>
        <v>D6.scenario.defSelectData['sel234']= [ '-1', '0', '18', '19', '20', '21', '22', '23', '24', '25', '26' ];</v>
      </c>
    </row>
    <row r="80" spans="1:124" s="84" customFormat="1" ht="43.5" customHeight="1" x14ac:dyDescent="0.15">
      <c r="A80" s="73"/>
      <c r="B80" s="110" t="s">
        <v>2423</v>
      </c>
      <c r="C80" s="119" t="s">
        <v>3851</v>
      </c>
      <c r="D80" s="131" t="s">
        <v>2677</v>
      </c>
      <c r="E80" s="110" t="s">
        <v>2860</v>
      </c>
      <c r="F80" s="119" t="s">
        <v>3949</v>
      </c>
      <c r="G80" s="131" t="s">
        <v>818</v>
      </c>
      <c r="H80" s="119" t="s">
        <v>3851</v>
      </c>
      <c r="I80" s="131" t="s">
        <v>2677</v>
      </c>
      <c r="J80" s="119" t="str">
        <f>IF(K80="","",K80)</f>
        <v>sel235</v>
      </c>
      <c r="K80" s="131" t="str">
        <f>"sel"&amp;MID($B80,2,5)</f>
        <v>sel235</v>
      </c>
      <c r="L80" s="111"/>
      <c r="M80" s="111"/>
      <c r="N80" s="111"/>
      <c r="O80" s="110" t="s">
        <v>1914</v>
      </c>
      <c r="P80" s="111"/>
      <c r="Q80" s="111"/>
      <c r="R80" s="110">
        <v>-1</v>
      </c>
      <c r="S80" s="73"/>
      <c r="T80" s="73"/>
      <c r="U80" s="113" t="str">
        <f>J80</f>
        <v>sel235</v>
      </c>
      <c r="V80" s="119" t="s">
        <v>4071</v>
      </c>
      <c r="W80" s="119" t="s">
        <v>4293</v>
      </c>
      <c r="X80" s="121" t="s">
        <v>4294</v>
      </c>
      <c r="Y80" s="121" t="s">
        <v>4251</v>
      </c>
      <c r="Z80" s="119" t="s">
        <v>4295</v>
      </c>
      <c r="AA80" s="119" t="s">
        <v>4252</v>
      </c>
      <c r="AB80" s="119" t="s">
        <v>4296</v>
      </c>
      <c r="AC80" s="119" t="s">
        <v>4253</v>
      </c>
      <c r="AD80" s="119" t="s">
        <v>4254</v>
      </c>
      <c r="AE80" s="119" t="s">
        <v>4255</v>
      </c>
      <c r="AF80" s="119"/>
      <c r="AG80" s="119"/>
      <c r="AH80" s="119"/>
      <c r="AI80" s="119"/>
      <c r="AJ80" s="119"/>
      <c r="AK80" s="119"/>
      <c r="AL80" s="131" t="s">
        <v>4652</v>
      </c>
      <c r="AM80" s="131" t="s">
        <v>2682</v>
      </c>
      <c r="AN80" s="133" t="s">
        <v>2683</v>
      </c>
      <c r="AO80" s="133" t="s">
        <v>2670</v>
      </c>
      <c r="AP80" s="131" t="s">
        <v>2684</v>
      </c>
      <c r="AQ80" s="162" t="s">
        <v>2671</v>
      </c>
      <c r="AR80" s="162" t="s">
        <v>2685</v>
      </c>
      <c r="AS80" s="162" t="s">
        <v>2672</v>
      </c>
      <c r="AT80" s="131" t="s">
        <v>2673</v>
      </c>
      <c r="AU80" s="131" t="s">
        <v>2674</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"D6.scenario.defInput["""&amp;B80&amp;"""] = {  "&amp;E$2&amp;":"""&amp;E80&amp;""",  "&amp;C$2&amp;":"""&amp;CLEAN(SUBSTITUTE(C80,"""",""""))&amp;""",  "&amp;F$2&amp;":"""&amp;F80&amp;""",  "&amp;H$2&amp;":"""&amp;CLEAN(SUBSTITUTE(H80,"""",""""))&amp;""", "&amp;J$2&amp;":"""&amp;J80&amp;""", "&amp;L$2&amp;":"""&amp;L80&amp;""", "&amp;M$2&amp;":"""&amp;M80&amp;""", "&amp;N$2&amp;":"""&amp;N80&amp;""", "&amp;O$2&amp;":"""&amp;O80&amp;""", "&amp;P$2&amp;":"""&amp;P80&amp;""", "&amp;Q$2&amp;":"""&amp;Q80&amp;""", "&amp;R$2&amp;":"""&amp;R80&amp;""", d11t:"""&amp;CJ80&amp;""",d11p:"""&amp;CK80&amp;""",d12t:"""&amp;CL80&amp;""",d12p:"""&amp;CM80&amp;""",d13t:"""&amp;CN80&amp;""",d13p:"""&amp;CO80&amp;""",d1w:"""&amp;CP80&amp;""",d1d:"""&amp;CQ80&amp;""", d21t:"""&amp;CR80&amp;""",d21p:"""&amp;CS80&amp;""",d22t:"""&amp;CT80&amp;""",d22p:"""&amp;CU80&amp;""",d23t:"""&amp;CV80&amp;""",d23p:"""&amp;CW80&amp;""",d2w:"""&amp;CX80&amp;""",d2d:"""&amp;CY80&amp;""", d31t:"""&amp;CZ80&amp;""",d31p:"""&amp;DA80&amp;""",d32t:"""&amp;DB80&amp;""",d32p:"""&amp;DC80&amp;""",d33t:"""&amp;DD80&amp;""",d33p:"""&amp;DE80&amp;""",d3w:"""&amp;DF80&amp;""",d3d:"""&amp;DG80&amp;"""}; "</f>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"D6.scenario.defSelectValue["""&amp;U80&amp;"""]= [ """&amp;CLEAN(V80)&amp;""", """&amp;CLEAN(W80)&amp;IF(X80="","",""", """&amp;CLEAN(X80))&amp;IF(Y80="","",""", """&amp;CLEAN(Y80))&amp;IF(Z80="","",""", """&amp;CLEAN(Z80))&amp;IF(AA80="","",""", """&amp;CLEAN(AA80))&amp;IF(AB80="","",""", """&amp;CLEAN(AB80))&amp;IF(AC80="","",""", """&amp;CLEAN(AC80))&amp;IF(AD80="","",""", """&amp;CLEAN(AD80))&amp;IF(AE80="","",""", """&amp;CLEAN(AE80))&amp;IF(AF80="","",""", """&amp;CLEAN(AF80))&amp;IF(AG80="","",""", """&amp;CLEAN(AG80))&amp;IF(AH80="",""", """&amp;CLEAN(AH80))&amp;IF(AI80="","",""", """&amp;CLEAN(AI80))&amp;IF(AJ80="","",""", """&amp;CLEAN(AJ80))&amp;IF(AK80="","",""", """&amp;CLEAN(AK80))&amp;""" ];"</f>
        <v>D6.scenario.defSelectValue["sel235"]= [ "Please select", "not the heating", "1 month", "2 months", "3 months", "4 months", "5 months", "6 months", "8 months", "10 months", "" ];</v>
      </c>
      <c r="DR80" s="89"/>
      <c r="DS80" s="89"/>
      <c r="DT80" s="89" t="str">
        <f>"D6.scenario.defSelectData['"&amp;U80&amp;"']= [ '"&amp;BC80&amp;"', '"&amp;BD80&amp;"', '"&amp;BE80&amp;IF(BF80="","","', '"&amp;BF80)&amp;IF(BG80="","","', '"&amp;BG80)&amp;IF(BH80="","","', '"&amp;BH80)&amp;IF(BI80="","","', '"&amp;BI80)&amp;IF(BJ80="","","', '"&amp;BJ80)&amp;IF(BK80="","","', '"&amp;BK80)&amp;IF(BL80="","","', '"&amp;BL80)&amp;IF(BM80="","","', '"&amp;BM80)&amp;IF(BN80="","","', '"&amp;BN80)&amp;IF(BO80="","","', '"&amp;BO80)&amp;IF(BP80="","","', '"&amp;BP80)&amp;IF(BQ80="","","', '"&amp;BQ80)&amp;IF(BR80="","","', '"&amp;BR80)&amp;"' ];"</f>
        <v>D6.scenario.defSelectData['sel235']= [ '-1', '0', '1', '2', '3', '4', '5', '6', '8', '10' ];</v>
      </c>
    </row>
    <row r="81" spans="1:124" s="84" customFormat="1" ht="43.5" customHeight="1" x14ac:dyDescent="0.15">
      <c r="A81" s="73"/>
      <c r="B81" s="111" t="s">
        <v>2861</v>
      </c>
      <c r="C81" s="119" t="s">
        <v>3859</v>
      </c>
      <c r="D81" s="131" t="s">
        <v>2679</v>
      </c>
      <c r="E81" s="110" t="s">
        <v>2860</v>
      </c>
      <c r="F81" s="119" t="s">
        <v>3949</v>
      </c>
      <c r="G81" s="131" t="s">
        <v>818</v>
      </c>
      <c r="H81" s="119" t="s">
        <v>3859</v>
      </c>
      <c r="I81" s="131" t="s">
        <v>2679</v>
      </c>
      <c r="J81" s="119" t="str">
        <f>IF(K81="","",K81)</f>
        <v>sel236</v>
      </c>
      <c r="K81" s="131" t="str">
        <f>"sel"&amp;MID($B81,2,5)</f>
        <v>sel236</v>
      </c>
      <c r="L81" s="111"/>
      <c r="M81" s="111"/>
      <c r="N81" s="111"/>
      <c r="O81" s="110" t="s">
        <v>1914</v>
      </c>
      <c r="P81" s="111"/>
      <c r="Q81" s="111"/>
      <c r="R81" s="110">
        <v>-1</v>
      </c>
      <c r="S81" s="73"/>
      <c r="T81" s="73"/>
      <c r="U81" s="113" t="str">
        <f>J81</f>
        <v>sel236</v>
      </c>
      <c r="V81" s="119" t="s">
        <v>4071</v>
      </c>
      <c r="W81" s="119" t="s">
        <v>4328</v>
      </c>
      <c r="X81" s="121" t="s">
        <v>4294</v>
      </c>
      <c r="Y81" s="119" t="s">
        <v>4251</v>
      </c>
      <c r="Z81" s="119" t="s">
        <v>4295</v>
      </c>
      <c r="AA81" s="119" t="s">
        <v>4252</v>
      </c>
      <c r="AB81" s="119" t="s">
        <v>4296</v>
      </c>
      <c r="AC81" s="119" t="s">
        <v>4253</v>
      </c>
      <c r="AD81" s="119"/>
      <c r="AE81" s="119"/>
      <c r="AF81" s="119"/>
      <c r="AG81" s="119"/>
      <c r="AH81" s="119"/>
      <c r="AI81" s="119"/>
      <c r="AJ81" s="119"/>
      <c r="AK81" s="119"/>
      <c r="AL81" s="131" t="s">
        <v>4656</v>
      </c>
      <c r="AM81" s="162" t="s">
        <v>2686</v>
      </c>
      <c r="AN81" s="133" t="s">
        <v>2683</v>
      </c>
      <c r="AO81" s="131" t="s">
        <v>2670</v>
      </c>
      <c r="AP81" s="162" t="s">
        <v>2684</v>
      </c>
      <c r="AQ81" s="162" t="s">
        <v>2671</v>
      </c>
      <c r="AR81" s="131" t="s">
        <v>2685</v>
      </c>
      <c r="AS81" s="131" t="s">
        <v>2672</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"D6.scenario.defInput["""&amp;B81&amp;"""] = {  "&amp;E$2&amp;":"""&amp;E81&amp;""",  "&amp;C$2&amp;":"""&amp;CLEAN(SUBSTITUTE(C81,"""",""""))&amp;""",  "&amp;F$2&amp;":"""&amp;F81&amp;""",  "&amp;H$2&amp;":"""&amp;CLEAN(SUBSTITUTE(H81,"""",""""))&amp;""", "&amp;J$2&amp;":"""&amp;J81&amp;""", "&amp;L$2&amp;":"""&amp;L81&amp;""", "&amp;M$2&amp;":"""&amp;M81&amp;""", "&amp;N$2&amp;":"""&amp;N81&amp;""", "&amp;O$2&amp;":"""&amp;O81&amp;""", "&amp;P$2&amp;":"""&amp;P81&amp;""", "&amp;Q$2&amp;":"""&amp;Q81&amp;""", "&amp;R$2&amp;":"""&amp;R81&amp;""", d11t:"""&amp;CJ81&amp;""",d11p:"""&amp;CK81&amp;""",d12t:"""&amp;CL81&amp;""",d12p:"""&amp;CM81&amp;""",d13t:"""&amp;CN81&amp;""",d13p:"""&amp;CO81&amp;""",d1w:"""&amp;CP81&amp;""",d1d:"""&amp;CQ81&amp;""", d21t:"""&amp;CR81&amp;""",d21p:"""&amp;CS81&amp;""",d22t:"""&amp;CT81&amp;""",d22p:"""&amp;CU81&amp;""",d23t:"""&amp;CV81&amp;""",d23p:"""&amp;CW81&amp;""",d2w:"""&amp;CX81&amp;""",d2d:"""&amp;CY81&amp;""", d31t:"""&amp;CZ81&amp;""",d31p:"""&amp;DA81&amp;""",d32t:"""&amp;DB81&amp;""",d32p:"""&amp;DC81&amp;""",d33t:"""&amp;DD81&amp;""",d33p:"""&amp;DE81&amp;""",d3w:"""&amp;DF81&amp;""",d3d:"""&amp;DG81&amp;"""}; "</f>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"D6.scenario.defSelectValue["""&amp;U81&amp;"""]= [ """&amp;CLEAN(V81)&amp;""", """&amp;CLEAN(W81)&amp;IF(X81="","",""", """&amp;CLEAN(X81))&amp;IF(Y81="","",""", """&amp;CLEAN(Y81))&amp;IF(Z81="","",""", """&amp;CLEAN(Z81))&amp;IF(AA81="","",""", """&amp;CLEAN(AA81))&amp;IF(AB81="","",""", """&amp;CLEAN(AB81))&amp;IF(AC81="","",""", """&amp;CLEAN(AC81))&amp;IF(AD81="","",""", """&amp;CLEAN(AD81))&amp;IF(AE81="","",""", """&amp;CLEAN(AE81))&amp;IF(AF81="","",""", """&amp;CLEAN(AF81))&amp;IF(AG81="","",""", """&amp;CLEAN(AG81))&amp;IF(AH81="",""", """&amp;CLEAN(AH81))&amp;IF(AI81="","",""", """&amp;CLEAN(AI81))&amp;IF(AJ81="","",""", """&amp;CLEAN(AJ81))&amp;IF(AK81="","",""", """&amp;CLEAN(AK81))&amp;""" ];"</f>
        <v>D6.scenario.defSelectValue["sel236"]= [ "Please select", "not the humidification", "1 month", "2 months", "3 months", "4 months", "5 months", "6 months", "" ];</v>
      </c>
      <c r="DR81" s="89"/>
      <c r="DS81" s="89"/>
      <c r="DT81" s="89" t="str">
        <f>"D6.scenario.defSelectData['"&amp;U81&amp;"']= [ '"&amp;BC81&amp;"', '"&amp;BD81&amp;"', '"&amp;BE81&amp;IF(BF81="","","', '"&amp;BF81)&amp;IF(BG81="","","', '"&amp;BG81)&amp;IF(BH81="","","', '"&amp;BH81)&amp;IF(BI81="","","', '"&amp;BI81)&amp;IF(BJ81="","","', '"&amp;BJ81)&amp;IF(BK81="","","', '"&amp;BK81)&amp;IF(BL81="","","', '"&amp;BL81)&amp;IF(BM81="","","', '"&amp;BM81)&amp;IF(BN81="","","', '"&amp;BN81)&amp;IF(BO81="","","', '"&amp;BO81)&amp;IF(BP81="","","', '"&amp;BP81)&amp;IF(BQ81="","","', '"&amp;BQ81)&amp;IF(BR81="","","', '"&amp;BR81)&amp;"' ];"</f>
        <v>D6.scenario.defSelectData['sel236']= [ '-1', '0', '1', '2', '3', '4', '5', '6' ];</v>
      </c>
    </row>
    <row r="82" spans="1:124" s="84" customFormat="1" ht="43.5" customHeight="1" x14ac:dyDescent="0.15">
      <c r="B82" s="110" t="s">
        <v>2862</v>
      </c>
      <c r="C82" s="119" t="s">
        <v>3860</v>
      </c>
      <c r="D82" s="131" t="s">
        <v>3012</v>
      </c>
      <c r="E82" s="110" t="s">
        <v>2732</v>
      </c>
      <c r="F82" s="119"/>
      <c r="G82" s="131"/>
      <c r="H82" s="119" t="s">
        <v>4015</v>
      </c>
      <c r="I82" s="131" t="s">
        <v>2593</v>
      </c>
      <c r="J82" s="119" t="str">
        <f>IF(K82="","",K82)</f>
        <v>sel237</v>
      </c>
      <c r="K82" s="131" t="str">
        <f>"sel"&amp;MID($B82,2,5)</f>
        <v>sel237</v>
      </c>
      <c r="L82" s="111"/>
      <c r="M82" s="111"/>
      <c r="N82" s="111"/>
      <c r="O82" s="110" t="s">
        <v>1914</v>
      </c>
      <c r="P82" s="111"/>
      <c r="Q82" s="111"/>
      <c r="R82" s="110">
        <v>-1</v>
      </c>
      <c r="T82" s="73"/>
      <c r="U82" s="113" t="str">
        <f>J82</f>
        <v>sel237</v>
      </c>
      <c r="V82" s="119" t="s">
        <v>4071</v>
      </c>
      <c r="W82" s="119" t="s">
        <v>4327</v>
      </c>
      <c r="X82" s="119"/>
      <c r="Y82" s="119"/>
      <c r="Z82" s="119"/>
      <c r="AA82" s="119"/>
      <c r="AB82" s="119"/>
      <c r="AC82" s="119"/>
      <c r="AD82" s="119"/>
      <c r="AE82" s="119"/>
      <c r="AF82" s="119"/>
      <c r="AG82" s="119"/>
      <c r="AH82" s="119"/>
      <c r="AI82" s="119"/>
      <c r="AJ82" s="119"/>
      <c r="AK82" s="119"/>
      <c r="AL82" s="131" t="s">
        <v>4666</v>
      </c>
      <c r="AM82" s="162" t="s">
        <v>4687</v>
      </c>
      <c r="AN82" s="162" t="s">
        <v>4659</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"D6.scenario.defInput["""&amp;B82&amp;"""] = {  "&amp;E$2&amp;":"""&amp;E82&amp;""",  "&amp;C$2&amp;":"""&amp;CLEAN(SUBSTITUTE(C82,"""",""""))&amp;""",  "&amp;F$2&amp;":"""&amp;F82&amp;""",  "&amp;H$2&amp;":"""&amp;CLEAN(SUBSTITUTE(H82,"""",""""))&amp;""", "&amp;J$2&amp;":"""&amp;J82&amp;""", "&amp;L$2&amp;":"""&amp;L82&amp;""", "&amp;M$2&amp;":"""&amp;M82&amp;""", "&amp;N$2&amp;":"""&amp;N82&amp;""", "&amp;O$2&amp;":"""&amp;O82&amp;""", "&amp;P$2&amp;":"""&amp;P82&amp;""", "&amp;Q$2&amp;":"""&amp;Q82&amp;""", "&amp;R$2&amp;":"""&amp;R82&amp;""", d11t:"""&amp;CJ82&amp;""",d11p:"""&amp;CK82&amp;""",d12t:"""&amp;CL82&amp;""",d12p:"""&amp;CM82&amp;""",d13t:"""&amp;CN82&amp;""",d13p:"""&amp;CO82&amp;""",d1w:"""&amp;CP82&amp;""",d1d:"""&amp;CQ82&amp;""", d21t:"""&amp;CR82&amp;""",d21p:"""&amp;CS82&amp;""",d22t:"""&amp;CT82&amp;""",d22p:"""&amp;CU82&amp;""",d23t:"""&amp;CV82&amp;""",d23p:"""&amp;CW82&amp;""",d2w:"""&amp;CX82&amp;""",d2d:"""&amp;CY82&amp;""", d31t:"""&amp;CZ82&amp;""",d31p:"""&amp;DA82&amp;""",d32t:"""&amp;DB82&amp;""",d32p:"""&amp;DC82&amp;""",d33t:"""&amp;DD82&amp;""",d33p:"""&amp;DE82&amp;""",d3w:"""&amp;DF82&amp;""",d3d:"""&amp;DG82&amp;"""}; "</f>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"D6.scenario.defSelectValue["""&amp;U82&amp;"""]= [ """&amp;CLEAN(V82)&amp;""", """&amp;CLEAN(W82)&amp;IF(X82="","",""", """&amp;CLEAN(X82))&amp;IF(Y82="","",""", """&amp;CLEAN(Y82))&amp;IF(Z82="","",""", """&amp;CLEAN(Z82))&amp;IF(AA82="","",""", """&amp;CLEAN(AA82))&amp;IF(AB82="","",""", """&amp;CLEAN(AB82))&amp;IF(AC82="","",""", """&amp;CLEAN(AC82))&amp;IF(AD82="","",""", """&amp;CLEAN(AD82))&amp;IF(AE82="","",""", """&amp;CLEAN(AE82))&amp;IF(AF82="","",""", """&amp;CLEAN(AF82))&amp;IF(AG82="","",""", """&amp;CLEAN(AG82))&amp;IF(AH82="",""", """&amp;CLEAN(AH82))&amp;IF(AI82="","",""", """&amp;CLEAN(AI82))&amp;IF(AJ82="","",""", """&amp;CLEAN(AJ82))&amp;IF(AK82="","",""", """&amp;CLEAN(AK82))&amp;""" ];"</f>
        <v>D6.scenario.defSelectValue["sel237"]= [ "Please select", "are Please choose", "" ];</v>
      </c>
      <c r="DR82" s="89"/>
      <c r="DS82" s="89"/>
      <c r="DT82" s="89" t="str">
        <f>"D6.scenario.defSelectData['"&amp;U82&amp;"']= [ '"&amp;BC82&amp;"', '"&amp;BD82&amp;"', '"&amp;BE82&amp;IF(BF82="","","', '"&amp;BF82)&amp;IF(BG82="","","', '"&amp;BG82)&amp;IF(BH82="","","', '"&amp;BH82)&amp;IF(BI82="","","', '"&amp;BI82)&amp;IF(BJ82="","","', '"&amp;BJ82)&amp;IF(BK82="","","', '"&amp;BK82)&amp;IF(BL82="","","', '"&amp;BL82)&amp;IF(BM82="","","', '"&amp;BM82)&amp;IF(BN82="","","', '"&amp;BN82)&amp;IF(BO82="","","', '"&amp;BO82)&amp;IF(BP82="","","', '"&amp;BP82)&amp;IF(BQ82="","","', '"&amp;BQ82)&amp;IF(BR82="","","', '"&amp;BR82)&amp;"' ];"</f>
        <v>D6.scenario.defSelectData['sel237']= [ '-1', '1', '2' ];</v>
      </c>
    </row>
    <row r="83" spans="1:124" s="84" customFormat="1" ht="43.5" customHeight="1" x14ac:dyDescent="0.15">
      <c r="B83" s="111" t="s">
        <v>2864</v>
      </c>
      <c r="C83" s="119" t="s">
        <v>3861</v>
      </c>
      <c r="D83" s="131" t="s">
        <v>2795</v>
      </c>
      <c r="E83" s="110" t="s">
        <v>2860</v>
      </c>
      <c r="F83" s="119"/>
      <c r="G83" s="131"/>
      <c r="H83" s="119" t="s">
        <v>3861</v>
      </c>
      <c r="I83" s="131" t="s">
        <v>2795</v>
      </c>
      <c r="J83" s="119" t="str">
        <f>IF(K83="","",K83)</f>
        <v>sel238</v>
      </c>
      <c r="K83" s="131" t="str">
        <f>"sel"&amp;MID($B83,2,5)</f>
        <v>sel238</v>
      </c>
      <c r="L83" s="111"/>
      <c r="M83" s="111"/>
      <c r="N83" s="111"/>
      <c r="O83" s="110" t="s">
        <v>1914</v>
      </c>
      <c r="P83" s="111"/>
      <c r="Q83" s="111"/>
      <c r="R83" s="110">
        <v>-1</v>
      </c>
      <c r="T83" s="73"/>
      <c r="U83" s="113" t="str">
        <f>J83</f>
        <v>sel238</v>
      </c>
      <c r="V83" s="119" t="s">
        <v>4071</v>
      </c>
      <c r="W83" s="119" t="s">
        <v>4329</v>
      </c>
      <c r="X83" s="119" t="s">
        <v>4330</v>
      </c>
      <c r="Y83" s="119"/>
      <c r="Z83" s="119"/>
      <c r="AA83" s="119"/>
      <c r="AB83" s="119"/>
      <c r="AC83" s="119"/>
      <c r="AD83" s="119"/>
      <c r="AE83" s="119"/>
      <c r="AF83" s="119"/>
      <c r="AG83" s="119"/>
      <c r="AH83" s="119"/>
      <c r="AI83" s="119"/>
      <c r="AJ83" s="119"/>
      <c r="AK83" s="119"/>
      <c r="AL83" s="131" t="s">
        <v>4666</v>
      </c>
      <c r="AM83" s="162" t="s">
        <v>3369</v>
      </c>
      <c r="AN83" s="162" t="s">
        <v>4688</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"D6.scenario.defInput["""&amp;B83&amp;"""] = {  "&amp;E$2&amp;":"""&amp;E83&amp;""",  "&amp;C$2&amp;":"""&amp;CLEAN(SUBSTITUTE(C83,"""",""""))&amp;""",  "&amp;F$2&amp;":"""&amp;F83&amp;""",  "&amp;H$2&amp;":"""&amp;CLEAN(SUBSTITUTE(H83,"""",""""))&amp;""", "&amp;J$2&amp;":"""&amp;J83&amp;""", "&amp;L$2&amp;":"""&amp;L83&amp;""", "&amp;M$2&amp;":"""&amp;M83&amp;""", "&amp;N$2&amp;":"""&amp;N83&amp;""", "&amp;O$2&amp;":"""&amp;O83&amp;""", "&amp;P$2&amp;":"""&amp;P83&amp;""", "&amp;Q$2&amp;":"""&amp;Q83&amp;""", "&amp;R$2&amp;":"""&amp;R83&amp;""", d11t:"""&amp;CJ83&amp;""",d11p:"""&amp;CK83&amp;""",d12t:"""&amp;CL83&amp;""",d12p:"""&amp;CM83&amp;""",d13t:"""&amp;CN83&amp;""",d13p:"""&amp;CO83&amp;""",d1w:"""&amp;CP83&amp;""",d1d:"""&amp;CQ83&amp;""", d21t:"""&amp;CR83&amp;""",d21p:"""&amp;CS83&amp;""",d22t:"""&amp;CT83&amp;""",d22p:"""&amp;CU83&amp;""",d23t:"""&amp;CV83&amp;""",d23p:"""&amp;CW83&amp;""",d2w:"""&amp;CX83&amp;""",d2d:"""&amp;CY83&amp;""", d31t:"""&amp;CZ83&amp;""",d31p:"""&amp;DA83&amp;""",d32t:"""&amp;DB83&amp;""",d32p:"""&amp;DC83&amp;""",d33t:"""&amp;DD83&amp;""",d33p:"""&amp;DE83&amp;""",d3w:"""&amp;DF83&amp;""",d3d:"""&amp;DG83&amp;"""}; "</f>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"D6.scenario.defSelectValue["""&amp;U83&amp;"""]= [ """&amp;CLEAN(V83)&amp;""", """&amp;CLEAN(W83)&amp;IF(X83="","",""", """&amp;CLEAN(X83))&amp;IF(Y83="","",""", """&amp;CLEAN(Y83))&amp;IF(Z83="","",""", """&amp;CLEAN(Z83))&amp;IF(AA83="","",""", """&amp;CLEAN(AA83))&amp;IF(AB83="","",""", """&amp;CLEAN(AB83))&amp;IF(AC83="","",""", """&amp;CLEAN(AC83))&amp;IF(AD83="","",""", """&amp;CLEAN(AD83))&amp;IF(AE83="","",""", """&amp;CLEAN(AE83))&amp;IF(AF83="","",""", """&amp;CLEAN(AF83))&amp;IF(AG83="","",""", """&amp;CLEAN(AG83))&amp;IF(AH83="",""", """&amp;CLEAN(AH83))&amp;IF(AI83="","",""", """&amp;CLEAN(AI83))&amp;IF(AJ83="","",""", """&amp;CLEAN(AJ83))&amp;IF(AK83="","",""", """&amp;CLEAN(AK83))&amp;""" ];"</f>
        <v>D6.scenario.defSelectValue["sel238"]= [ "Please select", "Can close", "cannot", "" ];</v>
      </c>
      <c r="DR83" s="89"/>
      <c r="DS83" s="89"/>
      <c r="DT83" s="89" t="str">
        <f>"D6.scenario.defSelectData['"&amp;U83&amp;"']= [ '"&amp;BC83&amp;"', '"&amp;BD83&amp;"', '"&amp;BE83&amp;IF(BF83="","","', '"&amp;BF83)&amp;IF(BG83="","","', '"&amp;BG83)&amp;IF(BH83="","","', '"&amp;BH83)&amp;IF(BI83="","","', '"&amp;BI83)&amp;IF(BJ83="","","', '"&amp;BJ83)&amp;IF(BK83="","","', '"&amp;BK83)&amp;IF(BL83="","","', '"&amp;BL83)&amp;IF(BM83="","","', '"&amp;BM83)&amp;IF(BN83="","","', '"&amp;BN83)&amp;IF(BO83="","","', '"&amp;BO83)&amp;IF(BP83="","","', '"&amp;BP83)&amp;IF(BQ83="","","', '"&amp;BQ83)&amp;IF(BR83="","","', '"&amp;BR83)&amp;"' ];"</f>
        <v>D6.scenario.defSelectData['sel238']= [ '-1', '1', '2' ];</v>
      </c>
    </row>
    <row r="84" spans="1:124" s="84" customFormat="1" ht="43.5" customHeight="1" x14ac:dyDescent="0.15">
      <c r="B84" s="110" t="s">
        <v>2865</v>
      </c>
      <c r="C84" s="119" t="s">
        <v>3862</v>
      </c>
      <c r="D84" s="131" t="s">
        <v>2797</v>
      </c>
      <c r="E84" s="110" t="s">
        <v>2860</v>
      </c>
      <c r="F84" s="119"/>
      <c r="G84" s="131"/>
      <c r="H84" s="119" t="s">
        <v>4016</v>
      </c>
      <c r="I84" s="131" t="s">
        <v>2796</v>
      </c>
      <c r="J84" s="119" t="str">
        <f>IF(K84="","",K84)</f>
        <v>sel239</v>
      </c>
      <c r="K84" s="131" t="str">
        <f>"sel"&amp;MID($B84,2,5)</f>
        <v>sel239</v>
      </c>
      <c r="L84" s="111"/>
      <c r="M84" s="111"/>
      <c r="N84" s="111"/>
      <c r="O84" s="110" t="s">
        <v>1914</v>
      </c>
      <c r="P84" s="111"/>
      <c r="Q84" s="111"/>
      <c r="R84" s="110">
        <v>-1</v>
      </c>
      <c r="T84" s="73"/>
      <c r="U84" s="113" t="str">
        <f>J84</f>
        <v>sel239</v>
      </c>
      <c r="V84" s="119" t="s">
        <v>4071</v>
      </c>
      <c r="W84" s="119" t="s">
        <v>4331</v>
      </c>
      <c r="X84" s="119" t="s">
        <v>4332</v>
      </c>
      <c r="Y84" s="119"/>
      <c r="Z84" s="119"/>
      <c r="AA84" s="119"/>
      <c r="AB84" s="119"/>
      <c r="AC84" s="119"/>
      <c r="AD84" s="119"/>
      <c r="AE84" s="119"/>
      <c r="AF84" s="119"/>
      <c r="AG84" s="119"/>
      <c r="AH84" s="119"/>
      <c r="AI84" s="119"/>
      <c r="AJ84" s="119"/>
      <c r="AK84" s="119"/>
      <c r="AL84" s="131" t="s">
        <v>4666</v>
      </c>
      <c r="AM84" s="162" t="s">
        <v>4689</v>
      </c>
      <c r="AN84" s="162" t="s">
        <v>4690</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"D6.scenario.defInput["""&amp;B84&amp;"""] = {  "&amp;E$2&amp;":"""&amp;E84&amp;""",  "&amp;C$2&amp;":"""&amp;CLEAN(SUBSTITUTE(C84,"""",""""))&amp;""",  "&amp;F$2&amp;":"""&amp;F84&amp;""",  "&amp;H$2&amp;":"""&amp;CLEAN(SUBSTITUTE(H84,"""",""""))&amp;""", "&amp;J$2&amp;":"""&amp;J84&amp;""", "&amp;L$2&amp;":"""&amp;L84&amp;""", "&amp;M$2&amp;":"""&amp;M84&amp;""", "&amp;N$2&amp;":"""&amp;N84&amp;""", "&amp;O$2&amp;":"""&amp;O84&amp;""", "&amp;P$2&amp;":"""&amp;P84&amp;""", "&amp;Q$2&amp;":"""&amp;Q84&amp;""", "&amp;R$2&amp;":"""&amp;R84&amp;""", d11t:"""&amp;CJ84&amp;""",d11p:"""&amp;CK84&amp;""",d12t:"""&amp;CL84&amp;""",d12p:"""&amp;CM84&amp;""",d13t:"""&amp;CN84&amp;""",d13p:"""&amp;CO84&amp;""",d1w:"""&amp;CP84&amp;""",d1d:"""&amp;CQ84&amp;""", d21t:"""&amp;CR84&amp;""",d21p:"""&amp;CS84&amp;""",d22t:"""&amp;CT84&amp;""",d22p:"""&amp;CU84&amp;""",d23t:"""&amp;CV84&amp;""",d23p:"""&amp;CW84&amp;""",d2w:"""&amp;CX84&amp;""",d2d:"""&amp;CY84&amp;""", d31t:"""&amp;CZ84&amp;""",d31p:"""&amp;DA84&amp;""",d32t:"""&amp;DB84&amp;""",d32p:"""&amp;DC84&amp;""",d33t:"""&amp;DD84&amp;""",d33p:"""&amp;DE84&amp;""",d3w:"""&amp;DF84&amp;""",d3d:"""&amp;DG84&amp;"""}; "</f>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"D6.scenario.defSelectValue["""&amp;U84&amp;"""]= [ """&amp;CLEAN(V84)&amp;""", """&amp;CLEAN(W84)&amp;IF(X84="","",""", """&amp;CLEAN(X84))&amp;IF(Y84="","",""", """&amp;CLEAN(Y84))&amp;IF(Z84="","",""", """&amp;CLEAN(Z84))&amp;IF(AA84="","",""", """&amp;CLEAN(AA84))&amp;IF(AB84="","",""", """&amp;CLEAN(AB84))&amp;IF(AC84="","",""", """&amp;CLEAN(AC84))&amp;IF(AD84="","",""", """&amp;CLEAN(AD84))&amp;IF(AE84="","",""", """&amp;CLEAN(AE84))&amp;IF(AF84="","",""", """&amp;CLEAN(AF84))&amp;IF(AG84="","",""", """&amp;CLEAN(AG84))&amp;IF(AH84="",""", """&amp;CLEAN(AH84))&amp;IF(AI84="","",""", """&amp;CLEAN(AI84))&amp;IF(AJ84="","",""", """&amp;CLEAN(AJ84))&amp;IF(AK84="","",""", """&amp;CLEAN(AK84))&amp;""" ];"</f>
        <v>D6.scenario.defSelectValue["sel239"]= [ "Please select", "There is", "isnot", "" ];</v>
      </c>
      <c r="DR84" s="89"/>
      <c r="DS84" s="89"/>
      <c r="DT84" s="89" t="str">
        <f>"D6.scenario.defSelectData['"&amp;U84&amp;"']= [ '"&amp;BC84&amp;"', '"&amp;BD84&amp;"', '"&amp;BE84&amp;IF(BF84="","","', '"&amp;BF84)&amp;IF(BG84="","","', '"&amp;BG84)&amp;IF(BH84="","","', '"&amp;BH84)&amp;IF(BI84="","","', '"&amp;BI84)&amp;IF(BJ84="","","', '"&amp;BJ84)&amp;IF(BK84="","","', '"&amp;BK84)&amp;IF(BL84="","","', '"&amp;BL84)&amp;IF(BM84="","","', '"&amp;BM84)&amp;IF(BN84="","","', '"&amp;BN84)&amp;IF(BO84="","","', '"&amp;BO84)&amp;IF(BP84="","","', '"&amp;BP84)&amp;IF(BQ84="","","', '"&amp;BQ84)&amp;IF(BR84="","","', '"&amp;BR84)&amp;"' ];"</f>
        <v>D6.scenario.defSelectData['sel239']= [ '-1', '1', '2' ];</v>
      </c>
    </row>
    <row r="85" spans="1:124" s="84" customFormat="1" ht="43.5" customHeight="1" x14ac:dyDescent="0.15">
      <c r="B85" s="111" t="s">
        <v>2866</v>
      </c>
      <c r="C85" s="119" t="s">
        <v>3863</v>
      </c>
      <c r="D85" s="131" t="s">
        <v>2597</v>
      </c>
      <c r="E85" s="110" t="s">
        <v>2860</v>
      </c>
      <c r="F85" s="119"/>
      <c r="G85" s="131"/>
      <c r="H85" s="119" t="s">
        <v>3863</v>
      </c>
      <c r="I85" s="131" t="s">
        <v>2597</v>
      </c>
      <c r="J85" s="119" t="str">
        <f>IF(K85="","",K85)</f>
        <v>sel240</v>
      </c>
      <c r="K85" s="131" t="str">
        <f>"sel"&amp;MID($B85,2,5)</f>
        <v>sel240</v>
      </c>
      <c r="L85" s="111"/>
      <c r="M85" s="111"/>
      <c r="N85" s="111"/>
      <c r="O85" s="110" t="s">
        <v>1914</v>
      </c>
      <c r="P85" s="111"/>
      <c r="Q85" s="111"/>
      <c r="R85" s="110">
        <v>-1</v>
      </c>
      <c r="T85" s="73"/>
      <c r="U85" s="113" t="str">
        <f>J85</f>
        <v>sel240</v>
      </c>
      <c r="V85" s="119" t="s">
        <v>4333</v>
      </c>
      <c r="W85" s="119"/>
      <c r="X85" s="119" t="s">
        <v>4334</v>
      </c>
      <c r="Y85" s="119" t="s">
        <v>4335</v>
      </c>
      <c r="Z85" s="119" t="s">
        <v>4336</v>
      </c>
      <c r="AA85" s="119" t="s">
        <v>4337</v>
      </c>
      <c r="AB85" s="119"/>
      <c r="AC85" s="119"/>
      <c r="AD85" s="119"/>
      <c r="AE85" s="119"/>
      <c r="AF85" s="119"/>
      <c r="AG85" s="119"/>
      <c r="AH85" s="119"/>
      <c r="AI85" s="119"/>
      <c r="AJ85" s="119"/>
      <c r="AK85" s="119"/>
      <c r="AL85" s="131" t="s">
        <v>4666</v>
      </c>
      <c r="AM85" s="162" t="s">
        <v>2572</v>
      </c>
      <c r="AN85" s="131" t="s">
        <v>2573</v>
      </c>
      <c r="AO85" s="131" t="s">
        <v>2574</v>
      </c>
      <c r="AP85" s="131" t="s">
        <v>2575</v>
      </c>
      <c r="AQ85" s="131" t="s">
        <v>2576</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"D6.scenario.defInput["""&amp;B85&amp;"""] = {  "&amp;E$2&amp;":"""&amp;E85&amp;""",  "&amp;C$2&amp;":"""&amp;CLEAN(SUBSTITUTE(C85,"""",""""))&amp;""",  "&amp;F$2&amp;":"""&amp;F85&amp;""",  "&amp;H$2&amp;":"""&amp;CLEAN(SUBSTITUTE(H85,"""",""""))&amp;""", "&amp;J$2&amp;":"""&amp;J85&amp;""", "&amp;L$2&amp;":"""&amp;L85&amp;""", "&amp;M$2&amp;":"""&amp;M85&amp;""", "&amp;N$2&amp;":"""&amp;N85&amp;""", "&amp;O$2&amp;":"""&amp;O85&amp;""", "&amp;P$2&amp;":"""&amp;P85&amp;""", "&amp;Q$2&amp;":"""&amp;Q85&amp;""", "&amp;R$2&amp;":"""&amp;R85&amp;""", d11t:"""&amp;CJ85&amp;""",d11p:"""&amp;CK85&amp;""",d12t:"""&amp;CL85&amp;""",d12p:"""&amp;CM85&amp;""",d13t:"""&amp;CN85&amp;""",d13p:"""&amp;CO85&amp;""",d1w:"""&amp;CP85&amp;""",d1d:"""&amp;CQ85&amp;""", d21t:"""&amp;CR85&amp;""",d21p:"""&amp;CS85&amp;""",d22t:"""&amp;CT85&amp;""",d22p:"""&amp;CU85&amp;""",d23t:"""&amp;CV85&amp;""",d23p:"""&amp;CW85&amp;""",d2w:"""&amp;CX85&amp;""",d2d:"""&amp;CY85&amp;""", d31t:"""&amp;CZ85&amp;""",d31p:"""&amp;DA85&amp;""",d32t:"""&amp;DB85&amp;""",d32p:"""&amp;DC85&amp;""",d33t:"""&amp;DD85&amp;""",d33p:"""&amp;DE85&amp;""",d3w:"""&amp;DF85&amp;""",d3d:"""&amp;DG85&amp;"""}; "</f>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"D6.scenario.defSelectValue["""&amp;U85&amp;"""]= [ """&amp;CLEAN(V85)&amp;""", """&amp;CLEAN(W85)&amp;IF(X85="","",""", """&amp;CLEAN(X85))&amp;IF(Y85="","",""", """&amp;CLEAN(Y85))&amp;IF(Z85="","",""", """&amp;CLEAN(Z85))&amp;IF(AA85="","",""", """&amp;CLEAN(AA85))&amp;IF(AB85="","",""", """&amp;CLEAN(AB85))&amp;IF(AC85="","",""", """&amp;CLEAN(AC85))&amp;IF(AD85="","",""", """&amp;CLEAN(AD85))&amp;IF(AE85="","",""", """&amp;CLEAN(AE85))&amp;IF(AF85="","",""", """&amp;CLEAN(AF85))&amp;IF(AG85="","",""", """&amp;CLEAN(AG85))&amp;IF(AH85="",""", """&amp;CLEAN(AH85))&amp;IF(AI85="","",""", """&amp;CLEAN(AI85))&amp;IF(AJ85="","",""", """&amp;CLEAN(AJ85))&amp;IF(AK85="","",""", """&amp;CLEAN(AK85))&amp;""" ];"</f>
        <v>D6.scenario.defSelectValue["sel240"]= [ "Please choose can not be", "", " 20%, down", "30 to 40%, down", "half", "60 to 70%, down", "" ];</v>
      </c>
      <c r="DR85" s="89"/>
      <c r="DS85" s="89"/>
      <c r="DT85" s="89" t="str">
        <f>"D6.scenario.defSelectData['"&amp;U85&amp;"']= [ '"&amp;BC85&amp;"', '"&amp;BD85&amp;"', '"&amp;BE85&amp;IF(BF85="","","', '"&amp;BF85)&amp;IF(BG85="","","', '"&amp;BG85)&amp;IF(BH85="","","', '"&amp;BH85)&amp;IF(BI85="","","', '"&amp;BI85)&amp;IF(BJ85="","","', '"&amp;BJ85)&amp;IF(BK85="","","', '"&amp;BK85)&amp;IF(BL85="","","', '"&amp;BL85)&amp;IF(BM85="","","', '"&amp;BM85)&amp;IF(BN85="","","', '"&amp;BN85)&amp;IF(BO85="","","', '"&amp;BO85)&amp;IF(BP85="","","', '"&amp;BP85)&amp;IF(BQ85="","","', '"&amp;BQ85)&amp;IF(BR85="","","', '"&amp;BR85)&amp;"' ];"</f>
        <v>D6.scenario.defSelectData['sel240']= [ '-1', '0', '2', '3', '5', '7' ];</v>
      </c>
    </row>
    <row r="86" spans="1:124" s="84" customFormat="1" ht="43.5" customHeight="1" x14ac:dyDescent="0.15">
      <c r="B86" s="110" t="s">
        <v>2867</v>
      </c>
      <c r="C86" s="119" t="s">
        <v>3864</v>
      </c>
      <c r="D86" s="131" t="s">
        <v>2594</v>
      </c>
      <c r="E86" s="110" t="s">
        <v>2860</v>
      </c>
      <c r="F86" s="119"/>
      <c r="G86" s="131"/>
      <c r="H86" s="119" t="s">
        <v>4017</v>
      </c>
      <c r="I86" s="131" t="s">
        <v>2801</v>
      </c>
      <c r="J86" s="119" t="str">
        <f>IF(K86="","",K86)</f>
        <v>sel241</v>
      </c>
      <c r="K86" s="131" t="str">
        <f>"sel"&amp;MID($B86,2,5)</f>
        <v>sel241</v>
      </c>
      <c r="L86" s="111"/>
      <c r="M86" s="111"/>
      <c r="N86" s="111"/>
      <c r="O86" s="110" t="s">
        <v>1914</v>
      </c>
      <c r="P86" s="111"/>
      <c r="Q86" s="111"/>
      <c r="R86" s="110">
        <v>-1</v>
      </c>
      <c r="T86" s="73"/>
      <c r="U86" s="113" t="str">
        <f>J86</f>
        <v>sel241</v>
      </c>
      <c r="V86" s="119" t="s">
        <v>4071</v>
      </c>
      <c r="W86" s="119" t="s">
        <v>4180</v>
      </c>
      <c r="X86" s="119" t="s">
        <v>4277</v>
      </c>
      <c r="Y86" s="119" t="s">
        <v>4278</v>
      </c>
      <c r="Z86" s="119" t="s">
        <v>4279</v>
      </c>
      <c r="AA86" s="119" t="s">
        <v>4280</v>
      </c>
      <c r="AB86" s="119" t="s">
        <v>4226</v>
      </c>
      <c r="AC86" s="119" t="s">
        <v>4281</v>
      </c>
      <c r="AD86" s="119" t="s">
        <v>4282</v>
      </c>
      <c r="AE86" s="119" t="s">
        <v>4228</v>
      </c>
      <c r="AF86" s="119" t="s">
        <v>4229</v>
      </c>
      <c r="AG86" s="119"/>
      <c r="AH86" s="119"/>
      <c r="AI86" s="119"/>
      <c r="AJ86" s="119" t="s">
        <v>3559</v>
      </c>
      <c r="AK86" s="119"/>
      <c r="AL86" s="131" t="s">
        <v>4652</v>
      </c>
      <c r="AM86" s="162" t="s">
        <v>4691</v>
      </c>
      <c r="AN86" s="162" t="s">
        <v>4692</v>
      </c>
      <c r="AO86" s="162" t="s">
        <v>4693</v>
      </c>
      <c r="AP86" s="162" t="s">
        <v>4694</v>
      </c>
      <c r="AQ86" s="162" t="s">
        <v>4695</v>
      </c>
      <c r="AR86" s="131" t="s">
        <v>4696</v>
      </c>
      <c r="AS86" s="131" t="s">
        <v>4697</v>
      </c>
      <c r="AT86" s="131" t="s">
        <v>4698</v>
      </c>
      <c r="AU86" s="131" t="s">
        <v>4699</v>
      </c>
      <c r="AV86" s="131" t="s">
        <v>4700</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"D6.scenario.defInput["""&amp;B86&amp;"""] = {  "&amp;E$2&amp;":"""&amp;E86&amp;""",  "&amp;C$2&amp;":"""&amp;CLEAN(SUBSTITUTE(C86,"""",""""))&amp;""",  "&amp;F$2&amp;":"""&amp;F86&amp;""",  "&amp;H$2&amp;":"""&amp;CLEAN(SUBSTITUTE(H86,"""",""""))&amp;""", "&amp;J$2&amp;":"""&amp;J86&amp;""", "&amp;L$2&amp;":"""&amp;L86&amp;""", "&amp;M$2&amp;":"""&amp;M86&amp;""", "&amp;N$2&amp;":"""&amp;N86&amp;""", "&amp;O$2&amp;":"""&amp;O86&amp;""", "&amp;P$2&amp;":"""&amp;P86&amp;""", "&amp;Q$2&amp;":"""&amp;Q86&amp;""", "&amp;R$2&amp;":"""&amp;R86&amp;""", d11t:"""&amp;CJ86&amp;""",d11p:"""&amp;CK86&amp;""",d12t:"""&amp;CL86&amp;""",d12p:"""&amp;CM86&amp;""",d13t:"""&amp;CN86&amp;""",d13p:"""&amp;CO86&amp;""",d1w:"""&amp;CP86&amp;""",d1d:"""&amp;CQ86&amp;""", d21t:"""&amp;CR86&amp;""",d21p:"""&amp;CS86&amp;""",d22t:"""&amp;CT86&amp;""",d22p:"""&amp;CU86&amp;""",d23t:"""&amp;CV86&amp;""",d23p:"""&amp;CW86&amp;""",d2w:"""&amp;CX86&amp;""",d2d:"""&amp;CY86&amp;""", d31t:"""&amp;CZ86&amp;""",d31p:"""&amp;DA86&amp;""",d32t:"""&amp;DB86&amp;""",d32p:"""&amp;DC86&amp;""",d33t:"""&amp;DD86&amp;""",d33p:"""&amp;DE86&amp;""",d3w:"""&amp;DF86&amp;""",d3d:"""&amp;DG86&amp;"""}; "</f>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"D6.scenario.defSelectValue["""&amp;U86&amp;"""]= [ """&amp;CLEAN(V86)&amp;""", """&amp;CLEAN(W86)&amp;IF(X86="","",""", """&amp;CLEAN(X86))&amp;IF(Y86="","",""", """&amp;CLEAN(Y86))&amp;IF(Z86="","",""", """&amp;CLEAN(Z86))&amp;IF(AA86="","",""", """&amp;CLEAN(AA86))&amp;IF(AB86="","",""", """&amp;CLEAN(AB86))&amp;IF(AC86="","",""", """&amp;CLEAN(AC86))&amp;IF(AD86="","",""", """&amp;CLEAN(AD86))&amp;IF(AE86="","",""", """&amp;CLEAN(AE86))&amp;IF(AF86="","",""", """&amp;CLEAN(AF86))&amp;IF(AG86="","",""", """&amp;CLEAN(AG86))&amp;IF(AH86="",""", """&amp;CLEAN(AH86))&amp;IF(AI86="","",""", """&amp;CLEAN(AI86))&amp;IF(AJ86="","",""", """&amp;CLEAN(AJ86))&amp;IF(AK86="","",""", """&amp;CLEAN(AK86))&amp;""" ];"</f>
        <v>D6.scenario.defSelectValue["sel241"]= [ "Please select", "do not use", "1 hours", "2 hours", "3 hours", "4 hours", "6 hours", "8 hours", "12 hours", "16 hours", "24 hours", "", " " ];</v>
      </c>
      <c r="DR86" s="89"/>
      <c r="DS86" s="89"/>
      <c r="DT86" s="89" t="str">
        <f>"D6.scenario.defSelectData['"&amp;U86&amp;"']= [ '"&amp;BC86&amp;"', '"&amp;BD86&amp;"', '"&amp;BE86&amp;IF(BF86="","","', '"&amp;BF86)&amp;IF(BG86="","","', '"&amp;BG86)&amp;IF(BH86="","","', '"&amp;BH86)&amp;IF(BI86="","","', '"&amp;BI86)&amp;IF(BJ86="","","', '"&amp;BJ86)&amp;IF(BK86="","","', '"&amp;BK86)&amp;IF(BL86="","","', '"&amp;BL86)&amp;IF(BM86="","","', '"&amp;BM86)&amp;IF(BN86="","","', '"&amp;BN86)&amp;IF(BO86="","","', '"&amp;BO86)&amp;IF(BP86="","","', '"&amp;BP86)&amp;IF(BQ86="","","', '"&amp;BQ86)&amp;IF(BR86="","","', '"&amp;BR86)&amp;"' ];"</f>
        <v>D6.scenario.defSelectData['sel241']= [ '-1', '0', '1', '2', '3', '4', '6', '8', '12', '16', '24' ];</v>
      </c>
    </row>
    <row r="87" spans="1:124" s="84" customFormat="1" ht="43.5" customHeight="1" x14ac:dyDescent="0.15">
      <c r="B87" s="111" t="s">
        <v>2868</v>
      </c>
      <c r="C87" s="119" t="s">
        <v>3865</v>
      </c>
      <c r="D87" s="131" t="s">
        <v>3113</v>
      </c>
      <c r="E87" s="110" t="s">
        <v>2732</v>
      </c>
      <c r="F87" s="119"/>
      <c r="G87" s="131"/>
      <c r="H87" s="119" t="s">
        <v>4018</v>
      </c>
      <c r="I87" s="131" t="s">
        <v>2746</v>
      </c>
      <c r="J87" s="119" t="str">
        <f>IF(K87="","",K87)</f>
        <v>sel242</v>
      </c>
      <c r="K87" s="131" t="str">
        <f>"sel"&amp;MID($B87,2,5)</f>
        <v>sel242</v>
      </c>
      <c r="L87" s="111"/>
      <c r="M87" s="111"/>
      <c r="N87" s="111"/>
      <c r="O87" s="110" t="s">
        <v>1914</v>
      </c>
      <c r="P87" s="111"/>
      <c r="Q87" s="111"/>
      <c r="R87" s="110">
        <v>-1</v>
      </c>
      <c r="T87" s="73"/>
      <c r="U87" s="113" t="str">
        <f>J87</f>
        <v>sel242</v>
      </c>
      <c r="V87" s="119" t="s">
        <v>4071</v>
      </c>
      <c r="W87" s="119" t="s">
        <v>4338</v>
      </c>
      <c r="X87" s="119" t="s">
        <v>4339</v>
      </c>
      <c r="Y87" s="119" t="s">
        <v>4340</v>
      </c>
      <c r="Z87" s="119" t="s">
        <v>4341</v>
      </c>
      <c r="AA87" s="119" t="s">
        <v>4342</v>
      </c>
      <c r="AB87" s="119"/>
      <c r="AC87" s="119"/>
      <c r="AD87" s="119"/>
      <c r="AE87" s="119"/>
      <c r="AF87" s="119"/>
      <c r="AG87" s="119"/>
      <c r="AH87" s="119"/>
      <c r="AI87" s="119"/>
      <c r="AJ87" s="119"/>
      <c r="AK87" s="119"/>
      <c r="AL87" s="131" t="s">
        <v>4666</v>
      </c>
      <c r="AM87" s="162" t="s">
        <v>2750</v>
      </c>
      <c r="AN87" s="162" t="s">
        <v>2749</v>
      </c>
      <c r="AO87" s="162" t="s">
        <v>2747</v>
      </c>
      <c r="AP87" s="162" t="s">
        <v>2745</v>
      </c>
      <c r="AQ87" s="162" t="s">
        <v>2748</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"D6.scenario.defInput["""&amp;B87&amp;"""] = {  "&amp;E$2&amp;":"""&amp;E87&amp;""",  "&amp;C$2&amp;":"""&amp;CLEAN(SUBSTITUTE(C87,"""",""""))&amp;""",  "&amp;F$2&amp;":"""&amp;F87&amp;""",  "&amp;H$2&amp;":"""&amp;CLEAN(SUBSTITUTE(H87,"""",""""))&amp;""", "&amp;J$2&amp;":"""&amp;J87&amp;""", "&amp;L$2&amp;":"""&amp;L87&amp;""", "&amp;M$2&amp;":"""&amp;M87&amp;""", "&amp;N$2&amp;":"""&amp;N87&amp;""", "&amp;O$2&amp;":"""&amp;O87&amp;""", "&amp;P$2&amp;":"""&amp;P87&amp;""", "&amp;Q$2&amp;":"""&amp;Q87&amp;""", "&amp;R$2&amp;":"""&amp;R87&amp;""", d11t:"""&amp;CJ87&amp;""",d11p:"""&amp;CK87&amp;""",d12t:"""&amp;CL87&amp;""",d12p:"""&amp;CM87&amp;""",d13t:"""&amp;CN87&amp;""",d13p:"""&amp;CO87&amp;""",d1w:"""&amp;CP87&amp;""",d1d:"""&amp;CQ87&amp;""", d21t:"""&amp;CR87&amp;""",d21p:"""&amp;CS87&amp;""",d22t:"""&amp;CT87&amp;""",d22p:"""&amp;CU87&amp;""",d23t:"""&amp;CV87&amp;""",d23p:"""&amp;CW87&amp;""",d2w:"""&amp;CX87&amp;""",d2d:"""&amp;CY87&amp;""", d31t:"""&amp;CZ87&amp;""",d31p:"""&amp;DA87&amp;""",d32t:"""&amp;DB87&amp;""",d32p:"""&amp;DC87&amp;""",d33t:"""&amp;DD87&amp;""",d33p:"""&amp;DE87&amp;""",d3w:"""&amp;DF87&amp;""",d3d:"""&amp;DG87&amp;"""}; "</f>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"D6.scenario.defSelectValue["""&amp;U87&amp;"""]= [ """&amp;CLEAN(V87)&amp;""", """&amp;CLEAN(W87)&amp;IF(X87="","",""", """&amp;CLEAN(X87))&amp;IF(Y87="","",""", """&amp;CLEAN(Y87))&amp;IF(Z87="","",""", """&amp;CLEAN(Z87))&amp;IF(AA87="","",""", """&amp;CLEAN(AA87))&amp;IF(AB87="","",""", """&amp;CLEAN(AB87))&amp;IF(AC87="","",""", """&amp;CLEAN(AC87))&amp;IF(AD87="","",""", """&amp;CLEAN(AD87))&amp;IF(AE87="","",""", """&amp;CLEAN(AE87))&amp;IF(AF87="","",""", """&amp;CLEAN(AF87))&amp;IF(AG87="","",""", """&amp;CLEAN(AG87))&amp;IF(AH87="",""", """&amp;CLEAN(AH87))&amp;IF(AI87="","",""", """&amp;CLEAN(AI87))&amp;IF(AJ87="","",""", """&amp;CLEAN(AJ87))&amp;IF(AK87="","",""", """&amp;CLEAN(AK87))&amp;""" ];"</f>
        <v>D6.scenario.defSelectValue["sel242"]= [ "Please select", "cold when heating is not feeling", "does not is a little cold", "not to warm quite", "cold", "heating be heating", "" ];</v>
      </c>
      <c r="DR87" s="89"/>
      <c r="DS87" s="89"/>
      <c r="DT87" s="89" t="str">
        <f>"D6.scenario.defSelectData['"&amp;U87&amp;"']= [ '"&amp;BC87&amp;"', '"&amp;BD87&amp;"', '"&amp;BE87&amp;IF(BF87="","","', '"&amp;BF87)&amp;IF(BG87="","","', '"&amp;BG87)&amp;IF(BH87="","","', '"&amp;BH87)&amp;IF(BI87="","","', '"&amp;BI87)&amp;IF(BJ87="","","', '"&amp;BJ87)&amp;IF(BK87="","","', '"&amp;BK87)&amp;IF(BL87="","","', '"&amp;BL87)&amp;IF(BM87="","","', '"&amp;BM87)&amp;IF(BN87="","","', '"&amp;BN87)&amp;IF(BO87="","","', '"&amp;BO87)&amp;IF(BP87="","","', '"&amp;BP87)&amp;IF(BQ87="","","', '"&amp;BQ87)&amp;IF(BR87="","","', '"&amp;BR87)&amp;"' ];"</f>
        <v>D6.scenario.defSelectData['sel242']= [ '-1', '1', '2', '3', '4', '5' ];</v>
      </c>
    </row>
    <row r="88" spans="1:124" s="84" customFormat="1" ht="43.5" customHeight="1" x14ac:dyDescent="0.15">
      <c r="B88" s="110" t="s">
        <v>2869</v>
      </c>
      <c r="C88" s="119" t="s">
        <v>3866</v>
      </c>
      <c r="D88" s="131" t="s">
        <v>3072</v>
      </c>
      <c r="E88" s="110" t="s">
        <v>2990</v>
      </c>
      <c r="F88" s="119"/>
      <c r="G88" s="131"/>
      <c r="H88" s="119" t="s">
        <v>4019</v>
      </c>
      <c r="I88" s="131" t="s">
        <v>2802</v>
      </c>
      <c r="J88" s="119" t="str">
        <f>IF(K88="","",K88)</f>
        <v>sel243</v>
      </c>
      <c r="K88" s="131" t="str">
        <f>"sel"&amp;MID($B88,2,5)</f>
        <v>sel243</v>
      </c>
      <c r="L88" s="111"/>
      <c r="M88" s="111"/>
      <c r="N88" s="111"/>
      <c r="O88" s="110" t="s">
        <v>1914</v>
      </c>
      <c r="P88" s="111"/>
      <c r="Q88" s="111"/>
      <c r="R88" s="110">
        <v>-1</v>
      </c>
      <c r="T88" s="73"/>
      <c r="U88" s="113" t="str">
        <f>J88</f>
        <v>sel243</v>
      </c>
      <c r="V88" s="119" t="s">
        <v>4071</v>
      </c>
      <c r="W88" s="119" t="s">
        <v>4343</v>
      </c>
      <c r="X88" s="119" t="s">
        <v>4344</v>
      </c>
      <c r="Y88" s="119" t="s">
        <v>4126</v>
      </c>
      <c r="Z88" s="119" t="s">
        <v>4345</v>
      </c>
      <c r="AA88" s="119" t="s">
        <v>4346</v>
      </c>
      <c r="AB88" s="119"/>
      <c r="AC88" s="119"/>
      <c r="AD88" s="119"/>
      <c r="AE88" s="119"/>
      <c r="AF88" s="119"/>
      <c r="AG88" s="119"/>
      <c r="AH88" s="119"/>
      <c r="AI88" s="119"/>
      <c r="AJ88" s="119"/>
      <c r="AK88" s="119"/>
      <c r="AL88" s="131" t="s">
        <v>4652</v>
      </c>
      <c r="AM88" s="162" t="s">
        <v>3076</v>
      </c>
      <c r="AN88" s="162" t="s">
        <v>3077</v>
      </c>
      <c r="AO88" s="162" t="s">
        <v>3078</v>
      </c>
      <c r="AP88" s="131" t="s">
        <v>3079</v>
      </c>
      <c r="AQ88" s="131" t="s">
        <v>4676</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"D6.scenario.defInput["""&amp;B88&amp;"""] = {  "&amp;E$2&amp;":"""&amp;E88&amp;""",  "&amp;C$2&amp;":"""&amp;CLEAN(SUBSTITUTE(C88,"""",""""))&amp;""",  "&amp;F$2&amp;":"""&amp;F88&amp;""",  "&amp;H$2&amp;":"""&amp;CLEAN(SUBSTITUTE(H88,"""",""""))&amp;""", "&amp;J$2&amp;":"""&amp;J88&amp;""", "&amp;L$2&amp;":"""&amp;L88&amp;""", "&amp;M$2&amp;":"""&amp;M88&amp;""", "&amp;N$2&amp;":"""&amp;N88&amp;""", "&amp;O$2&amp;":"""&amp;O88&amp;""", "&amp;P$2&amp;":"""&amp;P88&amp;""", "&amp;Q$2&amp;":"""&amp;Q88&amp;""", "&amp;R$2&amp;":"""&amp;R88&amp;""", d11t:"""&amp;CJ88&amp;""",d11p:"""&amp;CK88&amp;""",d12t:"""&amp;CL88&amp;""",d12p:"""&amp;CM88&amp;""",d13t:"""&amp;CN88&amp;""",d13p:"""&amp;CO88&amp;""",d1w:"""&amp;CP88&amp;""",d1d:"""&amp;CQ88&amp;""", d21t:"""&amp;CR88&amp;""",d21p:"""&amp;CS88&amp;""",d22t:"""&amp;CT88&amp;""",d22p:"""&amp;CU88&amp;""",d23t:"""&amp;CV88&amp;""",d23p:"""&amp;CW88&amp;""",d2w:"""&amp;CX88&amp;""",d2d:"""&amp;CY88&amp;""", d31t:"""&amp;CZ88&amp;""",d31p:"""&amp;DA88&amp;""",d32t:"""&amp;DB88&amp;""",d32p:"""&amp;DC88&amp;""",d33t:"""&amp;DD88&amp;""",d33p:"""&amp;DE88&amp;""",d3w:"""&amp;DF88&amp;""",d3d:"""&amp;DG88&amp;"""}; "</f>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"D6.scenario.defSelectValue["""&amp;U88&amp;"""]= [ """&amp;CLEAN(V88)&amp;""", """&amp;CLEAN(W88)&amp;IF(X88="","",""", """&amp;CLEAN(X88))&amp;IF(Y88="","",""", """&amp;CLEAN(Y88))&amp;IF(Z88="","",""", """&amp;CLEAN(Z88))&amp;IF(AA88="","",""", """&amp;CLEAN(AA88))&amp;IF(AB88="","",""", """&amp;CLEAN(AB88))&amp;IF(AC88="","",""", """&amp;CLEAN(AC88))&amp;IF(AD88="","",""", """&amp;CLEAN(AD88))&amp;IF(AE88="","",""", """&amp;CLEAN(AE88))&amp;IF(AF88="","",""", """&amp;CLEAN(AF88))&amp;IF(AG88="","",""", """&amp;CLEAN(AG88))&amp;IF(AH88="",""", """&amp;CLEAN(AH88))&amp;IF(AI88="","",""", """&amp;CLEAN(AI88))&amp;IF(AJ88="","",""", """&amp;CLEAN(AJ88))&amp;IF(AK88="","",""", """&amp;CLEAN(AK88))&amp;""" ];"</f>
        <v>D6.scenario.defSelectValue["sel243"]= [ "Please select", "condensation well", "I do not know", "not", "condensation not", "almost condensation to a little dew", "" ];</v>
      </c>
      <c r="DR88" s="89"/>
      <c r="DS88" s="89"/>
      <c r="DT88" s="89" t="str">
        <f>"D6.scenario.defSelectData['"&amp;U88&amp;"']= [ '"&amp;BC88&amp;"', '"&amp;BD88&amp;"', '"&amp;BE88&amp;IF(BF88="","","', '"&amp;BF88)&amp;IF(BG88="","","', '"&amp;BG88)&amp;IF(BH88="","","', '"&amp;BH88)&amp;IF(BI88="","","', '"&amp;BI88)&amp;IF(BJ88="","","', '"&amp;BJ88)&amp;IF(BK88="","","', '"&amp;BK88)&amp;IF(BL88="","","', '"&amp;BL88)&amp;IF(BM88="","","', '"&amp;BM88)&amp;IF(BN88="","","', '"&amp;BN88)&amp;IF(BO88="","","', '"&amp;BO88)&amp;IF(BP88="","","', '"&amp;BP88)&amp;IF(BQ88="","","', '"&amp;BQ88)&amp;IF(BR88="","","', '"&amp;BR88)&amp;"' ];"</f>
        <v>D6.scenario.defSelectData['sel243']= [ '-1', '1', '2', '3', '4', '5' ];</v>
      </c>
    </row>
    <row r="89" spans="1:124" s="84" customFormat="1" ht="43.5" customHeight="1" x14ac:dyDescent="0.15">
      <c r="B89" s="111" t="s">
        <v>2870</v>
      </c>
      <c r="C89" s="119" t="s">
        <v>3867</v>
      </c>
      <c r="D89" s="131" t="s">
        <v>3071</v>
      </c>
      <c r="E89" s="110" t="s">
        <v>2990</v>
      </c>
      <c r="F89" s="119"/>
      <c r="G89" s="131"/>
      <c r="H89" s="119" t="s">
        <v>4020</v>
      </c>
      <c r="I89" s="131" t="s">
        <v>2803</v>
      </c>
      <c r="J89" s="119" t="str">
        <f>IF(K89="","",K89)</f>
        <v>sel244</v>
      </c>
      <c r="K89" s="131" t="str">
        <f>"sel"&amp;MID($B89,2,5)</f>
        <v>sel244</v>
      </c>
      <c r="L89" s="111"/>
      <c r="M89" s="111"/>
      <c r="N89" s="111"/>
      <c r="O89" s="110" t="s">
        <v>1914</v>
      </c>
      <c r="P89" s="111"/>
      <c r="Q89" s="111"/>
      <c r="R89" s="110">
        <v>-1</v>
      </c>
      <c r="T89" s="73"/>
      <c r="U89" s="113" t="str">
        <f>J89</f>
        <v>sel244</v>
      </c>
      <c r="V89" s="119" t="s">
        <v>4071</v>
      </c>
      <c r="W89" s="119" t="s">
        <v>4343</v>
      </c>
      <c r="X89" s="119" t="s">
        <v>4344</v>
      </c>
      <c r="Y89" s="119" t="s">
        <v>4126</v>
      </c>
      <c r="Z89" s="119" t="s">
        <v>4345</v>
      </c>
      <c r="AA89" s="119" t="s">
        <v>4346</v>
      </c>
      <c r="AB89" s="119"/>
      <c r="AC89" s="119"/>
      <c r="AD89" s="119"/>
      <c r="AE89" s="119"/>
      <c r="AF89" s="119"/>
      <c r="AG89" s="119"/>
      <c r="AH89" s="119"/>
      <c r="AI89" s="119"/>
      <c r="AJ89" s="119"/>
      <c r="AK89" s="119"/>
      <c r="AL89" s="131" t="s">
        <v>4652</v>
      </c>
      <c r="AM89" s="131" t="s">
        <v>3076</v>
      </c>
      <c r="AN89" s="162" t="s">
        <v>3077</v>
      </c>
      <c r="AO89" s="131" t="s">
        <v>3078</v>
      </c>
      <c r="AP89" s="162" t="s">
        <v>3079</v>
      </c>
      <c r="AQ89" s="131" t="s">
        <v>4657</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"D6.scenario.defInput["""&amp;B89&amp;"""] = {  "&amp;E$2&amp;":"""&amp;E89&amp;""",  "&amp;C$2&amp;":"""&amp;CLEAN(SUBSTITUTE(C89,"""",""""))&amp;""",  "&amp;F$2&amp;":"""&amp;F89&amp;""",  "&amp;H$2&amp;":"""&amp;CLEAN(SUBSTITUTE(H89,"""",""""))&amp;""", "&amp;J$2&amp;":"""&amp;J89&amp;""", "&amp;L$2&amp;":"""&amp;L89&amp;""", "&amp;M$2&amp;":"""&amp;M89&amp;""", "&amp;N$2&amp;":"""&amp;N89&amp;""", "&amp;O$2&amp;":"""&amp;O89&amp;""", "&amp;P$2&amp;":"""&amp;P89&amp;""", "&amp;Q$2&amp;":"""&amp;Q89&amp;""", "&amp;R$2&amp;":"""&amp;R89&amp;""", d11t:"""&amp;CJ89&amp;""",d11p:"""&amp;CK89&amp;""",d12t:"""&amp;CL89&amp;""",d12p:"""&amp;CM89&amp;""",d13t:"""&amp;CN89&amp;""",d13p:"""&amp;CO89&amp;""",d1w:"""&amp;CP89&amp;""",d1d:"""&amp;CQ89&amp;""", d21t:"""&amp;CR89&amp;""",d21p:"""&amp;CS89&amp;""",d22t:"""&amp;CT89&amp;""",d22p:"""&amp;CU89&amp;""",d23t:"""&amp;CV89&amp;""",d23p:"""&amp;CW89&amp;""",d2w:"""&amp;CX89&amp;""",d2d:"""&amp;CY89&amp;""", d31t:"""&amp;CZ89&amp;""",d31p:"""&amp;DA89&amp;""",d32t:"""&amp;DB89&amp;""",d32p:"""&amp;DC89&amp;""",d33t:"""&amp;DD89&amp;""",d33p:"""&amp;DE89&amp;""",d3w:"""&amp;DF89&amp;""",d3d:"""&amp;DG89&amp;"""}; "</f>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"D6.scenario.defSelectValue["""&amp;U89&amp;"""]= [ """&amp;CLEAN(V89)&amp;""", """&amp;CLEAN(W89)&amp;IF(X89="","",""", """&amp;CLEAN(X89))&amp;IF(Y89="","",""", """&amp;CLEAN(Y89))&amp;IF(Z89="","",""", """&amp;CLEAN(Z89))&amp;IF(AA89="","",""", """&amp;CLEAN(AA89))&amp;IF(AB89="","",""", """&amp;CLEAN(AB89))&amp;IF(AC89="","",""", """&amp;CLEAN(AC89))&amp;IF(AD89="","",""", """&amp;CLEAN(AD89))&amp;IF(AE89="","",""", """&amp;CLEAN(AE89))&amp;IF(AF89="","",""", """&amp;CLEAN(AF89))&amp;IF(AG89="","",""", """&amp;CLEAN(AG89))&amp;IF(AH89="",""", """&amp;CLEAN(AH89))&amp;IF(AI89="","",""", """&amp;CLEAN(AI89))&amp;IF(AJ89="","",""", """&amp;CLEAN(AJ89))&amp;IF(AK89="","",""", """&amp;CLEAN(AK89))&amp;""" ];"</f>
        <v>D6.scenario.defSelectValue["sel244"]= [ "Please select", "condensation well", "I do not know", "not", "condensation not", "almost condensation to a little dew", "" ];</v>
      </c>
      <c r="DR89" s="89"/>
      <c r="DS89" s="89"/>
      <c r="DT89" s="89" t="str">
        <f>"D6.scenario.defSelectData['"&amp;U89&amp;"']= [ '"&amp;BC89&amp;"', '"&amp;BD89&amp;"', '"&amp;BE89&amp;IF(BF89="","","', '"&amp;BF89)&amp;IF(BG89="","","', '"&amp;BG89)&amp;IF(BH89="","","', '"&amp;BH89)&amp;IF(BI89="","","', '"&amp;BI89)&amp;IF(BJ89="","","', '"&amp;BJ89)&amp;IF(BK89="","","', '"&amp;BK89)&amp;IF(BL89="","","', '"&amp;BL89)&amp;IF(BM89="","","', '"&amp;BM89)&amp;IF(BN89="","","', '"&amp;BN89)&amp;IF(BO89="","","', '"&amp;BO89)&amp;IF(BP89="","","', '"&amp;BP89)&amp;IF(BQ89="","","', '"&amp;BQ89)&amp;IF(BR89="","","', '"&amp;BR89)&amp;"' ];"</f>
        <v>D6.scenario.defSelectData['sel244']= [ '-1', '1', '2', '3', '4', '5' ];</v>
      </c>
    </row>
    <row r="90" spans="1:124" s="84" customFormat="1" ht="43.5" customHeight="1" x14ac:dyDescent="0.15">
      <c r="A90" s="73"/>
      <c r="B90" s="110" t="s">
        <v>2871</v>
      </c>
      <c r="C90" s="119" t="s">
        <v>3868</v>
      </c>
      <c r="D90" s="131" t="s">
        <v>3073</v>
      </c>
      <c r="E90" s="110" t="s">
        <v>2990</v>
      </c>
      <c r="F90" s="119" t="s">
        <v>3949</v>
      </c>
      <c r="G90" s="131" t="s">
        <v>818</v>
      </c>
      <c r="H90" s="119" t="s">
        <v>4021</v>
      </c>
      <c r="I90" s="131" t="s">
        <v>2751</v>
      </c>
      <c r="J90" s="119" t="str">
        <f>IF(K90="","",K90)</f>
        <v>sel245</v>
      </c>
      <c r="K90" s="131" t="str">
        <f>"sel"&amp;MID($B90,2,5)</f>
        <v>sel245</v>
      </c>
      <c r="L90" s="111"/>
      <c r="M90" s="111"/>
      <c r="N90" s="111"/>
      <c r="O90" s="110" t="s">
        <v>1914</v>
      </c>
      <c r="P90" s="111"/>
      <c r="Q90" s="111"/>
      <c r="R90" s="110">
        <v>-1</v>
      </c>
      <c r="S90" s="73"/>
      <c r="T90" s="73"/>
      <c r="U90" s="113" t="str">
        <f>J90</f>
        <v>sel245</v>
      </c>
      <c r="V90" s="119" t="s">
        <v>4347</v>
      </c>
      <c r="W90" s="119" t="s">
        <v>4348</v>
      </c>
      <c r="X90" s="121" t="s">
        <v>4349</v>
      </c>
      <c r="Y90" s="119" t="s">
        <v>4350</v>
      </c>
      <c r="Z90" s="119" t="s">
        <v>4351</v>
      </c>
      <c r="AA90" s="119"/>
      <c r="AB90" s="119"/>
      <c r="AC90" s="119"/>
      <c r="AD90" s="119"/>
      <c r="AE90" s="119"/>
      <c r="AF90" s="119"/>
      <c r="AG90" s="119"/>
      <c r="AH90" s="119"/>
      <c r="AI90" s="119"/>
      <c r="AJ90" s="119" t="s">
        <v>3559</v>
      </c>
      <c r="AK90" s="119"/>
      <c r="AL90" s="131" t="s">
        <v>4656</v>
      </c>
      <c r="AM90" s="162" t="s">
        <v>2752</v>
      </c>
      <c r="AN90" s="133" t="s">
        <v>2753</v>
      </c>
      <c r="AO90" s="131" t="s">
        <v>2754</v>
      </c>
      <c r="AP90" s="131" t="s">
        <v>2755</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"D6.scenario.defInput["""&amp;B90&amp;"""] = {  "&amp;E$2&amp;":"""&amp;E90&amp;""",  "&amp;C$2&amp;":"""&amp;CLEAN(SUBSTITUTE(C90,"""",""""))&amp;""",  "&amp;F$2&amp;":"""&amp;F90&amp;""",  "&amp;H$2&amp;":"""&amp;CLEAN(SUBSTITUTE(H90,"""",""""))&amp;""", "&amp;J$2&amp;":"""&amp;J90&amp;""", "&amp;L$2&amp;":"""&amp;L90&amp;""", "&amp;M$2&amp;":"""&amp;M90&amp;""", "&amp;N$2&amp;":"""&amp;N90&amp;""", "&amp;O$2&amp;":"""&amp;O90&amp;""", "&amp;P$2&amp;":"""&amp;P90&amp;""", "&amp;Q$2&amp;":"""&amp;Q90&amp;""", "&amp;R$2&amp;":"""&amp;R90&amp;""", d11t:"""&amp;CJ90&amp;""",d11p:"""&amp;CK90&amp;""",d12t:"""&amp;CL90&amp;""",d12p:"""&amp;CM90&amp;""",d13t:"""&amp;CN90&amp;""",d13p:"""&amp;CO90&amp;""",d1w:"""&amp;CP90&amp;""",d1d:"""&amp;CQ90&amp;""", d21t:"""&amp;CR90&amp;""",d21p:"""&amp;CS90&amp;""",d22t:"""&amp;CT90&amp;""",d22p:"""&amp;CU90&amp;""",d23t:"""&amp;CV90&amp;""",d23p:"""&amp;CW90&amp;""",d2w:"""&amp;CX90&amp;""",d2d:"""&amp;CY90&amp;""", d31t:"""&amp;CZ90&amp;""",d31p:"""&amp;DA90&amp;""",d32t:"""&amp;DB90&amp;""",d32p:"""&amp;DC90&amp;""",d33t:"""&amp;DD90&amp;""",d33p:"""&amp;DE90&amp;""",d3w:"""&amp;DF90&amp;""",d3d:"""&amp;DG90&amp;"""}; "</f>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"D6.scenario.defSelectValue["""&amp;U90&amp;"""]= [ """&amp;CLEAN(V90)&amp;""", """&amp;CLEAN(W90)&amp;IF(X90="","",""", """&amp;CLEAN(X90))&amp;IF(Y90="","",""", """&amp;CLEAN(Y90))&amp;IF(Z90="","",""", """&amp;CLEAN(Z90))&amp;IF(AA90="","",""", """&amp;CLEAN(AA90))&amp;IF(AB90="","",""", """&amp;CLEAN(AB90))&amp;IF(AC90="","",""", """&amp;CLEAN(AC90))&amp;IF(AD90="","",""", """&amp;CLEAN(AD90))&amp;IF(AE90="","",""", """&amp;CLEAN(AE90))&amp;IF(AF90="","",""", """&amp;CLEAN(AF90))&amp;IF(AG90="","",""", """&amp;CLEAN(AG90))&amp;IF(AH90="",""", """&amp;CLEAN(AH90))&amp;IF(AI90="","",""", """&amp;CLEAN(AI90))&amp;IF(AJ90="","",""", """&amp;CLEAN(AJ90))&amp;IF(AK90="","",""", """&amp;CLEAN(AK90))&amp;""" ];"</f>
        <v>D6.scenario.defSelectValue["sel245"]= [ "Please choose the morning get up for a painful", "limbs at", "cold is get frost in cold", "window", "room in the breath fogged white", "", " " ];</v>
      </c>
      <c r="DR90" s="89"/>
      <c r="DS90" s="89"/>
      <c r="DT90" s="89" t="str">
        <f>"D6.scenario.defSelectData['"&amp;U90&amp;"']= [ '"&amp;BC90&amp;"', '"&amp;BD90&amp;"', '"&amp;BE90&amp;IF(BF90="","","', '"&amp;BF90)&amp;IF(BG90="","","', '"&amp;BG90)&amp;IF(BH90="","","', '"&amp;BH90)&amp;IF(BI90="","","', '"&amp;BI90)&amp;IF(BJ90="","","', '"&amp;BJ90)&amp;IF(BK90="","","', '"&amp;BK90)&amp;IF(BL90="","","', '"&amp;BL90)&amp;IF(BM90="","","', '"&amp;BM90)&amp;IF(BN90="","","', '"&amp;BN90)&amp;IF(BO90="","","', '"&amp;BO90)&amp;IF(BP90="","","', '"&amp;BP90)&amp;IF(BQ90="","","', '"&amp;BQ90)&amp;IF(BR90="","","', '"&amp;BR90)&amp;"' ];"</f>
        <v>D6.scenario.defSelectData['sel245']= [ '-1', '1', '2', '3', '4', '5' ];</v>
      </c>
    </row>
    <row r="91" spans="1:124" s="84" customFormat="1" ht="43.5" customHeight="1" x14ac:dyDescent="0.15">
      <c r="A91" s="73"/>
      <c r="B91" s="111" t="s">
        <v>2872</v>
      </c>
      <c r="C91" s="119" t="s">
        <v>3869</v>
      </c>
      <c r="D91" s="131" t="s">
        <v>3074</v>
      </c>
      <c r="E91" s="110" t="s">
        <v>2990</v>
      </c>
      <c r="F91" s="119"/>
      <c r="G91" s="131"/>
      <c r="H91" s="119" t="s">
        <v>4022</v>
      </c>
      <c r="I91" s="131" t="s">
        <v>2756</v>
      </c>
      <c r="J91" s="119" t="str">
        <f>IF(K91="","",K91)</f>
        <v>sel246</v>
      </c>
      <c r="K91" s="131" t="str">
        <f>"sel"&amp;MID($B91,2,5)</f>
        <v>sel246</v>
      </c>
      <c r="L91" s="111"/>
      <c r="M91" s="111"/>
      <c r="N91" s="111"/>
      <c r="O91" s="110" t="s">
        <v>1914</v>
      </c>
      <c r="P91" s="111"/>
      <c r="Q91" s="111"/>
      <c r="R91" s="110">
        <v>-1</v>
      </c>
      <c r="S91" s="73"/>
      <c r="T91" s="73"/>
      <c r="U91" s="113" t="str">
        <f>J91</f>
        <v>sel246</v>
      </c>
      <c r="V91" s="119" t="s">
        <v>4071</v>
      </c>
      <c r="W91" s="119" t="s">
        <v>4352</v>
      </c>
      <c r="X91" s="121" t="s">
        <v>4353</v>
      </c>
      <c r="Y91" s="119" t="s">
        <v>4354</v>
      </c>
      <c r="Z91" s="119" t="s">
        <v>4355</v>
      </c>
      <c r="AA91" s="119" t="s">
        <v>4356</v>
      </c>
      <c r="AB91" s="119" t="s">
        <v>4357</v>
      </c>
      <c r="AC91" s="119" t="s">
        <v>4358</v>
      </c>
      <c r="AD91" s="119" t="s">
        <v>4359</v>
      </c>
      <c r="AE91" s="119"/>
      <c r="AF91" s="119"/>
      <c r="AG91" s="119"/>
      <c r="AH91" s="119"/>
      <c r="AI91" s="119"/>
      <c r="AJ91" s="119" t="s">
        <v>3559</v>
      </c>
      <c r="AK91" s="119"/>
      <c r="AL91" s="131" t="s">
        <v>4663</v>
      </c>
      <c r="AM91" s="131" t="s">
        <v>2758</v>
      </c>
      <c r="AN91" s="133" t="s">
        <v>2759</v>
      </c>
      <c r="AO91" s="162" t="s">
        <v>2760</v>
      </c>
      <c r="AP91" s="162" t="s">
        <v>2761</v>
      </c>
      <c r="AQ91" s="162" t="s">
        <v>2762</v>
      </c>
      <c r="AR91" s="131" t="s">
        <v>2763</v>
      </c>
      <c r="AS91" s="131" t="s">
        <v>2764</v>
      </c>
      <c r="AT91" s="131" t="s">
        <v>2765</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"D6.scenario.defInput["""&amp;B91&amp;"""] = {  "&amp;E$2&amp;":"""&amp;E91&amp;""",  "&amp;C$2&amp;":"""&amp;CLEAN(SUBSTITUTE(C91,"""",""""))&amp;""",  "&amp;F$2&amp;":"""&amp;F91&amp;""",  "&amp;H$2&amp;":"""&amp;CLEAN(SUBSTITUTE(H91,"""",""""))&amp;""", "&amp;J$2&amp;":"""&amp;J91&amp;""", "&amp;L$2&amp;":"""&amp;L91&amp;""", "&amp;M$2&amp;":"""&amp;M91&amp;""", "&amp;N$2&amp;":"""&amp;N91&amp;""", "&amp;O$2&amp;":"""&amp;O91&amp;""", "&amp;P$2&amp;":"""&amp;P91&amp;""", "&amp;Q$2&amp;":"""&amp;Q91&amp;""", "&amp;R$2&amp;":"""&amp;R91&amp;""", d11t:"""&amp;CJ91&amp;""",d11p:"""&amp;CK91&amp;""",d12t:"""&amp;CL91&amp;""",d12p:"""&amp;CM91&amp;""",d13t:"""&amp;CN91&amp;""",d13p:"""&amp;CO91&amp;""",d1w:"""&amp;CP91&amp;""",d1d:"""&amp;CQ91&amp;""", d21t:"""&amp;CR91&amp;""",d21p:"""&amp;CS91&amp;""",d22t:"""&amp;CT91&amp;""",d22p:"""&amp;CU91&amp;""",d23t:"""&amp;CV91&amp;""",d23p:"""&amp;CW91&amp;""",d2w:"""&amp;CX91&amp;""",d2d:"""&amp;CY91&amp;""", d31t:"""&amp;CZ91&amp;""",d31p:"""&amp;DA91&amp;""",d32t:"""&amp;DB91&amp;""",d32p:"""&amp;DC91&amp;""",d33t:"""&amp;DD91&amp;""",d33p:"""&amp;DE91&amp;""",d3w:"""&amp;DF91&amp;""",d3d:"""&amp;DG91&amp;"""}; "</f>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"D6.scenario.defSelectValue["""&amp;U91&amp;"""]= [ """&amp;CLEAN(V91)&amp;""", """&amp;CLEAN(W91)&amp;IF(X91="","",""", """&amp;CLEAN(X91))&amp;IF(Y91="","",""", """&amp;CLEAN(Y91))&amp;IF(Z91="","",""", """&amp;CLEAN(Z91))&amp;IF(AA91="","",""", """&amp;CLEAN(AA91))&amp;IF(AB91="","",""", """&amp;CLEAN(AB91))&amp;IF(AC91="","",""", """&amp;CLEAN(AC91))&amp;IF(AD91="","",""", """&amp;CLEAN(AD91))&amp;IF(AE91="","",""", """&amp;CLEAN(AE91))&amp;IF(AF91="","",""", """&amp;CLEAN(AF91))&amp;IF(AG91="","",""", """&amp;CLEAN(AG91))&amp;IF(AH91="",""", """&amp;CLEAN(AH91))&amp;IF(AI91="","",""", """&amp;CLEAN(AI91))&amp;IF(AJ91="","",""", """&amp;CLEAN(AJ91))&amp;IF(AK91="","",""", """&amp;CLEAN(AK91))&amp;""" ];"</f>
        <v>D6.scenario.defSelectValue["sel246"]= [ "Please select", "10 in early October", "late October", "early November", "late November", "early December", "late December", "early January", "late January", "", " " ];</v>
      </c>
      <c r="DR91" s="89"/>
      <c r="DS91" s="89"/>
      <c r="DT91" s="89" t="str">
        <f>"D6.scenario.defSelectData['"&amp;U91&amp;"']= [ '"&amp;BC91&amp;"', '"&amp;BD91&amp;"', '"&amp;BE91&amp;IF(BF91="","","', '"&amp;BF91)&amp;IF(BG91="","","', '"&amp;BG91)&amp;IF(BH91="","","', '"&amp;BH91)&amp;IF(BI91="","","', '"&amp;BI91)&amp;IF(BJ91="","","', '"&amp;BJ91)&amp;IF(BK91="","","', '"&amp;BK91)&amp;IF(BL91="","","', '"&amp;BL91)&amp;IF(BM91="","","', '"&amp;BM91)&amp;IF(BN91="","","', '"&amp;BN91)&amp;IF(BO91="","","', '"&amp;BO91)&amp;IF(BP91="","","', '"&amp;BP91)&amp;IF(BQ91="","","', '"&amp;BQ91)&amp;IF(BR91="","","', '"&amp;BR91)&amp;"' ];"</f>
        <v>D6.scenario.defSelectData['sel246']= [ '-1', '1', '2', '3', '4', '5', '6', '7', '8' ];</v>
      </c>
    </row>
    <row r="92" spans="1:124" s="84" customFormat="1" ht="43.5" customHeight="1" x14ac:dyDescent="0.15">
      <c r="A92" s="73"/>
      <c r="B92" s="110" t="s">
        <v>2873</v>
      </c>
      <c r="C92" s="119" t="s">
        <v>3870</v>
      </c>
      <c r="D92" s="131" t="s">
        <v>3075</v>
      </c>
      <c r="E92" s="110" t="s">
        <v>2990</v>
      </c>
      <c r="F92" s="119"/>
      <c r="G92" s="131"/>
      <c r="H92" s="119" t="s">
        <v>4023</v>
      </c>
      <c r="I92" s="131" t="s">
        <v>2757</v>
      </c>
      <c r="J92" s="119" t="str">
        <f>IF(K92="","",K92)</f>
        <v>sel247</v>
      </c>
      <c r="K92" s="131" t="str">
        <f>"sel"&amp;MID($B92,2,5)</f>
        <v>sel247</v>
      </c>
      <c r="L92" s="111"/>
      <c r="M92" s="111"/>
      <c r="N92" s="111"/>
      <c r="O92" s="110" t="s">
        <v>1914</v>
      </c>
      <c r="P92" s="111"/>
      <c r="Q92" s="111"/>
      <c r="R92" s="110">
        <v>-1</v>
      </c>
      <c r="S92" s="73"/>
      <c r="T92" s="73"/>
      <c r="U92" s="113" t="str">
        <f>J92</f>
        <v>sel247</v>
      </c>
      <c r="V92" s="119" t="s">
        <v>4071</v>
      </c>
      <c r="W92" s="119" t="s">
        <v>4360</v>
      </c>
      <c r="X92" s="121" t="s">
        <v>4361</v>
      </c>
      <c r="Y92" s="119" t="s">
        <v>4362</v>
      </c>
      <c r="Z92" s="119" t="s">
        <v>4363</v>
      </c>
      <c r="AA92" s="119" t="s">
        <v>4364</v>
      </c>
      <c r="AB92" s="119" t="s">
        <v>4365</v>
      </c>
      <c r="AC92" s="119" t="s">
        <v>4366</v>
      </c>
      <c r="AD92" s="119" t="s">
        <v>4367</v>
      </c>
      <c r="AE92" s="119"/>
      <c r="AF92" s="119"/>
      <c r="AG92" s="119"/>
      <c r="AH92" s="119"/>
      <c r="AI92" s="119"/>
      <c r="AJ92" s="119" t="s">
        <v>3559</v>
      </c>
      <c r="AK92" s="119"/>
      <c r="AL92" s="131" t="s">
        <v>4666</v>
      </c>
      <c r="AM92" s="131" t="s">
        <v>2766</v>
      </c>
      <c r="AN92" s="133" t="s">
        <v>2767</v>
      </c>
      <c r="AO92" s="162" t="s">
        <v>2768</v>
      </c>
      <c r="AP92" s="162" t="s">
        <v>2769</v>
      </c>
      <c r="AQ92" s="162" t="s">
        <v>2770</v>
      </c>
      <c r="AR92" s="131" t="s">
        <v>2771</v>
      </c>
      <c r="AS92" s="131" t="s">
        <v>2772</v>
      </c>
      <c r="AT92" s="131" t="s">
        <v>2773</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"D6.scenario.defInput["""&amp;B92&amp;"""] = {  "&amp;E$2&amp;":"""&amp;E92&amp;""",  "&amp;C$2&amp;":"""&amp;CLEAN(SUBSTITUTE(C92,"""",""""))&amp;""",  "&amp;F$2&amp;":"""&amp;F92&amp;""",  "&amp;H$2&amp;":"""&amp;CLEAN(SUBSTITUTE(H92,"""",""""))&amp;""", "&amp;J$2&amp;":"""&amp;J92&amp;""", "&amp;L$2&amp;":"""&amp;L92&amp;""", "&amp;M$2&amp;":"""&amp;M92&amp;""", "&amp;N$2&amp;":"""&amp;N92&amp;""", "&amp;O$2&amp;":"""&amp;O92&amp;""", "&amp;P$2&amp;":"""&amp;P92&amp;""", "&amp;Q$2&amp;":"""&amp;Q92&amp;""", "&amp;R$2&amp;":"""&amp;R92&amp;""", d11t:"""&amp;CJ92&amp;""",d11p:"""&amp;CK92&amp;""",d12t:"""&amp;CL92&amp;""",d12p:"""&amp;CM92&amp;""",d13t:"""&amp;CN92&amp;""",d13p:"""&amp;CO92&amp;""",d1w:"""&amp;CP92&amp;""",d1d:"""&amp;CQ92&amp;""", d21t:"""&amp;CR92&amp;""",d21p:"""&amp;CS92&amp;""",d22t:"""&amp;CT92&amp;""",d22p:"""&amp;CU92&amp;""",d23t:"""&amp;CV92&amp;""",d23p:"""&amp;CW92&amp;""",d2w:"""&amp;CX92&amp;""",d2d:"""&amp;CY92&amp;""", d31t:"""&amp;CZ92&amp;""",d31p:"""&amp;DA92&amp;""",d32t:"""&amp;DB92&amp;""",d32p:"""&amp;DC92&amp;""",d33t:"""&amp;DD92&amp;""",d33p:"""&amp;DE92&amp;""",d3w:"""&amp;DF92&amp;""",d3d:"""&amp;DG92&amp;"""}; "</f>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"D6.scenario.defSelectValue["""&amp;U92&amp;"""]= [ """&amp;CLEAN(V92)&amp;""", """&amp;CLEAN(W92)&amp;IF(X92="","",""", """&amp;CLEAN(X92))&amp;IF(Y92="","",""", """&amp;CLEAN(Y92))&amp;IF(Z92="","",""", """&amp;CLEAN(Z92))&amp;IF(AA92="","",""", """&amp;CLEAN(AA92))&amp;IF(AB92="","",""", """&amp;CLEAN(AB92))&amp;IF(AC92="","",""", """&amp;CLEAN(AC92))&amp;IF(AD92="","",""", """&amp;CLEAN(AD92))&amp;IF(AE92="","",""", """&amp;CLEAN(AE92))&amp;IF(AF92="","",""", """&amp;CLEAN(AF92))&amp;IF(AG92="","",""", """&amp;CLEAN(AG92))&amp;IF(AH92="",""", """&amp;CLEAN(AH92))&amp;IF(AI92="","",""", """&amp;CLEAN(AI92))&amp;IF(AJ92="","",""", """&amp;CLEAN(AJ92))&amp;IF(AK92="","",""", """&amp;CLEAN(AK92))&amp;""" ];"</f>
        <v>D6.scenario.defSelectValue["sel247"]= [ "Please select", "early February", "late February", "early March", "late March", "early April", "late April", "5 early May", "5 late May", "", " " ];</v>
      </c>
      <c r="DR92" s="89"/>
      <c r="DS92" s="89"/>
      <c r="DT92" s="89" t="str">
        <f>"D6.scenario.defSelectData['"&amp;U92&amp;"']= [ '"&amp;BC92&amp;"', '"&amp;BD92&amp;"', '"&amp;BE92&amp;IF(BF92="","","', '"&amp;BF92)&amp;IF(BG92="","","', '"&amp;BG92)&amp;IF(BH92="","","', '"&amp;BH92)&amp;IF(BI92="","","', '"&amp;BI92)&amp;IF(BJ92="","","', '"&amp;BJ92)&amp;IF(BK92="","","', '"&amp;BK92)&amp;IF(BL92="","","', '"&amp;BL92)&amp;IF(BM92="","","', '"&amp;BM92)&amp;IF(BN92="","","', '"&amp;BN92)&amp;IF(BO92="","","', '"&amp;BO92)&amp;IF(BP92="","","', '"&amp;BP92)&amp;IF(BQ92="","","', '"&amp;BQ92)&amp;IF(BR92="","","', '"&amp;BR92)&amp;"' ];"</f>
        <v>D6.scenario.defSelectData['sel247']= [ '-1', '1', '2', '3', '4', '5', '6', '7', '8' ];</v>
      </c>
    </row>
    <row r="93" spans="1:124" s="84" customFormat="1" ht="43.5" customHeight="1" x14ac:dyDescent="0.15">
      <c r="B93" s="111" t="s">
        <v>2874</v>
      </c>
      <c r="C93" s="119" t="s">
        <v>3871</v>
      </c>
      <c r="D93" s="131" t="s">
        <v>2359</v>
      </c>
      <c r="E93" s="110" t="s">
        <v>2990</v>
      </c>
      <c r="F93" s="119"/>
      <c r="G93" s="131"/>
      <c r="H93" s="119" t="s">
        <v>4024</v>
      </c>
      <c r="I93" s="131" t="s">
        <v>2329</v>
      </c>
      <c r="J93" s="119" t="str">
        <f>IF(K93="","",K93)</f>
        <v>sel248</v>
      </c>
      <c r="K93" s="131" t="str">
        <f>"sel"&amp;MID($B93,2,5)</f>
        <v>sel248</v>
      </c>
      <c r="L93" s="111"/>
      <c r="M93" s="111"/>
      <c r="N93" s="111"/>
      <c r="O93" s="110" t="s">
        <v>1914</v>
      </c>
      <c r="P93" s="111"/>
      <c r="Q93" s="111"/>
      <c r="R93" s="110">
        <v>-1</v>
      </c>
      <c r="T93" s="73"/>
      <c r="U93" s="113" t="str">
        <f>J93</f>
        <v>sel248</v>
      </c>
      <c r="V93" s="119" t="s">
        <v>4071</v>
      </c>
      <c r="W93" s="119" t="s">
        <v>4247</v>
      </c>
      <c r="X93" s="119" t="s">
        <v>4126</v>
      </c>
      <c r="Y93" s="119" t="s">
        <v>4248</v>
      </c>
      <c r="Z93" s="119" t="s">
        <v>4249</v>
      </c>
      <c r="AA93" s="119"/>
      <c r="AB93" s="119"/>
      <c r="AC93" s="119"/>
      <c r="AD93" s="119"/>
      <c r="AE93" s="119"/>
      <c r="AF93" s="119"/>
      <c r="AG93" s="119"/>
      <c r="AH93" s="119"/>
      <c r="AI93" s="119"/>
      <c r="AJ93" s="119" t="s">
        <v>3559</v>
      </c>
      <c r="AK93" s="119"/>
      <c r="AL93" s="131" t="s">
        <v>4656</v>
      </c>
      <c r="AM93" s="162" t="s">
        <v>2336</v>
      </c>
      <c r="AN93" s="162" t="s">
        <v>4678</v>
      </c>
      <c r="AO93" s="162" t="s">
        <v>2337</v>
      </c>
      <c r="AP93" s="162" t="s">
        <v>4659</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"D6.scenario.defInput["""&amp;B93&amp;"""] = {  "&amp;E$2&amp;":"""&amp;E93&amp;""",  "&amp;C$2&amp;":"""&amp;CLEAN(SUBSTITUTE(C93,"""",""""))&amp;""",  "&amp;F$2&amp;":"""&amp;F93&amp;""",  "&amp;H$2&amp;":"""&amp;CLEAN(SUBSTITUTE(H93,"""",""""))&amp;""", "&amp;J$2&amp;":"""&amp;J93&amp;""", "&amp;L$2&amp;":"""&amp;L93&amp;""", "&amp;M$2&amp;":"""&amp;M93&amp;""", "&amp;N$2&amp;":"""&amp;N93&amp;""", "&amp;O$2&amp;":"""&amp;O93&amp;""", "&amp;P$2&amp;":"""&amp;P93&amp;""", "&amp;Q$2&amp;":"""&amp;Q93&amp;""", "&amp;R$2&amp;":"""&amp;R93&amp;""", d11t:"""&amp;CJ93&amp;""",d11p:"""&amp;CK93&amp;""",d12t:"""&amp;CL93&amp;""",d12p:"""&amp;CM93&amp;""",d13t:"""&amp;CN93&amp;""",d13p:"""&amp;CO93&amp;""",d1w:"""&amp;CP93&amp;""",d1d:"""&amp;CQ93&amp;""", d21t:"""&amp;CR93&amp;""",d21p:"""&amp;CS93&amp;""",d22t:"""&amp;CT93&amp;""",d22p:"""&amp;CU93&amp;""",d23t:"""&amp;CV93&amp;""",d23p:"""&amp;CW93&amp;""",d2w:"""&amp;CX93&amp;""",d2d:"""&amp;CY93&amp;""", d31t:"""&amp;CZ93&amp;""",d31p:"""&amp;DA93&amp;""",d32t:"""&amp;DB93&amp;""",d32p:"""&amp;DC93&amp;""",d33t:"""&amp;DD93&amp;""",d33p:"""&amp;DE93&amp;""",d3w:"""&amp;DF93&amp;""",d3d:"""&amp;DG93&amp;"""}; "</f>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"D6.scenario.defSelectValue["""&amp;U93&amp;"""]= [ """&amp;CLEAN(V93)&amp;""", """&amp;CLEAN(W93)&amp;IF(X93="","",""", """&amp;CLEAN(X93))&amp;IF(Y93="","",""", """&amp;CLEAN(Y93))&amp;IF(Z93="","",""", """&amp;CLEAN(Z93))&amp;IF(AA93="","",""", """&amp;CLEAN(AA93))&amp;IF(AB93="","",""", """&amp;CLEAN(AB93))&amp;IF(AC93="","",""", """&amp;CLEAN(AC93))&amp;IF(AD93="","",""", """&amp;CLEAN(AD93))&amp;IF(AE93="","",""", """&amp;CLEAN(AE93))&amp;IF(AF93="","",""", """&amp;CLEAN(AF93))&amp;IF(AG93="","",""", """&amp;CLEAN(AG93))&amp;IF(AH93="",""", """&amp;CLEAN(AH93))&amp;IF(AI93="","",""", """&amp;CLEAN(AI93))&amp;IF(AJ93="","",""", """&amp;CLEAN(AJ93))&amp;IF(AK93="","",""", """&amp;CLEAN(AK93))&amp;""" ];"</f>
        <v>D6.scenario.defSelectValue["sel248"]= [ "Please select", "always have", "not", "is", "from time to time are roughly the", "", " " ];</v>
      </c>
      <c r="DR93" s="89"/>
      <c r="DS93" s="89"/>
      <c r="DT93" s="89" t="str">
        <f>"D6.scenario.defSelectData['"&amp;U93&amp;"']= [ '"&amp;BC93&amp;"', '"&amp;BD93&amp;"', '"&amp;BE93&amp;IF(BF93="","","', '"&amp;BF93)&amp;IF(BG93="","","', '"&amp;BG93)&amp;IF(BH93="","","', '"&amp;BH93)&amp;IF(BI93="","","', '"&amp;BI93)&amp;IF(BJ93="","","', '"&amp;BJ93)&amp;IF(BK93="","","', '"&amp;BK93)&amp;IF(BL93="","","', '"&amp;BL93)&amp;IF(BM93="","","', '"&amp;BM93)&amp;IF(BN93="","","', '"&amp;BN93)&amp;IF(BO93="","","', '"&amp;BO93)&amp;IF(BP93="","","', '"&amp;BP93)&amp;IF(BQ93="","","', '"&amp;BQ93)&amp;IF(BR93="","","', '"&amp;BR93)&amp;"' ];"</f>
        <v>D6.scenario.defSelectData['sel248']= [ '-1', '1', '2', '3', '4' ];</v>
      </c>
    </row>
    <row r="94" spans="1:124" s="84" customFormat="1" ht="43.5" customHeight="1" x14ac:dyDescent="0.15">
      <c r="B94" s="110" t="s">
        <v>2875</v>
      </c>
      <c r="C94" s="119" t="s">
        <v>3872</v>
      </c>
      <c r="D94" s="131" t="s">
        <v>2330</v>
      </c>
      <c r="E94" s="110" t="s">
        <v>2990</v>
      </c>
      <c r="F94" s="119"/>
      <c r="G94" s="131"/>
      <c r="H94" s="119" t="s">
        <v>4025</v>
      </c>
      <c r="I94" s="131" t="s">
        <v>2331</v>
      </c>
      <c r="J94" s="119" t="str">
        <f>IF(K94="","",K94)</f>
        <v>sel249</v>
      </c>
      <c r="K94" s="131" t="str">
        <f>"sel"&amp;MID($B94,2,5)</f>
        <v>sel249</v>
      </c>
      <c r="L94" s="111"/>
      <c r="M94" s="111"/>
      <c r="N94" s="111"/>
      <c r="O94" s="110" t="s">
        <v>1914</v>
      </c>
      <c r="P94" s="111"/>
      <c r="Q94" s="111"/>
      <c r="R94" s="110">
        <v>-1</v>
      </c>
      <c r="T94" s="73"/>
      <c r="U94" s="113" t="str">
        <f>J94</f>
        <v>sel249</v>
      </c>
      <c r="V94" s="119" t="s">
        <v>4071</v>
      </c>
      <c r="W94" s="119" t="s">
        <v>4247</v>
      </c>
      <c r="X94" s="119" t="s">
        <v>4126</v>
      </c>
      <c r="Y94" s="119" t="s">
        <v>4248</v>
      </c>
      <c r="Z94" s="119" t="s">
        <v>4249</v>
      </c>
      <c r="AA94" s="119"/>
      <c r="AB94" s="119"/>
      <c r="AC94" s="119"/>
      <c r="AD94" s="119"/>
      <c r="AE94" s="119"/>
      <c r="AF94" s="119"/>
      <c r="AG94" s="119"/>
      <c r="AH94" s="119"/>
      <c r="AI94" s="119"/>
      <c r="AJ94" s="119" t="s">
        <v>3559</v>
      </c>
      <c r="AK94" s="119"/>
      <c r="AL94" s="131" t="s">
        <v>4652</v>
      </c>
      <c r="AM94" s="162" t="s">
        <v>2336</v>
      </c>
      <c r="AN94" s="162" t="s">
        <v>4701</v>
      </c>
      <c r="AO94" s="162" t="s">
        <v>2337</v>
      </c>
      <c r="AP94" s="162" t="s">
        <v>4659</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"D6.scenario.defInput["""&amp;B94&amp;"""] = {  "&amp;E$2&amp;":"""&amp;E94&amp;""",  "&amp;C$2&amp;":"""&amp;CLEAN(SUBSTITUTE(C94,"""",""""))&amp;""",  "&amp;F$2&amp;":"""&amp;F94&amp;""",  "&amp;H$2&amp;":"""&amp;CLEAN(SUBSTITUTE(H94,"""",""""))&amp;""", "&amp;J$2&amp;":"""&amp;J94&amp;""", "&amp;L$2&amp;":"""&amp;L94&amp;""", "&amp;M$2&amp;":"""&amp;M94&amp;""", "&amp;N$2&amp;":"""&amp;N94&amp;""", "&amp;O$2&amp;":"""&amp;O94&amp;""", "&amp;P$2&amp;":"""&amp;P94&amp;""", "&amp;Q$2&amp;":"""&amp;Q94&amp;""", "&amp;R$2&amp;":"""&amp;R94&amp;""", d11t:"""&amp;CJ94&amp;""",d11p:"""&amp;CK94&amp;""",d12t:"""&amp;CL94&amp;""",d12p:"""&amp;CM94&amp;""",d13t:"""&amp;CN94&amp;""",d13p:"""&amp;CO94&amp;""",d1w:"""&amp;CP94&amp;""",d1d:"""&amp;CQ94&amp;""", d21t:"""&amp;CR94&amp;""",d21p:"""&amp;CS94&amp;""",d22t:"""&amp;CT94&amp;""",d22p:"""&amp;CU94&amp;""",d23t:"""&amp;CV94&amp;""",d23p:"""&amp;CW94&amp;""",d2w:"""&amp;CX94&amp;""",d2d:"""&amp;CY94&amp;""", d31t:"""&amp;CZ94&amp;""",d31p:"""&amp;DA94&amp;""",d32t:"""&amp;DB94&amp;""",d32p:"""&amp;DC94&amp;""",d33t:"""&amp;DD94&amp;""",d33p:"""&amp;DE94&amp;""",d3w:"""&amp;DF94&amp;""",d3d:"""&amp;DG94&amp;"""}; "</f>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"D6.scenario.defSelectValue["""&amp;U94&amp;"""]= [ """&amp;CLEAN(V94)&amp;""", """&amp;CLEAN(W94)&amp;IF(X94="","",""", """&amp;CLEAN(X94))&amp;IF(Y94="","",""", """&amp;CLEAN(Y94))&amp;IF(Z94="","",""", """&amp;CLEAN(Z94))&amp;IF(AA94="","",""", """&amp;CLEAN(AA94))&amp;IF(AB94="","",""", """&amp;CLEAN(AB94))&amp;IF(AC94="","",""", """&amp;CLEAN(AC94))&amp;IF(AD94="","",""", """&amp;CLEAN(AD94))&amp;IF(AE94="","",""", """&amp;CLEAN(AE94))&amp;IF(AF94="","",""", """&amp;CLEAN(AF94))&amp;IF(AG94="","",""", """&amp;CLEAN(AG94))&amp;IF(AH94="",""", """&amp;CLEAN(AH94))&amp;IF(AI94="","",""", """&amp;CLEAN(AI94))&amp;IF(AJ94="","",""", """&amp;CLEAN(AJ94))&amp;IF(AK94="","",""", """&amp;CLEAN(AK94))&amp;""" ];"</f>
        <v>D6.scenario.defSelectValue["sel249"]= [ "Please select", "always have", "not", "is", "from time to time are roughly the", "", " " ];</v>
      </c>
      <c r="DR94" s="89"/>
      <c r="DS94" s="89"/>
      <c r="DT94" s="89" t="str">
        <f>"D6.scenario.defSelectData['"&amp;U94&amp;"']= [ '"&amp;BC94&amp;"', '"&amp;BD94&amp;"', '"&amp;BE94&amp;IF(BF94="","","', '"&amp;BF94)&amp;IF(BG94="","","', '"&amp;BG94)&amp;IF(BH94="","","', '"&amp;BH94)&amp;IF(BI94="","","', '"&amp;BI94)&amp;IF(BJ94="","","', '"&amp;BJ94)&amp;IF(BK94="","","', '"&amp;BK94)&amp;IF(BL94="","","', '"&amp;BL94)&amp;IF(BM94="","","', '"&amp;BM94)&amp;IF(BN94="","","', '"&amp;BN94)&amp;IF(BO94="","","', '"&amp;BO94)&amp;IF(BP94="","","', '"&amp;BP94)&amp;IF(BQ94="","","', '"&amp;BQ94)&amp;IF(BR94="","","', '"&amp;BR94)&amp;"' ];"</f>
        <v>D6.scenario.defSelectData['sel249']= [ '-1', '1', '2', '3', '4' ];</v>
      </c>
    </row>
    <row r="95" spans="1:124" s="84" customFormat="1" ht="43.5" customHeight="1" x14ac:dyDescent="0.15">
      <c r="A95" s="73"/>
      <c r="B95" s="111" t="s">
        <v>2893</v>
      </c>
      <c r="C95" s="119" t="s">
        <v>3873</v>
      </c>
      <c r="D95" s="131" t="s">
        <v>1959</v>
      </c>
      <c r="E95" s="110" t="s">
        <v>2991</v>
      </c>
      <c r="F95" s="119" t="s">
        <v>3946</v>
      </c>
      <c r="G95" s="131" t="s">
        <v>1949</v>
      </c>
      <c r="H95" s="119" t="s">
        <v>4026</v>
      </c>
      <c r="I95" s="131" t="s">
        <v>2798</v>
      </c>
      <c r="J95" s="119" t="str">
        <f>IF(K95="","",K95)</f>
        <v>sel261</v>
      </c>
      <c r="K95" s="131" t="str">
        <f>"sel"&amp;MID($B95,2,5)</f>
        <v>sel261</v>
      </c>
      <c r="L95" s="111"/>
      <c r="M95" s="111"/>
      <c r="N95" s="111"/>
      <c r="O95" s="110" t="s">
        <v>1914</v>
      </c>
      <c r="P95" s="111"/>
      <c r="Q95" s="111"/>
      <c r="R95" s="110">
        <v>-1</v>
      </c>
      <c r="S95" s="73"/>
      <c r="T95" s="73"/>
      <c r="U95" s="113" t="str">
        <f>J95</f>
        <v>sel261</v>
      </c>
      <c r="V95" s="119" t="s">
        <v>4071</v>
      </c>
      <c r="W95" s="119" t="s">
        <v>4180</v>
      </c>
      <c r="X95" s="119" t="s">
        <v>4277</v>
      </c>
      <c r="Y95" s="119" t="s">
        <v>4278</v>
      </c>
      <c r="Z95" s="119" t="s">
        <v>4279</v>
      </c>
      <c r="AA95" s="119" t="s">
        <v>4280</v>
      </c>
      <c r="AB95" s="119" t="s">
        <v>4226</v>
      </c>
      <c r="AC95" s="119" t="s">
        <v>4281</v>
      </c>
      <c r="AD95" s="119" t="s">
        <v>4282</v>
      </c>
      <c r="AE95" s="119" t="s">
        <v>4228</v>
      </c>
      <c r="AF95" s="119" t="s">
        <v>4229</v>
      </c>
      <c r="AG95" s="119"/>
      <c r="AH95" s="119"/>
      <c r="AI95" s="119"/>
      <c r="AJ95" s="119" t="s">
        <v>3559</v>
      </c>
      <c r="AK95" s="119"/>
      <c r="AL95" s="131" t="s">
        <v>4656</v>
      </c>
      <c r="AM95" s="162" t="s">
        <v>2023</v>
      </c>
      <c r="AN95" s="131" t="s">
        <v>1981</v>
      </c>
      <c r="AO95" s="131" t="s">
        <v>1982</v>
      </c>
      <c r="AP95" s="162" t="s">
        <v>1983</v>
      </c>
      <c r="AQ95" s="162" t="s">
        <v>1984</v>
      </c>
      <c r="AR95" s="162" t="s">
        <v>1985</v>
      </c>
      <c r="AS95" s="162" t="s">
        <v>1986</v>
      </c>
      <c r="AT95" s="131" t="s">
        <v>1987</v>
      </c>
      <c r="AU95" s="131" t="s">
        <v>1988</v>
      </c>
      <c r="AV95" s="131" t="s">
        <v>1989</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"D6.scenario.defInput["""&amp;B95&amp;"""] = {  "&amp;E$2&amp;":"""&amp;E95&amp;""",  "&amp;C$2&amp;":"""&amp;CLEAN(SUBSTITUTE(C95,"""",""""))&amp;""",  "&amp;F$2&amp;":"""&amp;F95&amp;""",  "&amp;H$2&amp;":"""&amp;CLEAN(SUBSTITUTE(H95,"""",""""))&amp;""", "&amp;J$2&amp;":"""&amp;J95&amp;""", "&amp;L$2&amp;":"""&amp;L95&amp;""", "&amp;M$2&amp;":"""&amp;M95&amp;""", "&amp;N$2&amp;":"""&amp;N95&amp;""", "&amp;O$2&amp;":"""&amp;O95&amp;""", "&amp;P$2&amp;":"""&amp;P95&amp;""", "&amp;Q$2&amp;":"""&amp;Q95&amp;""", "&amp;R$2&amp;":"""&amp;R95&amp;""", d11t:"""&amp;CJ95&amp;""",d11p:"""&amp;CK95&amp;""",d12t:"""&amp;CL95&amp;""",d12p:"""&amp;CM95&amp;""",d13t:"""&amp;CN95&amp;""",d13p:"""&amp;CO95&amp;""",d1w:"""&amp;CP95&amp;""",d1d:"""&amp;CQ95&amp;""", d21t:"""&amp;CR95&amp;""",d21p:"""&amp;CS95&amp;""",d22t:"""&amp;CT95&amp;""",d22p:"""&amp;CU95&amp;""",d23t:"""&amp;CV95&amp;""",d23p:"""&amp;CW95&amp;""",d2w:"""&amp;CX95&amp;""",d2d:"""&amp;CY95&amp;""", d31t:"""&amp;CZ95&amp;""",d31p:"""&amp;DA95&amp;""",d32t:"""&amp;DB95&amp;""",d32p:"""&amp;DC95&amp;""",d33t:"""&amp;DD95&amp;""",d33p:"""&amp;DE95&amp;""",d3w:"""&amp;DF95&amp;""",d3d:"""&amp;DG95&amp;"""}; "</f>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"D6.scenario.defSelectValue["""&amp;U95&amp;"""]= [ """&amp;CLEAN(V95)&amp;""", """&amp;CLEAN(W95)&amp;IF(X95="","",""", """&amp;CLEAN(X95))&amp;IF(Y95="","",""", """&amp;CLEAN(Y95))&amp;IF(Z95="","",""", """&amp;CLEAN(Z95))&amp;IF(AA95="","",""", """&amp;CLEAN(AA95))&amp;IF(AB95="","",""", """&amp;CLEAN(AB95))&amp;IF(AC95="","",""", """&amp;CLEAN(AC95))&amp;IF(AD95="","",""", """&amp;CLEAN(AD95))&amp;IF(AE95="","",""", """&amp;CLEAN(AE95))&amp;IF(AF95="","",""", """&amp;CLEAN(AF95))&amp;IF(AG95="","",""", """&amp;CLEAN(AG95))&amp;IF(AH95="",""", """&amp;CLEAN(AH95))&amp;IF(AI95="","",""", """&amp;CLEAN(AI95))&amp;IF(AJ95="","",""", """&amp;CLEAN(AJ95))&amp;IF(AK95="","",""", """&amp;CLEAN(AK95))&amp;""" ];"</f>
        <v>D6.scenario.defSelectValue["sel261"]= [ "Please select", "do not use", "1 hours", "2 hours", "3 hours", "4 hours", "6 hours", "8 hours", "12 hours", "16 hours", "24 hours", "", " " ];</v>
      </c>
      <c r="DR95" s="89"/>
      <c r="DS95" s="89"/>
      <c r="DT95" s="89" t="str">
        <f>"D6.scenario.defSelectData['"&amp;U95&amp;"']= [ '"&amp;BC95&amp;"', '"&amp;BD95&amp;"', '"&amp;BE95&amp;IF(BF95="","","', '"&amp;BF95)&amp;IF(BG95="","","', '"&amp;BG95)&amp;IF(BH95="","","', '"&amp;BH95)&amp;IF(BI95="","","', '"&amp;BI95)&amp;IF(BJ95="","","', '"&amp;BJ95)&amp;IF(BK95="","","', '"&amp;BK95)&amp;IF(BL95="","","', '"&amp;BL95)&amp;IF(BM95="","","', '"&amp;BM95)&amp;IF(BN95="","","', '"&amp;BN95)&amp;IF(BO95="","","', '"&amp;BO95)&amp;IF(BP95="","","', '"&amp;BP95)&amp;IF(BQ95="","","', '"&amp;BQ95)&amp;IF(BR95="","","', '"&amp;BR95)&amp;"' ];"</f>
        <v>D6.scenario.defSelectData['sel261']= [ '-1', '0', '1', '2', '3', '4', '6', '8', '12', '16', '24' ];</v>
      </c>
    </row>
    <row r="96" spans="1:124" s="84" customFormat="1" ht="43.5" customHeight="1" x14ac:dyDescent="0.15">
      <c r="A96" s="73"/>
      <c r="B96" s="111" t="s">
        <v>2894</v>
      </c>
      <c r="C96" s="119" t="s">
        <v>3874</v>
      </c>
      <c r="D96" s="131" t="s">
        <v>2799</v>
      </c>
      <c r="E96" s="110" t="s">
        <v>2991</v>
      </c>
      <c r="F96" s="119"/>
      <c r="G96" s="131"/>
      <c r="H96" s="119" t="s">
        <v>4027</v>
      </c>
      <c r="I96" s="131" t="s">
        <v>2800</v>
      </c>
      <c r="J96" s="119" t="str">
        <f>IF(K96="","",K96)</f>
        <v>sel262</v>
      </c>
      <c r="K96" s="131" t="str">
        <f>"sel"&amp;MID($B96,2,5)</f>
        <v>sel262</v>
      </c>
      <c r="L96" s="111"/>
      <c r="M96" s="111"/>
      <c r="N96" s="111"/>
      <c r="O96" s="110" t="s">
        <v>1914</v>
      </c>
      <c r="P96" s="111"/>
      <c r="Q96" s="111"/>
      <c r="R96" s="110">
        <v>-1</v>
      </c>
      <c r="S96" s="73"/>
      <c r="T96" s="73"/>
      <c r="U96" s="113" t="str">
        <f>J96</f>
        <v>sel262</v>
      </c>
      <c r="V96" s="119" t="s">
        <v>4071</v>
      </c>
      <c r="W96" s="119" t="s">
        <v>4368</v>
      </c>
      <c r="X96" s="119" t="s">
        <v>4369</v>
      </c>
      <c r="Y96" s="119" t="s">
        <v>4370</v>
      </c>
      <c r="Z96" s="119" t="s">
        <v>4371</v>
      </c>
      <c r="AA96" s="119"/>
      <c r="AB96" s="119"/>
      <c r="AC96" s="119"/>
      <c r="AD96" s="119"/>
      <c r="AE96" s="119"/>
      <c r="AF96" s="119"/>
      <c r="AG96" s="119"/>
      <c r="AH96" s="119"/>
      <c r="AI96" s="119"/>
      <c r="AJ96" s="119" t="s">
        <v>3559</v>
      </c>
      <c r="AK96" s="119"/>
      <c r="AL96" s="131" t="s">
        <v>4656</v>
      </c>
      <c r="AM96" s="131" t="s">
        <v>4702</v>
      </c>
      <c r="AN96" s="131" t="s">
        <v>3370</v>
      </c>
      <c r="AO96" s="162" t="s">
        <v>3371</v>
      </c>
      <c r="AP96" s="162" t="s">
        <v>3372</v>
      </c>
      <c r="AQ96" s="162" t="s">
        <v>3373</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"D6.scenario.defInput["""&amp;B96&amp;"""] = {  "&amp;E$2&amp;":"""&amp;E96&amp;""",  "&amp;C$2&amp;":"""&amp;CLEAN(SUBSTITUTE(C96,"""",""""))&amp;""",  "&amp;F$2&amp;":"""&amp;F96&amp;""",  "&amp;H$2&amp;":"""&amp;CLEAN(SUBSTITUTE(H96,"""",""""))&amp;""", "&amp;J$2&amp;":"""&amp;J96&amp;""", "&amp;L$2&amp;":"""&amp;L96&amp;""", "&amp;M$2&amp;":"""&amp;M96&amp;""", "&amp;N$2&amp;":"""&amp;N96&amp;""", "&amp;O$2&amp;":"""&amp;O96&amp;""", "&amp;P$2&amp;":"""&amp;P96&amp;""", "&amp;Q$2&amp;":"""&amp;Q96&amp;""", "&amp;R$2&amp;":"""&amp;R96&amp;""", d11t:"""&amp;CJ96&amp;""",d11p:"""&amp;CK96&amp;""",d12t:"""&amp;CL96&amp;""",d12p:"""&amp;CM96&amp;""",d13t:"""&amp;CN96&amp;""",d13p:"""&amp;CO96&amp;""",d1w:"""&amp;CP96&amp;""",d1d:"""&amp;CQ96&amp;""", d21t:"""&amp;CR96&amp;""",d21p:"""&amp;CS96&amp;""",d22t:"""&amp;CT96&amp;""",d22p:"""&amp;CU96&amp;""",d23t:"""&amp;CV96&amp;""",d23p:"""&amp;CW96&amp;""",d2w:"""&amp;CX96&amp;""",d2d:"""&amp;CY96&amp;""", d31t:"""&amp;CZ96&amp;""",d31p:"""&amp;DA96&amp;""",d32t:"""&amp;DB96&amp;""",d32p:"""&amp;DC96&amp;""",d33t:"""&amp;DD96&amp;""",d33p:"""&amp;DE96&amp;""",d3w:"""&amp;DF96&amp;""",d3d:"""&amp;DG96&amp;"""}; "</f>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"D6.scenario.defSelectValue["""&amp;U96&amp;"""]= [ """&amp;CLEAN(V96)&amp;""", """&amp;CLEAN(W96)&amp;IF(X96="","",""", """&amp;CLEAN(X96))&amp;IF(Y96="","",""", """&amp;CLEAN(Y96))&amp;IF(Z96="","",""", """&amp;CLEAN(Z96))&amp;IF(AA96="","",""", """&amp;CLEAN(AA96))&amp;IF(AB96="","",""", """&amp;CLEAN(AB96))&amp;IF(AC96="","",""", """&amp;CLEAN(AC96))&amp;IF(AD96="","",""", """&amp;CLEAN(AD96))&amp;IF(AE96="","",""", """&amp;CLEAN(AE96))&amp;IF(AF96="","",""", """&amp;CLEAN(AF96))&amp;IF(AG96="","",""", """&amp;CLEAN(AG96))&amp;IF(AH96="",""", """&amp;CLEAN(AH96))&amp;IF(AI96="","",""", """&amp;CLEAN(AI96))&amp;IF(AJ96="","",""", """&amp;CLEAN(AJ96))&amp;IF(AK96="","",""", """&amp;CLEAN(AK96))&amp;""" ];"</f>
        <v>D6.scenario.defSelectValue["sel262"]= [ "Please select", "morning", "noon", "evening", "night", "", " " ];</v>
      </c>
      <c r="DR96" s="89"/>
      <c r="DS96" s="89"/>
      <c r="DT96" s="89" t="str">
        <f>"D6.scenario.defSelectData['"&amp;U96&amp;"']= [ '"&amp;BC96&amp;"', '"&amp;BD96&amp;"', '"&amp;BE96&amp;IF(BF96="","","', '"&amp;BF96)&amp;IF(BG96="","","', '"&amp;BG96)&amp;IF(BH96="","","', '"&amp;BH96)&amp;IF(BI96="","","', '"&amp;BI96)&amp;IF(BJ96="","","', '"&amp;BJ96)&amp;IF(BK96="","","', '"&amp;BK96)&amp;IF(BL96="","","', '"&amp;BL96)&amp;IF(BM96="","","', '"&amp;BM96)&amp;IF(BN96="","","', '"&amp;BN96)&amp;IF(BO96="","","', '"&amp;BO96)&amp;IF(BP96="","","', '"&amp;BP96)&amp;IF(BQ96="","","', '"&amp;BQ96)&amp;IF(BR96="","","', '"&amp;BR96)&amp;"' ];"</f>
        <v>D6.scenario.defSelectData['sel262']= [ '-1', '0', '1', '2', '3', '4' ];</v>
      </c>
    </row>
    <row r="97" spans="1:124" s="84" customFormat="1" ht="43.5" customHeight="1" x14ac:dyDescent="0.15">
      <c r="A97" s="73"/>
      <c r="B97" s="111" t="s">
        <v>2895</v>
      </c>
      <c r="C97" s="119" t="s">
        <v>3875</v>
      </c>
      <c r="D97" s="131" t="s">
        <v>1978</v>
      </c>
      <c r="E97" s="110" t="s">
        <v>2991</v>
      </c>
      <c r="F97" s="119" t="s">
        <v>1957</v>
      </c>
      <c r="G97" s="131" t="s">
        <v>1957</v>
      </c>
      <c r="H97" s="119" t="s">
        <v>4028</v>
      </c>
      <c r="I97" s="131" t="s">
        <v>1979</v>
      </c>
      <c r="J97" s="119" t="str">
        <f>IF(K97="","",K97)</f>
        <v>sel263</v>
      </c>
      <c r="K97" s="131" t="str">
        <f>"sel"&amp;MID($B97,2,5)</f>
        <v>sel263</v>
      </c>
      <c r="L97" s="111"/>
      <c r="M97" s="111"/>
      <c r="N97" s="111"/>
      <c r="O97" s="110" t="s">
        <v>1914</v>
      </c>
      <c r="P97" s="111"/>
      <c r="Q97" s="111"/>
      <c r="R97" s="110">
        <v>-1</v>
      </c>
      <c r="S97" s="73"/>
      <c r="T97" s="73"/>
      <c r="U97" s="113" t="str">
        <f>J97</f>
        <v>sel263</v>
      </c>
      <c r="V97" s="119" t="s">
        <v>4071</v>
      </c>
      <c r="W97" s="121" t="s">
        <v>4372</v>
      </c>
      <c r="X97" s="119" t="s">
        <v>4291</v>
      </c>
      <c r="Y97" s="121" t="s">
        <v>4373</v>
      </c>
      <c r="Z97" s="119" t="s">
        <v>4374</v>
      </c>
      <c r="AA97" s="121" t="s">
        <v>4375</v>
      </c>
      <c r="AB97" s="119" t="s">
        <v>4376</v>
      </c>
      <c r="AC97" s="121" t="s">
        <v>4377</v>
      </c>
      <c r="AD97" s="119" t="s">
        <v>4180</v>
      </c>
      <c r="AE97" s="119"/>
      <c r="AF97" s="119"/>
      <c r="AG97" s="119"/>
      <c r="AH97" s="119"/>
      <c r="AI97" s="119"/>
      <c r="AJ97" s="119" t="s">
        <v>3559</v>
      </c>
      <c r="AK97" s="119"/>
      <c r="AL97" s="131" t="s">
        <v>4663</v>
      </c>
      <c r="AM97" s="133" t="s">
        <v>2556</v>
      </c>
      <c r="AN97" s="131" t="s">
        <v>2053</v>
      </c>
      <c r="AO97" s="163" t="s">
        <v>2054</v>
      </c>
      <c r="AP97" s="162" t="s">
        <v>2082</v>
      </c>
      <c r="AQ97" s="163" t="s">
        <v>2083</v>
      </c>
      <c r="AR97" s="131" t="s">
        <v>2084</v>
      </c>
      <c r="AS97" s="133" t="s">
        <v>2085</v>
      </c>
      <c r="AT97" s="162" t="s">
        <v>2023</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"D6.scenario.defInput["""&amp;B97&amp;"""] = {  "&amp;E$2&amp;":"""&amp;E97&amp;""",  "&amp;C$2&amp;":"""&amp;CLEAN(SUBSTITUTE(C97,"""",""""))&amp;""",  "&amp;F$2&amp;":"""&amp;F97&amp;""",  "&amp;H$2&amp;":"""&amp;CLEAN(SUBSTITUTE(H97,"""",""""))&amp;""", "&amp;J$2&amp;":"""&amp;J97&amp;""", "&amp;L$2&amp;":"""&amp;L97&amp;""", "&amp;M$2&amp;":"""&amp;M97&amp;""", "&amp;N$2&amp;":"""&amp;N97&amp;""", "&amp;O$2&amp;":"""&amp;O97&amp;""", "&amp;P$2&amp;":"""&amp;P97&amp;""", "&amp;Q$2&amp;":"""&amp;Q97&amp;""", "&amp;R$2&amp;":"""&amp;R97&amp;""", d11t:"""&amp;CJ97&amp;""",d11p:"""&amp;CK97&amp;""",d12t:"""&amp;CL97&amp;""",d12p:"""&amp;CM97&amp;""",d13t:"""&amp;CN97&amp;""",d13p:"""&amp;CO97&amp;""",d1w:"""&amp;CP97&amp;""",d1d:"""&amp;CQ97&amp;""", d21t:"""&amp;CR97&amp;""",d21p:"""&amp;CS97&amp;""",d22t:"""&amp;CT97&amp;""",d22p:"""&amp;CU97&amp;""",d23t:"""&amp;CV97&amp;""",d23p:"""&amp;CW97&amp;""",d2w:"""&amp;CX97&amp;""",d2d:"""&amp;CY97&amp;""", d31t:"""&amp;CZ97&amp;""",d31p:"""&amp;DA97&amp;""",d32t:"""&amp;DB97&amp;""",d32p:"""&amp;DC97&amp;""",d33t:"""&amp;DD97&amp;""",d33p:"""&amp;DE97&amp;""",d3w:"""&amp;DF97&amp;""",d3d:"""&amp;DG97&amp;"""}; "</f>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"D6.scenario.defSelectValue["""&amp;U97&amp;"""]= [ """&amp;CLEAN(V97)&amp;""", """&amp;CLEAN(W97)&amp;IF(X97="","",""", """&amp;CLEAN(X97))&amp;IF(Y97="","",""", """&amp;CLEAN(Y97))&amp;IF(Z97="","",""", """&amp;CLEAN(Z97))&amp;IF(AA97="","",""", """&amp;CLEAN(AA97))&amp;IF(AB97="","",""", """&amp;CLEAN(AB97))&amp;IF(AC97="","",""", """&amp;CLEAN(AC97))&amp;IF(AD97="","",""", """&amp;CLEAN(AD97))&amp;IF(AE97="","",""", """&amp;CLEAN(AE97))&amp;IF(AF97="","",""", """&amp;CLEAN(AF97))&amp;IF(AG97="","",""", """&amp;CLEAN(AG97))&amp;IF(AH97="",""", """&amp;CLEAN(AH97))&amp;IF(AI97="","",""", """&amp;CLEAN(AI97))&amp;IF(AJ97="","",""", """&amp;CLEAN(AJ97))&amp;IF(AK97="","",""", """&amp;CLEAN(AK97))&amp;""" ];"</f>
        <v>D6.scenario.defSelectValue["sel263"]= [ "Please select", "24 ℃ below", "25 ℃", "26 ℃", "27 ℃", "28 ℃", "29 ℃", "30 ℃", "do not use", "", " " ];</v>
      </c>
      <c r="DR97" s="89"/>
      <c r="DS97" s="89"/>
      <c r="DT97" s="89" t="str">
        <f>"D6.scenario.defSelectData['"&amp;U97&amp;"']= [ '"&amp;BC97&amp;"', '"&amp;BD97&amp;"', '"&amp;BE97&amp;IF(BF97="","","', '"&amp;BF97)&amp;IF(BG97="","","', '"&amp;BG97)&amp;IF(BH97="","","', '"&amp;BH97)&amp;IF(BI97="","","', '"&amp;BI97)&amp;IF(BJ97="","","', '"&amp;BJ97)&amp;IF(BK97="","","', '"&amp;BK97)&amp;IF(BL97="","","', '"&amp;BL97)&amp;IF(BM97="","","', '"&amp;BM97)&amp;IF(BN97="","","', '"&amp;BN97)&amp;IF(BO97="","","', '"&amp;BO97)&amp;IF(BP97="","","', '"&amp;BP97)&amp;IF(BQ97="","","', '"&amp;BQ97)&amp;IF(BR97="","","', '"&amp;BR97)&amp;"' ];"</f>
        <v>D6.scenario.defSelectData['sel263']= [ '-1', '24', '25', '26', '27', '28', '29', '30', '0' ];</v>
      </c>
    </row>
    <row r="98" spans="1:124" s="84" customFormat="1" ht="43.5" customHeight="1" x14ac:dyDescent="0.15">
      <c r="A98" s="73"/>
      <c r="B98" s="111" t="s">
        <v>2553</v>
      </c>
      <c r="C98" s="119" t="s">
        <v>3876</v>
      </c>
      <c r="D98" s="131" t="s">
        <v>2681</v>
      </c>
      <c r="E98" s="110" t="s">
        <v>2991</v>
      </c>
      <c r="F98" s="119" t="s">
        <v>3949</v>
      </c>
      <c r="G98" s="131" t="s">
        <v>818</v>
      </c>
      <c r="H98" s="119" t="s">
        <v>3876</v>
      </c>
      <c r="I98" s="131" t="s">
        <v>2681</v>
      </c>
      <c r="J98" s="119" t="str">
        <f>IF(K98="","",K98)</f>
        <v>sel264</v>
      </c>
      <c r="K98" s="131" t="str">
        <f>"sel"&amp;MID($B98,2,5)</f>
        <v>sel264</v>
      </c>
      <c r="L98" s="111"/>
      <c r="M98" s="111"/>
      <c r="N98" s="111"/>
      <c r="O98" s="110" t="s">
        <v>1914</v>
      </c>
      <c r="P98" s="111"/>
      <c r="Q98" s="111"/>
      <c r="R98" s="110">
        <v>-1</v>
      </c>
      <c r="S98" s="73"/>
      <c r="T98" s="73"/>
      <c r="U98" s="113" t="str">
        <f>J98</f>
        <v>sel264</v>
      </c>
      <c r="V98" s="119" t="s">
        <v>4071</v>
      </c>
      <c r="W98" s="119" t="s">
        <v>4378</v>
      </c>
      <c r="X98" s="121" t="s">
        <v>4294</v>
      </c>
      <c r="Y98" s="119" t="s">
        <v>4251</v>
      </c>
      <c r="Z98" s="119" t="s">
        <v>4295</v>
      </c>
      <c r="AA98" s="119" t="s">
        <v>4252</v>
      </c>
      <c r="AB98" s="119" t="s">
        <v>4296</v>
      </c>
      <c r="AC98" s="119" t="s">
        <v>4253</v>
      </c>
      <c r="AD98" s="119"/>
      <c r="AE98" s="119"/>
      <c r="AF98" s="119"/>
      <c r="AG98" s="119"/>
      <c r="AH98" s="119"/>
      <c r="AI98" s="119"/>
      <c r="AJ98" s="119"/>
      <c r="AK98" s="119"/>
      <c r="AL98" s="131" t="s">
        <v>4703</v>
      </c>
      <c r="AM98" s="162" t="s">
        <v>2687</v>
      </c>
      <c r="AN98" s="133" t="s">
        <v>2683</v>
      </c>
      <c r="AO98" s="162" t="s">
        <v>2670</v>
      </c>
      <c r="AP98" s="162" t="s">
        <v>2684</v>
      </c>
      <c r="AQ98" s="131" t="s">
        <v>2671</v>
      </c>
      <c r="AR98" s="131" t="s">
        <v>2685</v>
      </c>
      <c r="AS98" s="131" t="s">
        <v>2672</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"D6.scenario.defInput["""&amp;B98&amp;"""] = {  "&amp;E$2&amp;":"""&amp;E98&amp;""",  "&amp;C$2&amp;":"""&amp;CLEAN(SUBSTITUTE(C98,"""",""""))&amp;""",  "&amp;F$2&amp;":"""&amp;F98&amp;""",  "&amp;H$2&amp;":"""&amp;CLEAN(SUBSTITUTE(H98,"""",""""))&amp;""", "&amp;J$2&amp;":"""&amp;J98&amp;""", "&amp;L$2&amp;":"""&amp;L98&amp;""", "&amp;M$2&amp;":"""&amp;M98&amp;""", "&amp;N$2&amp;":"""&amp;N98&amp;""", "&amp;O$2&amp;":"""&amp;O98&amp;""", "&amp;P$2&amp;":"""&amp;P98&amp;""", "&amp;Q$2&amp;":"""&amp;Q98&amp;""", "&amp;R$2&amp;":"""&amp;R98&amp;""", d11t:"""&amp;CJ98&amp;""",d11p:"""&amp;CK98&amp;""",d12t:"""&amp;CL98&amp;""",d12p:"""&amp;CM98&amp;""",d13t:"""&amp;CN98&amp;""",d13p:"""&amp;CO98&amp;""",d1w:"""&amp;CP98&amp;""",d1d:"""&amp;CQ98&amp;""", d21t:"""&amp;CR98&amp;""",d21p:"""&amp;CS98&amp;""",d22t:"""&amp;CT98&amp;""",d22p:"""&amp;CU98&amp;""",d23t:"""&amp;CV98&amp;""",d23p:"""&amp;CW98&amp;""",d2w:"""&amp;CX98&amp;""",d2d:"""&amp;CY98&amp;""", d31t:"""&amp;CZ98&amp;""",d31p:"""&amp;DA98&amp;""",d32t:"""&amp;DB98&amp;""",d32p:"""&amp;DC98&amp;""",d33t:"""&amp;DD98&amp;""",d33p:"""&amp;DE98&amp;""",d3w:"""&amp;DF98&amp;""",d3d:"""&amp;DG98&amp;"""}; "</f>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"D6.scenario.defSelectValue["""&amp;U98&amp;"""]= [ """&amp;CLEAN(V98)&amp;""", """&amp;CLEAN(W98)&amp;IF(X98="","",""", """&amp;CLEAN(X98))&amp;IF(Y98="","",""", """&amp;CLEAN(Y98))&amp;IF(Z98="","",""", """&amp;CLEAN(Z98))&amp;IF(AA98="","",""", """&amp;CLEAN(AA98))&amp;IF(AB98="","",""", """&amp;CLEAN(AB98))&amp;IF(AC98="","",""", """&amp;CLEAN(AC98))&amp;IF(AD98="","",""", """&amp;CLEAN(AD98))&amp;IF(AE98="","",""", """&amp;CLEAN(AE98))&amp;IF(AF98="","",""", """&amp;CLEAN(AF98))&amp;IF(AG98="","",""", """&amp;CLEAN(AG98))&amp;IF(AH98="",""", """&amp;CLEAN(AH98))&amp;IF(AI98="","",""", """&amp;CLEAN(AI98))&amp;IF(AJ98="","",""", """&amp;CLEAN(AJ98))&amp;IF(AK98="","",""", """&amp;CLEAN(AK98))&amp;""" ];"</f>
        <v>D6.scenario.defSelectValue["sel264"]= [ "Please select", "not the cooling", "1 month", "2 months", "3 months", "4 months", "5 months", "6 months", "" ];</v>
      </c>
      <c r="DR98" s="89"/>
      <c r="DS98" s="89"/>
      <c r="DT98" s="89" t="str">
        <f>"D6.scenario.defSelectData['"&amp;U98&amp;"']= [ '"&amp;BC98&amp;"', '"&amp;BD98&amp;"', '"&amp;BE98&amp;IF(BF98="","","', '"&amp;BF98)&amp;IF(BG98="","","', '"&amp;BG98)&amp;IF(BH98="","","', '"&amp;BH98)&amp;IF(BI98="","","', '"&amp;BI98)&amp;IF(BJ98="","","', '"&amp;BJ98)&amp;IF(BK98="","","', '"&amp;BK98)&amp;IF(BL98="","","', '"&amp;BL98)&amp;IF(BM98="","","', '"&amp;BM98)&amp;IF(BN98="","","', '"&amp;BN98)&amp;IF(BO98="","","', '"&amp;BO98)&amp;IF(BP98="","","', '"&amp;BP98)&amp;IF(BQ98="","","', '"&amp;BQ98)&amp;IF(BR98="","","', '"&amp;BR98)&amp;"' ];"</f>
        <v>D6.scenario.defSelectData['sel264']= [ '-1', '0', '1', '2', '3', '4', '5', '6' ];</v>
      </c>
    </row>
    <row r="99" spans="1:124" s="84" customFormat="1" ht="43.5" customHeight="1" x14ac:dyDescent="0.15">
      <c r="B99" s="111" t="s">
        <v>2554</v>
      </c>
      <c r="C99" s="119" t="s">
        <v>3877</v>
      </c>
      <c r="D99" s="131" t="s">
        <v>3111</v>
      </c>
      <c r="E99" s="110" t="s">
        <v>3112</v>
      </c>
      <c r="F99" s="119"/>
      <c r="G99" s="131"/>
      <c r="H99" s="119" t="s">
        <v>4029</v>
      </c>
      <c r="I99" s="131" t="s">
        <v>2854</v>
      </c>
      <c r="J99" s="119" t="str">
        <f>IF(K99="","",K99)</f>
        <v>sel265</v>
      </c>
      <c r="K99" s="131" t="str">
        <f>"sel"&amp;MID($B99,2,5)</f>
        <v>sel265</v>
      </c>
      <c r="L99" s="111"/>
      <c r="M99" s="111"/>
      <c r="N99" s="111"/>
      <c r="O99" s="110" t="s">
        <v>1914</v>
      </c>
      <c r="P99" s="111"/>
      <c r="Q99" s="111"/>
      <c r="R99" s="110">
        <v>-1</v>
      </c>
      <c r="T99" s="73"/>
      <c r="U99" s="113" t="str">
        <f>J99</f>
        <v>sel265</v>
      </c>
      <c r="V99" s="119" t="s">
        <v>4071</v>
      </c>
      <c r="W99" s="119" t="s">
        <v>4379</v>
      </c>
      <c r="X99" s="119" t="s">
        <v>4380</v>
      </c>
      <c r="Y99" s="119" t="s">
        <v>4381</v>
      </c>
      <c r="Z99" s="119" t="s">
        <v>4382</v>
      </c>
      <c r="AA99" s="119" t="s">
        <v>3573</v>
      </c>
      <c r="AB99" s="119"/>
      <c r="AC99" s="119"/>
      <c r="AD99" s="119"/>
      <c r="AE99" s="119"/>
      <c r="AF99" s="119"/>
      <c r="AG99" s="119"/>
      <c r="AH99" s="119"/>
      <c r="AI99" s="119"/>
      <c r="AJ99" s="119"/>
      <c r="AK99" s="119"/>
      <c r="AL99" s="131" t="s">
        <v>4704</v>
      </c>
      <c r="AM99" s="162" t="s">
        <v>3110</v>
      </c>
      <c r="AN99" s="162" t="s">
        <v>2855</v>
      </c>
      <c r="AO99" s="162" t="s">
        <v>2856</v>
      </c>
      <c r="AP99" s="162" t="s">
        <v>2857</v>
      </c>
      <c r="AQ99" s="162" t="s">
        <v>2858</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"D6.scenario.defInput["""&amp;B99&amp;"""] = {  "&amp;E$2&amp;":"""&amp;E99&amp;""",  "&amp;C$2&amp;":"""&amp;CLEAN(SUBSTITUTE(C99,"""",""""))&amp;""",  "&amp;F$2&amp;":"""&amp;F99&amp;""",  "&amp;H$2&amp;":"""&amp;CLEAN(SUBSTITUTE(H99,"""",""""))&amp;""", "&amp;J$2&amp;":"""&amp;J99&amp;""", "&amp;L$2&amp;":"""&amp;L99&amp;""", "&amp;M$2&amp;":"""&amp;M99&amp;""", "&amp;N$2&amp;":"""&amp;N99&amp;""", "&amp;O$2&amp;":"""&amp;O99&amp;""", "&amp;P$2&amp;":"""&amp;P99&amp;""", "&amp;Q$2&amp;":"""&amp;Q99&amp;""", "&amp;R$2&amp;":"""&amp;R99&amp;""", d11t:"""&amp;CJ99&amp;""",d11p:"""&amp;CK99&amp;""",d12t:"""&amp;CL99&amp;""",d12p:"""&amp;CM99&amp;""",d13t:"""&amp;CN99&amp;""",d13p:"""&amp;CO99&amp;""",d1w:"""&amp;CP99&amp;""",d1d:"""&amp;CQ99&amp;""", d21t:"""&amp;CR99&amp;""",d21p:"""&amp;CS99&amp;""",d22t:"""&amp;CT99&amp;""",d22p:"""&amp;CU99&amp;""",d23t:"""&amp;CV99&amp;""",d23p:"""&amp;CW99&amp;""",d2w:"""&amp;CX99&amp;""",d2d:"""&amp;CY99&amp;""", d31t:"""&amp;CZ99&amp;""",d31p:"""&amp;DA99&amp;""",d32t:"""&amp;DB99&amp;""",d32p:"""&amp;DC99&amp;""",d33t:"""&amp;DD99&amp;""",d33p:"""&amp;DE99&amp;""",d3w:"""&amp;DF99&amp;""",d3d:"""&amp;DG99&amp;"""}; "</f>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"D6.scenario.defSelectValue["""&amp;U99&amp;"""]= [ """&amp;CLEAN(V99)&amp;""", """&amp;CLEAN(W99)&amp;IF(X99="","",""", """&amp;CLEAN(X99))&amp;IF(Y99="","",""", """&amp;CLEAN(Y99))&amp;IF(Z99="","",""", """&amp;CLEAN(Z99))&amp;IF(AA99="","",""", """&amp;CLEAN(AA99))&amp;IF(AB99="","",""", """&amp;CLEAN(AB99))&amp;IF(AC99="","",""", """&amp;CLEAN(AC99))&amp;IF(AD99="","",""", """&amp;CLEAN(AD99))&amp;IF(AE99="","",""", """&amp;CLEAN(AE99))&amp;IF(AF99="","",""", """&amp;CLEAN(AF99))&amp;IF(AG99="","",""", """&amp;CLEAN(AG99))&amp;IF(AH99="",""", """&amp;CLEAN(AH99))&amp;IF(AI99="","",""", """&amp;CLEAN(AI99))&amp;IF(AJ99="","",""", """&amp;CLEAN(AJ99))&amp;IF(AK99="","",""", """&amp;CLEAN(AK99))&amp;""" ];"</f>
        <v>D6.scenario.defSelectValue["sel265"]= [ "Please select", "do not feel the heat when heating", "does not is somewhat hot", "hot even when if Note", "cooling quite cool", "cooling", "" ];</v>
      </c>
      <c r="DR99" s="89"/>
      <c r="DS99" s="89"/>
      <c r="DT99" s="89" t="str">
        <f>"D6.scenario.defSelectData['"&amp;U99&amp;"']= [ '"&amp;BC99&amp;"', '"&amp;BD99&amp;"', '"&amp;BE99&amp;IF(BF99="","","', '"&amp;BF99)&amp;IF(BG99="","","', '"&amp;BG99)&amp;IF(BH99="","","', '"&amp;BH99)&amp;IF(BI99="","","', '"&amp;BI99)&amp;IF(BJ99="","","', '"&amp;BJ99)&amp;IF(BK99="","","', '"&amp;BK99)&amp;IF(BL99="","","', '"&amp;BL99)&amp;IF(BM99="","","', '"&amp;BM99)&amp;IF(BN99="","","', '"&amp;BN99)&amp;IF(BO99="","","', '"&amp;BO99)&amp;IF(BP99="","","', '"&amp;BP99)&amp;IF(BQ99="","","', '"&amp;BQ99)&amp;IF(BR99="","","', '"&amp;BR99)&amp;"' ];"</f>
        <v>D6.scenario.defSelectData['sel265']= [ '-1', '1', '2', '3', '4', '5' ];</v>
      </c>
    </row>
    <row r="100" spans="1:124" s="84" customFormat="1" ht="43.5" customHeight="1" x14ac:dyDescent="0.15">
      <c r="B100" s="111" t="s">
        <v>2896</v>
      </c>
      <c r="C100" s="119" t="s">
        <v>3878</v>
      </c>
      <c r="D100" s="131" t="s">
        <v>2731</v>
      </c>
      <c r="E100" s="110" t="s">
        <v>2991</v>
      </c>
      <c r="F100" s="119"/>
      <c r="G100" s="131"/>
      <c r="H100" s="119" t="s">
        <v>4030</v>
      </c>
      <c r="I100" s="131" t="s">
        <v>2560</v>
      </c>
      <c r="J100" s="119" t="str">
        <f>IF(K100="","",K100)</f>
        <v>sel266</v>
      </c>
      <c r="K100" s="131" t="str">
        <f>"sel"&amp;MID($B100,2,5)</f>
        <v>sel266</v>
      </c>
      <c r="L100" s="111"/>
      <c r="M100" s="111"/>
      <c r="N100" s="111"/>
      <c r="O100" s="110" t="s">
        <v>1914</v>
      </c>
      <c r="P100" s="111"/>
      <c r="Q100" s="111"/>
      <c r="R100" s="110">
        <v>-1</v>
      </c>
      <c r="T100" s="73"/>
      <c r="U100" s="113" t="str">
        <f>J100</f>
        <v>sel266</v>
      </c>
      <c r="V100" s="119" t="s">
        <v>4071</v>
      </c>
      <c r="W100" s="119" t="s">
        <v>4383</v>
      </c>
      <c r="X100" s="119" t="s">
        <v>4384</v>
      </c>
      <c r="Y100" s="119"/>
      <c r="Z100" s="119"/>
      <c r="AA100" s="119"/>
      <c r="AB100" s="119"/>
      <c r="AC100" s="119"/>
      <c r="AD100" s="119"/>
      <c r="AE100" s="119"/>
      <c r="AF100" s="119"/>
      <c r="AG100" s="119"/>
      <c r="AH100" s="119"/>
      <c r="AI100" s="119"/>
      <c r="AJ100" s="119" t="s">
        <v>3559</v>
      </c>
      <c r="AK100" s="119"/>
      <c r="AL100" s="131" t="s">
        <v>4704</v>
      </c>
      <c r="AM100" s="162" t="s">
        <v>2561</v>
      </c>
      <c r="AN100" s="162" t="s">
        <v>2562</v>
      </c>
      <c r="AO100" s="162" t="s">
        <v>2563</v>
      </c>
      <c r="AP100" s="131" t="s">
        <v>4676</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"do not know well enter", "do not fall a little enter", "", " " ];</v>
      </c>
      <c r="DR100" s="89"/>
      <c r="DS100" s="89"/>
      <c r="DT100" s="89" t="str">
        <f>"D6.scenario.defSelectData['"&amp;U100&amp;"']=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84" customFormat="1" ht="43.5" customHeight="1" x14ac:dyDescent="0.15">
      <c r="B101" s="111" t="s">
        <v>2897</v>
      </c>
      <c r="C101" s="119" t="s">
        <v>3676</v>
      </c>
      <c r="D101" s="131" t="s">
        <v>2334</v>
      </c>
      <c r="E101" s="110" t="s">
        <v>2991</v>
      </c>
      <c r="F101" s="119"/>
      <c r="G101" s="131"/>
      <c r="H101" s="119" t="s">
        <v>4031</v>
      </c>
      <c r="I101" s="131" t="s">
        <v>2335</v>
      </c>
      <c r="J101" s="119" t="str">
        <f>IF(K101="","",K101)</f>
        <v>sel267</v>
      </c>
      <c r="K101" s="131" t="str">
        <f>"sel"&amp;MID($B101,2,5)</f>
        <v>sel267</v>
      </c>
      <c r="L101" s="111"/>
      <c r="M101" s="111"/>
      <c r="N101" s="111"/>
      <c r="O101" s="110" t="s">
        <v>1914</v>
      </c>
      <c r="P101" s="111"/>
      <c r="Q101" s="111"/>
      <c r="R101" s="110">
        <v>-1</v>
      </c>
      <c r="T101" s="73"/>
      <c r="U101" s="113" t="str">
        <f>J101</f>
        <v>sel267</v>
      </c>
      <c r="V101" s="119" t="s">
        <v>4071</v>
      </c>
      <c r="W101" s="119" t="s">
        <v>4247</v>
      </c>
      <c r="X101" s="119" t="s">
        <v>4126</v>
      </c>
      <c r="Y101" s="119" t="s">
        <v>4248</v>
      </c>
      <c r="Z101" s="119" t="s">
        <v>4249</v>
      </c>
      <c r="AA101" s="119"/>
      <c r="AB101" s="119"/>
      <c r="AC101" s="119"/>
      <c r="AD101" s="119"/>
      <c r="AE101" s="119"/>
      <c r="AF101" s="119"/>
      <c r="AG101" s="119"/>
      <c r="AH101" s="119"/>
      <c r="AI101" s="119"/>
      <c r="AJ101" s="119" t="s">
        <v>3559</v>
      </c>
      <c r="AK101" s="119"/>
      <c r="AL101" s="131" t="s">
        <v>4663</v>
      </c>
      <c r="AM101" s="162" t="s">
        <v>2336</v>
      </c>
      <c r="AN101" s="162" t="s">
        <v>4705</v>
      </c>
      <c r="AO101" s="162" t="s">
        <v>2337</v>
      </c>
      <c r="AP101" s="162" t="s">
        <v>4706</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"D6.scenario.defInput["""&amp;B101&amp;"""] = {  "&amp;E$2&amp;":"""&amp;E101&amp;""",  "&amp;C$2&amp;":"""&amp;CLEAN(SUBSTITUTE(C101,"""",""""))&amp;""",  "&amp;F$2&amp;":"""&amp;F101&amp;""",  "&amp;H$2&amp;":"""&amp;CLEAN(SUBSTITUTE(H101,"""",""""))&amp;""", "&amp;J$2&amp;":"""&amp;J101&amp;""", "&amp;L$2&amp;":"""&amp;L101&amp;""", "&amp;M$2&amp;":"""&amp;M101&amp;""", "&amp;N$2&amp;":"""&amp;N101&amp;""", "&amp;O$2&amp;":"""&amp;O101&amp;""", "&amp;P$2&amp;":"""&amp;P101&amp;""", "&amp;Q$2&amp;":"""&amp;Q101&amp;""", "&amp;R$2&amp;":"""&amp;R101&amp;""", d11t:"""&amp;CJ101&amp;""",d11p:"""&amp;CK101&amp;""",d12t:"""&amp;CL101&amp;""",d12p:"""&amp;CM101&amp;""",d13t:"""&amp;CN101&amp;""",d13p:"""&amp;CO101&amp;""",d1w:"""&amp;CP101&amp;""",d1d:"""&amp;CQ101&amp;""", d21t:"""&amp;CR101&amp;""",d21p:"""&amp;CS101&amp;""",d22t:"""&amp;CT101&amp;""",d22p:"""&amp;CU101&amp;""",d23t:"""&amp;CV101&amp;""",d23p:"""&amp;CW101&amp;""",d2w:"""&amp;CX101&amp;""",d2d:"""&amp;CY101&amp;""", d31t:"""&amp;CZ101&amp;""",d31p:"""&amp;DA101&amp;""",d32t:"""&amp;DB101&amp;""",d32p:"""&amp;DC101&amp;""",d33t:"""&amp;DD101&amp;""",d33p:"""&amp;DE101&amp;""",d3w:"""&amp;DF101&amp;""",d3d:"""&amp;DG101&amp;"""}; "</f>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"D6.scenario.defSelectValue["""&amp;U101&amp;"""]= [ """&amp;CLEAN(V101)&amp;""", """&amp;CLEAN(W101)&amp;IF(X101="","",""", """&amp;CLEAN(X101))&amp;IF(Y101="","",""", """&amp;CLEAN(Y101))&amp;IF(Z101="","",""", """&amp;CLEAN(Z101))&amp;IF(AA101="","",""", """&amp;CLEAN(AA101))&amp;IF(AB101="","",""", """&amp;CLEAN(AB101))&amp;IF(AC101="","",""", """&amp;CLEAN(AC101))&amp;IF(AD101="","",""", """&amp;CLEAN(AD101))&amp;IF(AE101="","",""", """&amp;CLEAN(AE101))&amp;IF(AF101="","",""", """&amp;CLEAN(AF101))&amp;IF(AG101="","",""", """&amp;CLEAN(AG101))&amp;IF(AH101="",""", """&amp;CLEAN(AH101))&amp;IF(AI101="","",""", """&amp;CLEAN(AI101))&amp;IF(AJ101="","",""", """&amp;CLEAN(AJ101))&amp;IF(AK101="","",""", """&amp;CLEAN(AK101))&amp;""" ];"</f>
        <v>D6.scenario.defSelectValue["sel267"]= [ "Please select", "always have", "not", "is", "from time to time are roughly the", "", " " ];</v>
      </c>
      <c r="DR101" s="89"/>
      <c r="DS101" s="89"/>
      <c r="DT101" s="89" t="str">
        <f>"D6.scenario.defSelectData['"&amp;U101&amp;"']= [ '"&amp;BC101&amp;"', '"&amp;BD101&amp;"', '"&amp;BE101&amp;IF(BF101="","","', '"&amp;BF101)&amp;IF(BG101="","","', '"&amp;BG101)&amp;IF(BH101="","","', '"&amp;BH101)&amp;IF(BI101="","","', '"&amp;BI101)&amp;IF(BJ101="","","', '"&amp;BJ101)&amp;IF(BK101="","","', '"&amp;BK101)&amp;IF(BL101="","","', '"&amp;BL101)&amp;IF(BM101="","","', '"&amp;BM101)&amp;IF(BN101="","","', '"&amp;BN101)&amp;IF(BO101="","","', '"&amp;BO101)&amp;IF(BP101="","","', '"&amp;BP101)&amp;IF(BQ101="","","', '"&amp;BQ101)&amp;IF(BR101="","","', '"&amp;BR101)&amp;"' ];"</f>
        <v>D6.scenario.defSelectData['sel267']= [ '-1', '1', '2', '3', '4' ];</v>
      </c>
    </row>
    <row r="102" spans="1:124" s="84" customFormat="1" ht="43.5" customHeight="1" x14ac:dyDescent="0.15">
      <c r="B102" s="111" t="s">
        <v>2898</v>
      </c>
      <c r="C102" s="119" t="s">
        <v>3879</v>
      </c>
      <c r="D102" s="131" t="s">
        <v>2332</v>
      </c>
      <c r="E102" s="110" t="s">
        <v>2991</v>
      </c>
      <c r="F102" s="119"/>
      <c r="G102" s="131"/>
      <c r="H102" s="119" t="s">
        <v>4032</v>
      </c>
      <c r="I102" s="131" t="s">
        <v>2333</v>
      </c>
      <c r="J102" s="119" t="str">
        <f>IF(K102="","",K102)</f>
        <v>sel268</v>
      </c>
      <c r="K102" s="131" t="str">
        <f>"sel"&amp;MID($B102,2,5)</f>
        <v>sel268</v>
      </c>
      <c r="L102" s="111"/>
      <c r="M102" s="111"/>
      <c r="N102" s="111"/>
      <c r="O102" s="110" t="s">
        <v>1914</v>
      </c>
      <c r="P102" s="111"/>
      <c r="Q102" s="111"/>
      <c r="R102" s="110">
        <v>-1</v>
      </c>
      <c r="T102" s="73"/>
      <c r="U102" s="113" t="str">
        <f>J102</f>
        <v>sel268</v>
      </c>
      <c r="V102" s="119" t="s">
        <v>4071</v>
      </c>
      <c r="W102" s="119" t="s">
        <v>4247</v>
      </c>
      <c r="X102" s="119" t="s">
        <v>4126</v>
      </c>
      <c r="Y102" s="119" t="s">
        <v>4248</v>
      </c>
      <c r="Z102" s="119" t="s">
        <v>4249</v>
      </c>
      <c r="AA102" s="119"/>
      <c r="AB102" s="119"/>
      <c r="AC102" s="119"/>
      <c r="AD102" s="119"/>
      <c r="AE102" s="119"/>
      <c r="AF102" s="119"/>
      <c r="AG102" s="119"/>
      <c r="AH102" s="119"/>
      <c r="AI102" s="119"/>
      <c r="AJ102" s="119" t="s">
        <v>3559</v>
      </c>
      <c r="AK102" s="119"/>
      <c r="AL102" s="131" t="s">
        <v>4666</v>
      </c>
      <c r="AM102" s="162" t="s">
        <v>2336</v>
      </c>
      <c r="AN102" s="162" t="s">
        <v>4707</v>
      </c>
      <c r="AO102" s="162" t="s">
        <v>2337</v>
      </c>
      <c r="AP102" s="162" t="s">
        <v>4708</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"D6.scenario.defInput["""&amp;B102&amp;"""] = {  "&amp;E$2&amp;":"""&amp;E102&amp;""",  "&amp;C$2&amp;":"""&amp;CLEAN(SUBSTITUTE(C102,"""",""""))&amp;""",  "&amp;F$2&amp;":"""&amp;F102&amp;""",  "&amp;H$2&amp;":"""&amp;CLEAN(SUBSTITUTE(H102,"""",""""))&amp;""", "&amp;J$2&amp;":"""&amp;J102&amp;""", "&amp;L$2&amp;":"""&amp;L102&amp;""", "&amp;M$2&amp;":"""&amp;M102&amp;""", "&amp;N$2&amp;":"""&amp;N102&amp;""", "&amp;O$2&amp;":"""&amp;O102&amp;""", "&amp;P$2&amp;":"""&amp;P102&amp;""", "&amp;Q$2&amp;":"""&amp;Q102&amp;""", "&amp;R$2&amp;":"""&amp;R102&amp;""", d11t:"""&amp;CJ102&amp;""",d11p:"""&amp;CK102&amp;""",d12t:"""&amp;CL102&amp;""",d12p:"""&amp;CM102&amp;""",d13t:"""&amp;CN102&amp;""",d13p:"""&amp;CO102&amp;""",d1w:"""&amp;CP102&amp;""",d1d:"""&amp;CQ102&amp;""", d21t:"""&amp;CR102&amp;""",d21p:"""&amp;CS102&amp;""",d22t:"""&amp;CT102&amp;""",d22p:"""&amp;CU102&amp;""",d23t:"""&amp;CV102&amp;""",d23p:"""&amp;CW102&amp;""",d2w:"""&amp;CX102&amp;""",d2d:"""&amp;CY102&amp;""", d31t:"""&amp;CZ102&amp;""",d31p:"""&amp;DA102&amp;""",d32t:"""&amp;DB102&amp;""",d32p:"""&amp;DC102&amp;""",d33t:"""&amp;DD102&amp;""",d33p:"""&amp;DE102&amp;""",d3w:"""&amp;DF102&amp;""",d3d:"""&amp;DG102&amp;"""}; "</f>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"D6.scenario.defSelectValue["""&amp;U102&amp;"""]= [ """&amp;CLEAN(V102)&amp;""", """&amp;CLEAN(W102)&amp;IF(X102="","",""", """&amp;CLEAN(X102))&amp;IF(Y102="","",""", """&amp;CLEAN(Y102))&amp;IF(Z102="","",""", """&amp;CLEAN(Z102))&amp;IF(AA102="","",""", """&amp;CLEAN(AA102))&amp;IF(AB102="","",""", """&amp;CLEAN(AB102))&amp;IF(AC102="","",""", """&amp;CLEAN(AC102))&amp;IF(AD102="","",""", """&amp;CLEAN(AD102))&amp;IF(AE102="","",""", """&amp;CLEAN(AE102))&amp;IF(AF102="","",""", """&amp;CLEAN(AF102))&amp;IF(AG102="","",""", """&amp;CLEAN(AG102))&amp;IF(AH102="",""", """&amp;CLEAN(AH102))&amp;IF(AI102="","",""", """&amp;CLEAN(AI102))&amp;IF(AJ102="","",""", """&amp;CLEAN(AJ102))&amp;IF(AK102="","",""", """&amp;CLEAN(AK102))&amp;""" ];"</f>
        <v>D6.scenario.defSelectValue["sel268"]= [ "Please select", "always have", "not", "is", "from time to time are roughly the", "", " " ];</v>
      </c>
      <c r="DR102" s="89"/>
      <c r="DS102" s="89"/>
      <c r="DT102" s="89" t="str">
        <f>"D6.scenario.defSelectData['"&amp;U102&amp;"']= [ '"&amp;BC102&amp;"', '"&amp;BD102&amp;"', '"&amp;BE102&amp;IF(BF102="","","', '"&amp;BF102)&amp;IF(BG102="","","', '"&amp;BG102)&amp;IF(BH102="","","', '"&amp;BH102)&amp;IF(BI102="","","', '"&amp;BI102)&amp;IF(BJ102="","","', '"&amp;BJ102)&amp;IF(BK102="","","', '"&amp;BK102)&amp;IF(BL102="","","', '"&amp;BL102)&amp;IF(BM102="","","', '"&amp;BM102)&amp;IF(BN102="","","', '"&amp;BN102)&amp;IF(BO102="","","', '"&amp;BO102)&amp;IF(BP102="","","', '"&amp;BP102)&amp;IF(BQ102="","","', '"&amp;BQ102)&amp;IF(BR102="","","', '"&amp;BR102)&amp;"' ];"</f>
        <v>D6.scenario.defSelectData['sel268']= [ '-1', '1', '2', '3', '4' ];</v>
      </c>
    </row>
    <row r="103" spans="1:124" s="84" customFormat="1" ht="43.5" customHeight="1" x14ac:dyDescent="0.15">
      <c r="A103" s="73"/>
      <c r="B103" s="111" t="s">
        <v>2970</v>
      </c>
      <c r="C103" s="119" t="s">
        <v>3873</v>
      </c>
      <c r="D103" s="131" t="s">
        <v>1959</v>
      </c>
      <c r="E103" s="110" t="s">
        <v>2978</v>
      </c>
      <c r="F103" s="119" t="s">
        <v>3946</v>
      </c>
      <c r="G103" s="131" t="s">
        <v>1949</v>
      </c>
      <c r="H103" s="119" t="s">
        <v>4026</v>
      </c>
      <c r="I103" s="131" t="s">
        <v>2798</v>
      </c>
      <c r="J103" s="119" t="str">
        <f>IF(K103="","",K103)</f>
        <v>sel271</v>
      </c>
      <c r="K103" s="131" t="str">
        <f>"sel"&amp;MID($B103,2,5)</f>
        <v>sel271</v>
      </c>
      <c r="L103" s="111"/>
      <c r="M103" s="111"/>
      <c r="N103" s="111"/>
      <c r="O103" s="110" t="s">
        <v>1914</v>
      </c>
      <c r="P103" s="111"/>
      <c r="Q103" s="111"/>
      <c r="R103" s="110">
        <v>-1</v>
      </c>
      <c r="S103" s="73"/>
      <c r="T103" s="73"/>
      <c r="U103" s="113" t="str">
        <f>J103</f>
        <v>sel271</v>
      </c>
      <c r="V103" s="119" t="s">
        <v>4071</v>
      </c>
      <c r="W103" s="119" t="s">
        <v>4180</v>
      </c>
      <c r="X103" s="119" t="s">
        <v>4277</v>
      </c>
      <c r="Y103" s="119" t="s">
        <v>4278</v>
      </c>
      <c r="Z103" s="119" t="s">
        <v>4279</v>
      </c>
      <c r="AA103" s="119" t="s">
        <v>4280</v>
      </c>
      <c r="AB103" s="119" t="s">
        <v>4226</v>
      </c>
      <c r="AC103" s="119" t="s">
        <v>4281</v>
      </c>
      <c r="AD103" s="119" t="s">
        <v>4282</v>
      </c>
      <c r="AE103" s="119" t="s">
        <v>4228</v>
      </c>
      <c r="AF103" s="119" t="s">
        <v>4229</v>
      </c>
      <c r="AG103" s="119"/>
      <c r="AH103" s="119"/>
      <c r="AI103" s="119"/>
      <c r="AJ103" s="119" t="s">
        <v>3559</v>
      </c>
      <c r="AK103" s="119"/>
      <c r="AL103" s="131" t="s">
        <v>4703</v>
      </c>
      <c r="AM103" s="131" t="s">
        <v>2023</v>
      </c>
      <c r="AN103" s="131" t="s">
        <v>1981</v>
      </c>
      <c r="AO103" s="162" t="s">
        <v>1982</v>
      </c>
      <c r="AP103" s="162" t="s">
        <v>1983</v>
      </c>
      <c r="AQ103" s="162" t="s">
        <v>1984</v>
      </c>
      <c r="AR103" s="162" t="s">
        <v>1985</v>
      </c>
      <c r="AS103" s="131" t="s">
        <v>1986</v>
      </c>
      <c r="AT103" s="131" t="s">
        <v>1987</v>
      </c>
      <c r="AU103" s="131" t="s">
        <v>1988</v>
      </c>
      <c r="AV103" s="131" t="s">
        <v>1989</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"D6.scenario.defInput["""&amp;B103&amp;"""] = {  "&amp;E$2&amp;":"""&amp;E103&amp;""",  "&amp;C$2&amp;":"""&amp;CLEAN(SUBSTITUTE(C103,"""",""""))&amp;""",  "&amp;F$2&amp;":"""&amp;F103&amp;""",  "&amp;H$2&amp;":"""&amp;CLEAN(SUBSTITUTE(H103,"""",""""))&amp;""", "&amp;J$2&amp;":"""&amp;J103&amp;""", "&amp;L$2&amp;":"""&amp;L103&amp;""", "&amp;M$2&amp;":"""&amp;M103&amp;""", "&amp;N$2&amp;":"""&amp;N103&amp;""", "&amp;O$2&amp;":"""&amp;O103&amp;""", "&amp;P$2&amp;":"""&amp;P103&amp;""", "&amp;Q$2&amp;":"""&amp;Q103&amp;""", "&amp;R$2&amp;":"""&amp;R103&amp;""", d11t:"""&amp;CJ103&amp;""",d11p:"""&amp;CK103&amp;""",d12t:"""&amp;CL103&amp;""",d12p:"""&amp;CM103&amp;""",d13t:"""&amp;CN103&amp;""",d13p:"""&amp;CO103&amp;""",d1w:"""&amp;CP103&amp;""",d1d:"""&amp;CQ103&amp;""", d21t:"""&amp;CR103&amp;""",d21p:"""&amp;CS103&amp;""",d22t:"""&amp;CT103&amp;""",d22p:"""&amp;CU103&amp;""",d23t:"""&amp;CV103&amp;""",d23p:"""&amp;CW103&amp;""",d2w:"""&amp;CX103&amp;""",d2d:"""&amp;CY103&amp;""", d31t:"""&amp;CZ103&amp;""",d31p:"""&amp;DA103&amp;""",d32t:"""&amp;DB103&amp;""",d32p:"""&amp;DC103&amp;""",d33t:"""&amp;DD103&amp;""",d33p:"""&amp;DE103&amp;""",d3w:"""&amp;DF103&amp;""",d3d:"""&amp;DG103&amp;"""}; "</f>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"D6.scenario.defSelectValue["""&amp;U103&amp;"""]= [ """&amp;CLEAN(V103)&amp;""", """&amp;CLEAN(W103)&amp;IF(X103="","",""", """&amp;CLEAN(X103))&amp;IF(Y103="","",""", """&amp;CLEAN(Y103))&amp;IF(Z103="","",""", """&amp;CLEAN(Z103))&amp;IF(AA103="","",""", """&amp;CLEAN(AA103))&amp;IF(AB103="","",""", """&amp;CLEAN(AB103))&amp;IF(AC103="","",""", """&amp;CLEAN(AC103))&amp;IF(AD103="","",""", """&amp;CLEAN(AD103))&amp;IF(AE103="","",""", """&amp;CLEAN(AE103))&amp;IF(AF103="","",""", """&amp;CLEAN(AF103))&amp;IF(AG103="","",""", """&amp;CLEAN(AG103))&amp;IF(AH103="",""", """&amp;CLEAN(AH103))&amp;IF(AI103="","",""", """&amp;CLEAN(AI103))&amp;IF(AJ103="","",""", """&amp;CLEAN(AJ103))&amp;IF(AK103="","",""", """&amp;CLEAN(AK103))&amp;""" ];"</f>
        <v>D6.scenario.defSelectValue["sel271"]= [ "Please select", "do not use", "1 hours", "2 hours", "3 hours", "4 hours", "6 hours", "8 hours", "12 hours", "16 hours", "24 hours", "", " " ];</v>
      </c>
      <c r="DR103" s="89"/>
      <c r="DS103" s="89"/>
      <c r="DT103" s="89" t="str">
        <f>"D6.scenario.defSelectData['"&amp;U103&amp;"']= [ '"&amp;BC103&amp;"', '"&amp;BD103&amp;"', '"&amp;BE103&amp;IF(BF103="","","', '"&amp;BF103)&amp;IF(BG103="","","', '"&amp;BG103)&amp;IF(BH103="","","', '"&amp;BH103)&amp;IF(BI103="","","', '"&amp;BI103)&amp;IF(BJ103="","","', '"&amp;BJ103)&amp;IF(BK103="","","', '"&amp;BK103)&amp;IF(BL103="","","', '"&amp;BL103)&amp;IF(BM103="","","', '"&amp;BM103)&amp;IF(BN103="","","', '"&amp;BN103)&amp;IF(BO103="","","', '"&amp;BO103)&amp;IF(BP103="","","', '"&amp;BP103)&amp;IF(BQ103="","","', '"&amp;BQ103)&amp;IF(BR103="","","', '"&amp;BR103)&amp;"' ];"</f>
        <v>D6.scenario.defSelectData['sel271']= [ '-1', '0', '1', '2', '3', '4', '6', '8', '12', '16', '24' ];</v>
      </c>
    </row>
    <row r="104" spans="1:124" s="84" customFormat="1" ht="43.5" customHeight="1" x14ac:dyDescent="0.15">
      <c r="A104" s="73"/>
      <c r="B104" s="111" t="s">
        <v>2971</v>
      </c>
      <c r="C104" s="119" t="s">
        <v>3874</v>
      </c>
      <c r="D104" s="131" t="s">
        <v>2799</v>
      </c>
      <c r="E104" s="110" t="s">
        <v>2978</v>
      </c>
      <c r="F104" s="119"/>
      <c r="G104" s="131"/>
      <c r="H104" s="119" t="s">
        <v>4027</v>
      </c>
      <c r="I104" s="131" t="s">
        <v>2800</v>
      </c>
      <c r="J104" s="119" t="str">
        <f>IF(K104="","",K104)</f>
        <v>sel272</v>
      </c>
      <c r="K104" s="131" t="str">
        <f>"sel"&amp;MID($B104,2,5)</f>
        <v>sel272</v>
      </c>
      <c r="L104" s="111"/>
      <c r="M104" s="111"/>
      <c r="N104" s="111"/>
      <c r="O104" s="110" t="s">
        <v>1914</v>
      </c>
      <c r="P104" s="111"/>
      <c r="Q104" s="111"/>
      <c r="R104" s="110">
        <v>-1</v>
      </c>
      <c r="S104" s="73"/>
      <c r="T104" s="73"/>
      <c r="U104" s="113" t="str">
        <f>J104</f>
        <v>sel272</v>
      </c>
      <c r="V104" s="119" t="s">
        <v>4071</v>
      </c>
      <c r="W104" s="119" t="s">
        <v>4368</v>
      </c>
      <c r="X104" s="119" t="s">
        <v>4369</v>
      </c>
      <c r="Y104" s="119" t="s">
        <v>4370</v>
      </c>
      <c r="Z104" s="119" t="s">
        <v>4371</v>
      </c>
      <c r="AA104" s="119"/>
      <c r="AB104" s="119"/>
      <c r="AC104" s="119"/>
      <c r="AD104" s="119"/>
      <c r="AE104" s="119"/>
      <c r="AF104" s="119"/>
      <c r="AG104" s="119"/>
      <c r="AH104" s="119"/>
      <c r="AI104" s="119"/>
      <c r="AJ104" s="119" t="s">
        <v>3559</v>
      </c>
      <c r="AK104" s="119"/>
      <c r="AL104" s="131" t="s">
        <v>4704</v>
      </c>
      <c r="AM104" s="131" t="s">
        <v>2023</v>
      </c>
      <c r="AN104" s="131" t="s">
        <v>3370</v>
      </c>
      <c r="AO104" s="131" t="s">
        <v>3371</v>
      </c>
      <c r="AP104" s="162" t="s">
        <v>3372</v>
      </c>
      <c r="AQ104" s="162" t="s">
        <v>3373</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"D6.scenario.defInput["""&amp;B104&amp;"""] = {  "&amp;E$2&amp;":"""&amp;E104&amp;""",  "&amp;C$2&amp;":"""&amp;CLEAN(SUBSTITUTE(C104,"""",""""))&amp;""",  "&amp;F$2&amp;":"""&amp;F104&amp;""",  "&amp;H$2&amp;":"""&amp;CLEAN(SUBSTITUTE(H104,"""",""""))&amp;""", "&amp;J$2&amp;":"""&amp;J104&amp;""", "&amp;L$2&amp;":"""&amp;L104&amp;""", "&amp;M$2&amp;":"""&amp;M104&amp;""", "&amp;N$2&amp;":"""&amp;N104&amp;""", "&amp;O$2&amp;":"""&amp;O104&amp;""", "&amp;P$2&amp;":"""&amp;P104&amp;""", "&amp;Q$2&amp;":"""&amp;Q104&amp;""", "&amp;R$2&amp;":"""&amp;R104&amp;""", d11t:"""&amp;CJ104&amp;""",d11p:"""&amp;CK104&amp;""",d12t:"""&amp;CL104&amp;""",d12p:"""&amp;CM104&amp;""",d13t:"""&amp;CN104&amp;""",d13p:"""&amp;CO104&amp;""",d1w:"""&amp;CP104&amp;""",d1d:"""&amp;CQ104&amp;""", d21t:"""&amp;CR104&amp;""",d21p:"""&amp;CS104&amp;""",d22t:"""&amp;CT104&amp;""",d22p:"""&amp;CU104&amp;""",d23t:"""&amp;CV104&amp;""",d23p:"""&amp;CW104&amp;""",d2w:"""&amp;CX104&amp;""",d2d:"""&amp;CY104&amp;""", d31t:"""&amp;CZ104&amp;""",d31p:"""&amp;DA104&amp;""",d32t:"""&amp;DB104&amp;""",d32p:"""&amp;DC104&amp;""",d33t:"""&amp;DD104&amp;""",d33p:"""&amp;DE104&amp;""",d3w:"""&amp;DF104&amp;""",d3d:"""&amp;DG104&amp;"""}; "</f>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"D6.scenario.defSelectValue["""&amp;U104&amp;"""]= [ """&amp;CLEAN(V104)&amp;""", """&amp;CLEAN(W104)&amp;IF(X104="","",""", """&amp;CLEAN(X104))&amp;IF(Y104="","",""", """&amp;CLEAN(Y104))&amp;IF(Z104="","",""", """&amp;CLEAN(Z104))&amp;IF(AA104="","",""", """&amp;CLEAN(AA104))&amp;IF(AB104="","",""", """&amp;CLEAN(AB104))&amp;IF(AC104="","",""", """&amp;CLEAN(AC104))&amp;IF(AD104="","",""", """&amp;CLEAN(AD104))&amp;IF(AE104="","",""", """&amp;CLEAN(AE104))&amp;IF(AF104="","",""", """&amp;CLEAN(AF104))&amp;IF(AG104="","",""", """&amp;CLEAN(AG104))&amp;IF(AH104="",""", """&amp;CLEAN(AH104))&amp;IF(AI104="","",""", """&amp;CLEAN(AI104))&amp;IF(AJ104="","",""", """&amp;CLEAN(AJ104))&amp;IF(AK104="","",""", """&amp;CLEAN(AK104))&amp;""" ];"</f>
        <v>D6.scenario.defSelectValue["sel272"]= [ "Please select", "morning", "noon", "evening", "night", "", " " ];</v>
      </c>
      <c r="DR104" s="89"/>
      <c r="DS104" s="89"/>
      <c r="DT104" s="89" t="str">
        <f>"D6.scenario.defSelectData['"&amp;U104&amp;"']= [ '"&amp;BC104&amp;"', '"&amp;BD104&amp;"', '"&amp;BE104&amp;IF(BF104="","","', '"&amp;BF104)&amp;IF(BG104="","","', '"&amp;BG104)&amp;IF(BH104="","","', '"&amp;BH104)&amp;IF(BI104="","","', '"&amp;BI104)&amp;IF(BJ104="","","', '"&amp;BJ104)&amp;IF(BK104="","","', '"&amp;BK104)&amp;IF(BL104="","","', '"&amp;BL104)&amp;IF(BM104="","","', '"&amp;BM104)&amp;IF(BN104="","","', '"&amp;BN104)&amp;IF(BO104="","","', '"&amp;BO104)&amp;IF(BP104="","","', '"&amp;BP104)&amp;IF(BQ104="","","', '"&amp;BQ104)&amp;IF(BR104="","","', '"&amp;BR104)&amp;"' ];"</f>
        <v>D6.scenario.defSelectData['sel272']= [ '-1', '0', '1', '2', '3', '4' ];</v>
      </c>
    </row>
    <row r="105" spans="1:124" s="84" customFormat="1" ht="43.5" customHeight="1" x14ac:dyDescent="0.15">
      <c r="A105" s="73"/>
      <c r="B105" s="111" t="s">
        <v>2972</v>
      </c>
      <c r="C105" s="119" t="s">
        <v>3875</v>
      </c>
      <c r="D105" s="131" t="s">
        <v>1978</v>
      </c>
      <c r="E105" s="110" t="s">
        <v>2978</v>
      </c>
      <c r="F105" s="119" t="s">
        <v>1957</v>
      </c>
      <c r="G105" s="131" t="s">
        <v>1957</v>
      </c>
      <c r="H105" s="119" t="s">
        <v>4028</v>
      </c>
      <c r="I105" s="131" t="s">
        <v>1979</v>
      </c>
      <c r="J105" s="119" t="str">
        <f>IF(K105="","",K105)</f>
        <v>sel273</v>
      </c>
      <c r="K105" s="131" t="str">
        <f>"sel"&amp;MID($B105,2,5)</f>
        <v>sel273</v>
      </c>
      <c r="L105" s="111"/>
      <c r="M105" s="111"/>
      <c r="N105" s="111"/>
      <c r="O105" s="110" t="s">
        <v>1914</v>
      </c>
      <c r="P105" s="111"/>
      <c r="Q105" s="111"/>
      <c r="R105" s="110">
        <v>-1</v>
      </c>
      <c r="S105" s="73"/>
      <c r="T105" s="73"/>
      <c r="U105" s="113" t="str">
        <f>J105</f>
        <v>sel273</v>
      </c>
      <c r="V105" s="119" t="s">
        <v>4071</v>
      </c>
      <c r="W105" s="121" t="s">
        <v>4372</v>
      </c>
      <c r="X105" s="119" t="s">
        <v>4291</v>
      </c>
      <c r="Y105" s="121" t="s">
        <v>4373</v>
      </c>
      <c r="Z105" s="119" t="s">
        <v>4374</v>
      </c>
      <c r="AA105" s="121" t="s">
        <v>4375</v>
      </c>
      <c r="AB105" s="119" t="s">
        <v>4376</v>
      </c>
      <c r="AC105" s="121" t="s">
        <v>4377</v>
      </c>
      <c r="AD105" s="119" t="s">
        <v>4180</v>
      </c>
      <c r="AE105" s="119"/>
      <c r="AF105" s="119"/>
      <c r="AG105" s="119"/>
      <c r="AH105" s="119"/>
      <c r="AI105" s="119"/>
      <c r="AJ105" s="119" t="s">
        <v>3559</v>
      </c>
      <c r="AK105" s="119"/>
      <c r="AL105" s="131" t="s">
        <v>4666</v>
      </c>
      <c r="AM105" s="133" t="s">
        <v>2556</v>
      </c>
      <c r="AN105" s="131" t="s">
        <v>2053</v>
      </c>
      <c r="AO105" s="163" t="s">
        <v>2054</v>
      </c>
      <c r="AP105" s="162" t="s">
        <v>2082</v>
      </c>
      <c r="AQ105" s="163" t="s">
        <v>2083</v>
      </c>
      <c r="AR105" s="131" t="s">
        <v>2084</v>
      </c>
      <c r="AS105" s="133" t="s">
        <v>2085</v>
      </c>
      <c r="AT105" s="131" t="s">
        <v>2023</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"D6.scenario.defInput["""&amp;B105&amp;"""] = {  "&amp;E$2&amp;":"""&amp;E105&amp;""",  "&amp;C$2&amp;":"""&amp;CLEAN(SUBSTITUTE(C105,"""",""""))&amp;""",  "&amp;F$2&amp;":"""&amp;F105&amp;""",  "&amp;H$2&amp;":"""&amp;CLEAN(SUBSTITUTE(H105,"""",""""))&amp;""", "&amp;J$2&amp;":"""&amp;J105&amp;""", "&amp;L$2&amp;":"""&amp;L105&amp;""", "&amp;M$2&amp;":"""&amp;M105&amp;""", "&amp;N$2&amp;":"""&amp;N105&amp;""", "&amp;O$2&amp;":"""&amp;O105&amp;""", "&amp;P$2&amp;":"""&amp;P105&amp;""", "&amp;Q$2&amp;":"""&amp;Q105&amp;""", "&amp;R$2&amp;":"""&amp;R105&amp;""", d11t:"""&amp;CJ105&amp;""",d11p:"""&amp;CK105&amp;""",d12t:"""&amp;CL105&amp;""",d12p:"""&amp;CM105&amp;""",d13t:"""&amp;CN105&amp;""",d13p:"""&amp;CO105&amp;""",d1w:"""&amp;CP105&amp;""",d1d:"""&amp;CQ105&amp;""", d21t:"""&amp;CR105&amp;""",d21p:"""&amp;CS105&amp;""",d22t:"""&amp;CT105&amp;""",d22p:"""&amp;CU105&amp;""",d23t:"""&amp;CV105&amp;""",d23p:"""&amp;CW105&amp;""",d2w:"""&amp;CX105&amp;""",d2d:"""&amp;CY105&amp;""", d31t:"""&amp;CZ105&amp;""",d31p:"""&amp;DA105&amp;""",d32t:"""&amp;DB105&amp;""",d32p:"""&amp;DC105&amp;""",d33t:"""&amp;DD105&amp;""",d33p:"""&amp;DE105&amp;""",d3w:"""&amp;DF105&amp;""",d3d:"""&amp;DG105&amp;"""}; "</f>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"D6.scenario.defSelectValue["""&amp;U105&amp;"""]= [ """&amp;CLEAN(V105)&amp;""", """&amp;CLEAN(W105)&amp;IF(X105="","",""", """&amp;CLEAN(X105))&amp;IF(Y105="","",""", """&amp;CLEAN(Y105))&amp;IF(Z105="","",""", """&amp;CLEAN(Z105))&amp;IF(AA105="","",""", """&amp;CLEAN(AA105))&amp;IF(AB105="","",""", """&amp;CLEAN(AB105))&amp;IF(AC105="","",""", """&amp;CLEAN(AC105))&amp;IF(AD105="","",""", """&amp;CLEAN(AD105))&amp;IF(AE105="","",""", """&amp;CLEAN(AE105))&amp;IF(AF105="","",""", """&amp;CLEAN(AF105))&amp;IF(AG105="","",""", """&amp;CLEAN(AG105))&amp;IF(AH105="",""", """&amp;CLEAN(AH105))&amp;IF(AI105="","",""", """&amp;CLEAN(AI105))&amp;IF(AJ105="","",""", """&amp;CLEAN(AJ105))&amp;IF(AK105="","",""", """&amp;CLEAN(AK105))&amp;""" ];"</f>
        <v>D6.scenario.defSelectValue["sel273"]= [ "Please select", "24 ℃ below", "25 ℃", "26 ℃", "27 ℃", "28 ℃", "29 ℃", "30 ℃", "do not use", "", " " ];</v>
      </c>
      <c r="DR105" s="89"/>
      <c r="DS105" s="89"/>
      <c r="DT105" s="89" t="str">
        <f>"D6.scenario.defSelectData['"&amp;U105&amp;"']= [ '"&amp;BC105&amp;"', '"&amp;BD105&amp;"', '"&amp;BE105&amp;IF(BF105="","","', '"&amp;BF105)&amp;IF(BG105="","","', '"&amp;BG105)&amp;IF(BH105="","","', '"&amp;BH105)&amp;IF(BI105="","","', '"&amp;BI105)&amp;IF(BJ105="","","', '"&amp;BJ105)&amp;IF(BK105="","","', '"&amp;BK105)&amp;IF(BL105="","","', '"&amp;BL105)&amp;IF(BM105="","","', '"&amp;BM105)&amp;IF(BN105="","","', '"&amp;BN105)&amp;IF(BO105="","","', '"&amp;BO105)&amp;IF(BP105="","","', '"&amp;BP105)&amp;IF(BQ105="","","', '"&amp;BQ105)&amp;IF(BR105="","","', '"&amp;BR105)&amp;"' ];"</f>
        <v>D6.scenario.defSelectData['sel273']= [ '-1', '24', '25', '26', '27', '28', '29', '30', '0' ];</v>
      </c>
    </row>
    <row r="106" spans="1:124" s="84" customFormat="1" ht="43.5" customHeight="1" x14ac:dyDescent="0.15">
      <c r="A106" s="73"/>
      <c r="B106" s="111" t="s">
        <v>2973</v>
      </c>
      <c r="C106" s="119" t="s">
        <v>3876</v>
      </c>
      <c r="D106" s="131" t="s">
        <v>2681</v>
      </c>
      <c r="E106" s="110" t="s">
        <v>2978</v>
      </c>
      <c r="F106" s="119" t="s">
        <v>3949</v>
      </c>
      <c r="G106" s="131" t="s">
        <v>818</v>
      </c>
      <c r="H106" s="119" t="s">
        <v>3876</v>
      </c>
      <c r="I106" s="131" t="s">
        <v>2681</v>
      </c>
      <c r="J106" s="119" t="str">
        <f>IF(K106="","",K106)</f>
        <v>sel274</v>
      </c>
      <c r="K106" s="131" t="str">
        <f>"sel"&amp;MID($B106,2,5)</f>
        <v>sel274</v>
      </c>
      <c r="L106" s="111"/>
      <c r="M106" s="111"/>
      <c r="N106" s="111"/>
      <c r="O106" s="110" t="s">
        <v>1914</v>
      </c>
      <c r="P106" s="111"/>
      <c r="Q106" s="111"/>
      <c r="R106" s="110">
        <v>-1</v>
      </c>
      <c r="S106" s="73"/>
      <c r="T106" s="73"/>
      <c r="U106" s="113" t="str">
        <f>J106</f>
        <v>sel274</v>
      </c>
      <c r="V106" s="119" t="s">
        <v>4071</v>
      </c>
      <c r="W106" s="119" t="s">
        <v>4378</v>
      </c>
      <c r="X106" s="121" t="s">
        <v>4294</v>
      </c>
      <c r="Y106" s="119" t="s">
        <v>4251</v>
      </c>
      <c r="Z106" s="119" t="s">
        <v>4295</v>
      </c>
      <c r="AA106" s="119" t="s">
        <v>4252</v>
      </c>
      <c r="AB106" s="119" t="s">
        <v>4296</v>
      </c>
      <c r="AC106" s="119" t="s">
        <v>4253</v>
      </c>
      <c r="AD106" s="119"/>
      <c r="AE106" s="119"/>
      <c r="AF106" s="119"/>
      <c r="AG106" s="119"/>
      <c r="AH106" s="119"/>
      <c r="AI106" s="119"/>
      <c r="AJ106" s="119"/>
      <c r="AK106" s="119"/>
      <c r="AL106" s="131" t="s">
        <v>4703</v>
      </c>
      <c r="AM106" s="131" t="s">
        <v>2687</v>
      </c>
      <c r="AN106" s="133" t="s">
        <v>2683</v>
      </c>
      <c r="AO106" s="162" t="s">
        <v>2670</v>
      </c>
      <c r="AP106" s="162" t="s">
        <v>2684</v>
      </c>
      <c r="AQ106" s="131" t="s">
        <v>2671</v>
      </c>
      <c r="AR106" s="131" t="s">
        <v>2685</v>
      </c>
      <c r="AS106" s="131" t="s">
        <v>2672</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"D6.scenario.defInput["""&amp;B106&amp;"""] = {  "&amp;E$2&amp;":"""&amp;E106&amp;""",  "&amp;C$2&amp;":"""&amp;CLEAN(SUBSTITUTE(C106,"""",""""))&amp;""",  "&amp;F$2&amp;":"""&amp;F106&amp;""",  "&amp;H$2&amp;":"""&amp;CLEAN(SUBSTITUTE(H106,"""",""""))&amp;""", "&amp;J$2&amp;":"""&amp;J106&amp;""", "&amp;L$2&amp;":"""&amp;L106&amp;""", "&amp;M$2&amp;":"""&amp;M106&amp;""", "&amp;N$2&amp;":"""&amp;N106&amp;""", "&amp;O$2&amp;":"""&amp;O106&amp;""", "&amp;P$2&amp;":"""&amp;P106&amp;""", "&amp;Q$2&amp;":"""&amp;Q106&amp;""", "&amp;R$2&amp;":"""&amp;R106&amp;""", d11t:"""&amp;CJ106&amp;""",d11p:"""&amp;CK106&amp;""",d12t:"""&amp;CL106&amp;""",d12p:"""&amp;CM106&amp;""",d13t:"""&amp;CN106&amp;""",d13p:"""&amp;CO106&amp;""",d1w:"""&amp;CP106&amp;""",d1d:"""&amp;CQ106&amp;""", d21t:"""&amp;CR106&amp;""",d21p:"""&amp;CS106&amp;""",d22t:"""&amp;CT106&amp;""",d22p:"""&amp;CU106&amp;""",d23t:"""&amp;CV106&amp;""",d23p:"""&amp;CW106&amp;""",d2w:"""&amp;CX106&amp;""",d2d:"""&amp;CY106&amp;""", d31t:"""&amp;CZ106&amp;""",d31p:"""&amp;DA106&amp;""",d32t:"""&amp;DB106&amp;""",d32p:"""&amp;DC106&amp;""",d33t:"""&amp;DD106&amp;""",d33p:"""&amp;DE106&amp;""",d3w:"""&amp;DF106&amp;""",d3d:"""&amp;DG106&amp;"""}; "</f>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"D6.scenario.defSelectValue["""&amp;U106&amp;"""]= [ """&amp;CLEAN(V106)&amp;""", """&amp;CLEAN(W106)&amp;IF(X106="","",""", """&amp;CLEAN(X106))&amp;IF(Y106="","",""", """&amp;CLEAN(Y106))&amp;IF(Z106="","",""", """&amp;CLEAN(Z106))&amp;IF(AA106="","",""", """&amp;CLEAN(AA106))&amp;IF(AB106="","",""", """&amp;CLEAN(AB106))&amp;IF(AC106="","",""", """&amp;CLEAN(AC106))&amp;IF(AD106="","",""", """&amp;CLEAN(AD106))&amp;IF(AE106="","",""", """&amp;CLEAN(AE106))&amp;IF(AF106="","",""", """&amp;CLEAN(AF106))&amp;IF(AG106="","",""", """&amp;CLEAN(AG106))&amp;IF(AH106="",""", """&amp;CLEAN(AH106))&amp;IF(AI106="","",""", """&amp;CLEAN(AI106))&amp;IF(AJ106="","",""", """&amp;CLEAN(AJ106))&amp;IF(AK106="","",""", """&amp;CLEAN(AK106))&amp;""" ];"</f>
        <v>D6.scenario.defSelectValue["sel274"]= [ "Please select", "not the cooling", "1 month", "2 months", "3 months", "4 months", "5 months", "6 months", "" ];</v>
      </c>
      <c r="DR106" s="89"/>
      <c r="DS106" s="89"/>
      <c r="DT106" s="89" t="str">
        <f>"D6.scenario.defSelectData['"&amp;U106&amp;"']= [ '"&amp;BC106&amp;"', '"&amp;BD106&amp;"', '"&amp;BE106&amp;IF(BF106="","","', '"&amp;BF106)&amp;IF(BG106="","","', '"&amp;BG106)&amp;IF(BH106="","","', '"&amp;BH106)&amp;IF(BI106="","","', '"&amp;BI106)&amp;IF(BJ106="","","', '"&amp;BJ106)&amp;IF(BK106="","","', '"&amp;BK106)&amp;IF(BL106="","","', '"&amp;BL106)&amp;IF(BM106="","","', '"&amp;BM106)&amp;IF(BN106="","","', '"&amp;BN106)&amp;IF(BO106="","","', '"&amp;BO106)&amp;IF(BP106="","","', '"&amp;BP106)&amp;IF(BQ106="","","', '"&amp;BQ106)&amp;IF(BR106="","","', '"&amp;BR106)&amp;"' ];"</f>
        <v>D6.scenario.defSelectData['sel274']= [ '-1', '0', '1', '2', '3', '4', '5', '6' ];</v>
      </c>
    </row>
    <row r="107" spans="1:124" s="84" customFormat="1" ht="43.5" customHeight="1" x14ac:dyDescent="0.15">
      <c r="B107" s="111" t="s">
        <v>2974</v>
      </c>
      <c r="C107" s="119" t="s">
        <v>3877</v>
      </c>
      <c r="D107" s="131" t="s">
        <v>3111</v>
      </c>
      <c r="E107" s="110" t="s">
        <v>2978</v>
      </c>
      <c r="F107" s="119"/>
      <c r="G107" s="131"/>
      <c r="H107" s="119" t="s">
        <v>4033</v>
      </c>
      <c r="I107" s="131" t="s">
        <v>2854</v>
      </c>
      <c r="J107" s="119" t="str">
        <f>IF(K107="","",K107)</f>
        <v>sel275</v>
      </c>
      <c r="K107" s="131" t="str">
        <f>"sel"&amp;MID($B107,2,5)</f>
        <v>sel275</v>
      </c>
      <c r="L107" s="111"/>
      <c r="M107" s="111"/>
      <c r="N107" s="111"/>
      <c r="O107" s="110" t="s">
        <v>1914</v>
      </c>
      <c r="P107" s="111"/>
      <c r="Q107" s="111"/>
      <c r="R107" s="110">
        <v>-1</v>
      </c>
      <c r="T107" s="73"/>
      <c r="U107" s="113" t="str">
        <f>J107</f>
        <v>sel275</v>
      </c>
      <c r="V107" s="119" t="s">
        <v>4071</v>
      </c>
      <c r="W107" s="119" t="s">
        <v>4379</v>
      </c>
      <c r="X107" s="119" t="s">
        <v>4380</v>
      </c>
      <c r="Y107" s="119" t="s">
        <v>4381</v>
      </c>
      <c r="Z107" s="119" t="s">
        <v>4382</v>
      </c>
      <c r="AA107" s="119" t="s">
        <v>3573</v>
      </c>
      <c r="AB107" s="119"/>
      <c r="AC107" s="119"/>
      <c r="AD107" s="119"/>
      <c r="AE107" s="119"/>
      <c r="AF107" s="119"/>
      <c r="AG107" s="119"/>
      <c r="AH107" s="119"/>
      <c r="AI107" s="119"/>
      <c r="AJ107" s="119"/>
      <c r="AK107" s="119"/>
      <c r="AL107" s="131" t="s">
        <v>4704</v>
      </c>
      <c r="AM107" s="162" t="s">
        <v>3110</v>
      </c>
      <c r="AN107" s="162" t="s">
        <v>2855</v>
      </c>
      <c r="AO107" s="162" t="s">
        <v>2856</v>
      </c>
      <c r="AP107" s="162" t="s">
        <v>2857</v>
      </c>
      <c r="AQ107" s="131" t="s">
        <v>2858</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"D6.scenario.defInput["""&amp;B107&amp;"""] = {  "&amp;E$2&amp;":"""&amp;E107&amp;""",  "&amp;C$2&amp;":"""&amp;CLEAN(SUBSTITUTE(C107,"""",""""))&amp;""",  "&amp;F$2&amp;":"""&amp;F107&amp;""",  "&amp;H$2&amp;":"""&amp;CLEAN(SUBSTITUTE(H107,"""",""""))&amp;""", "&amp;J$2&amp;":"""&amp;J107&amp;""", "&amp;L$2&amp;":"""&amp;L107&amp;""", "&amp;M$2&amp;":"""&amp;M107&amp;""", "&amp;N$2&amp;":"""&amp;N107&amp;""", "&amp;O$2&amp;":"""&amp;O107&amp;""", "&amp;P$2&amp;":"""&amp;P107&amp;""", "&amp;Q$2&amp;":"""&amp;Q107&amp;""", "&amp;R$2&amp;":"""&amp;R107&amp;""", d11t:"""&amp;CJ107&amp;""",d11p:"""&amp;CK107&amp;""",d12t:"""&amp;CL107&amp;""",d12p:"""&amp;CM107&amp;""",d13t:"""&amp;CN107&amp;""",d13p:"""&amp;CO107&amp;""",d1w:"""&amp;CP107&amp;""",d1d:"""&amp;CQ107&amp;""", d21t:"""&amp;CR107&amp;""",d21p:"""&amp;CS107&amp;""",d22t:"""&amp;CT107&amp;""",d22p:"""&amp;CU107&amp;""",d23t:"""&amp;CV107&amp;""",d23p:"""&amp;CW107&amp;""",d2w:"""&amp;CX107&amp;""",d2d:"""&amp;CY107&amp;""", d31t:"""&amp;CZ107&amp;""",d31p:"""&amp;DA107&amp;""",d32t:"""&amp;DB107&amp;""",d32p:"""&amp;DC107&amp;""",d33t:"""&amp;DD107&amp;""",d33p:"""&amp;DE107&amp;""",d3w:"""&amp;DF107&amp;""",d3d:"""&amp;DG107&amp;"""}; "</f>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"D6.scenario.defSelectValue["""&amp;U107&amp;"""]= [ """&amp;CLEAN(V107)&amp;""", """&amp;CLEAN(W107)&amp;IF(X107="","",""", """&amp;CLEAN(X107))&amp;IF(Y107="","",""", """&amp;CLEAN(Y107))&amp;IF(Z107="","",""", """&amp;CLEAN(Z107))&amp;IF(AA107="","",""", """&amp;CLEAN(AA107))&amp;IF(AB107="","",""", """&amp;CLEAN(AB107))&amp;IF(AC107="","",""", """&amp;CLEAN(AC107))&amp;IF(AD107="","",""", """&amp;CLEAN(AD107))&amp;IF(AE107="","",""", """&amp;CLEAN(AE107))&amp;IF(AF107="","",""", """&amp;CLEAN(AF107))&amp;IF(AG107="","",""", """&amp;CLEAN(AG107))&amp;IF(AH107="",""", """&amp;CLEAN(AH107))&amp;IF(AI107="","",""", """&amp;CLEAN(AI107))&amp;IF(AJ107="","",""", """&amp;CLEAN(AJ107))&amp;IF(AK107="","",""", """&amp;CLEAN(AK107))&amp;""" ];"</f>
        <v>D6.scenario.defSelectValue["sel275"]= [ "Please select", "do not feel the heat when heating", "does not is somewhat hot", "hot even when if Note", "cooling quite cool", "cooling", "" ];</v>
      </c>
      <c r="DR107" s="89"/>
      <c r="DS107" s="89"/>
      <c r="DT107" s="89" t="str">
        <f>"D6.scenario.defSelectData['"&amp;U107&amp;"']= [ '"&amp;BC107&amp;"', '"&amp;BD107&amp;"', '"&amp;BE107&amp;IF(BF107="","","', '"&amp;BF107)&amp;IF(BG107="","","', '"&amp;BG107)&amp;IF(BH107="","","', '"&amp;BH107)&amp;IF(BI107="","","', '"&amp;BI107)&amp;IF(BJ107="","","', '"&amp;BJ107)&amp;IF(BK107="","","', '"&amp;BK107)&amp;IF(BL107="","","', '"&amp;BL107)&amp;IF(BM107="","","', '"&amp;BM107)&amp;IF(BN107="","","', '"&amp;BN107)&amp;IF(BO107="","","', '"&amp;BO107)&amp;IF(BP107="","","', '"&amp;BP107)&amp;IF(BQ107="","","', '"&amp;BQ107)&amp;IF(BR107="","","', '"&amp;BR107)&amp;"' ];"</f>
        <v>D6.scenario.defSelectData['sel275']= [ '-1', '1', '2', '3', '4', '5' ];</v>
      </c>
    </row>
    <row r="108" spans="1:124" s="84" customFormat="1" ht="43.5" customHeight="1" x14ac:dyDescent="0.15">
      <c r="B108" s="111" t="s">
        <v>2975</v>
      </c>
      <c r="C108" s="119" t="s">
        <v>3878</v>
      </c>
      <c r="D108" s="131" t="s">
        <v>2731</v>
      </c>
      <c r="E108" s="110" t="s">
        <v>2978</v>
      </c>
      <c r="F108" s="119"/>
      <c r="G108" s="131"/>
      <c r="H108" s="119" t="s">
        <v>4030</v>
      </c>
      <c r="I108" s="131" t="s">
        <v>2560</v>
      </c>
      <c r="J108" s="119" t="str">
        <f>IF(K108="","",K108)</f>
        <v>sel276</v>
      </c>
      <c r="K108" s="131" t="str">
        <f>"sel"&amp;MID($B108,2,5)</f>
        <v>sel276</v>
      </c>
      <c r="L108" s="111"/>
      <c r="M108" s="111"/>
      <c r="N108" s="111"/>
      <c r="O108" s="110" t="s">
        <v>1914</v>
      </c>
      <c r="P108" s="111"/>
      <c r="Q108" s="111"/>
      <c r="R108" s="110">
        <v>-1</v>
      </c>
      <c r="T108" s="73"/>
      <c r="U108" s="113" t="str">
        <f>J108</f>
        <v>sel276</v>
      </c>
      <c r="V108" s="119" t="s">
        <v>4071</v>
      </c>
      <c r="W108" s="119" t="s">
        <v>4383</v>
      </c>
      <c r="X108" s="119" t="s">
        <v>4384</v>
      </c>
      <c r="Y108" s="119"/>
      <c r="Z108" s="119"/>
      <c r="AA108" s="119"/>
      <c r="AB108" s="119"/>
      <c r="AC108" s="119"/>
      <c r="AD108" s="119"/>
      <c r="AE108" s="119"/>
      <c r="AF108" s="119"/>
      <c r="AG108" s="119"/>
      <c r="AH108" s="119"/>
      <c r="AI108" s="119"/>
      <c r="AJ108" s="119" t="s">
        <v>3559</v>
      </c>
      <c r="AK108" s="119"/>
      <c r="AL108" s="131" t="s">
        <v>4661</v>
      </c>
      <c r="AM108" s="162" t="s">
        <v>2561</v>
      </c>
      <c r="AN108" s="162" t="s">
        <v>2562</v>
      </c>
      <c r="AO108" s="162" t="s">
        <v>2563</v>
      </c>
      <c r="AP108" s="162" t="s">
        <v>4709</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"D6.scenario.defInput["""&amp;B108&amp;"""] = {  "&amp;E$2&amp;":"""&amp;E108&amp;""",  "&amp;C$2&amp;":"""&amp;CLEAN(SUBSTITUTE(C108,"""",""""))&amp;""",  "&amp;F$2&amp;":"""&amp;F108&amp;""",  "&amp;H$2&amp;":"""&amp;CLEAN(SUBSTITUTE(H108,"""",""""))&amp;""", "&amp;J$2&amp;":"""&amp;J108&amp;""", "&amp;L$2&amp;":"""&amp;L108&amp;""", "&amp;M$2&amp;":"""&amp;M108&amp;""", "&amp;N$2&amp;":"""&amp;N108&amp;""", "&amp;O$2&amp;":"""&amp;O108&amp;""", "&amp;P$2&amp;":"""&amp;P108&amp;""", "&amp;Q$2&amp;":"""&amp;Q108&amp;""", "&amp;R$2&amp;":"""&amp;R108&amp;""", d11t:"""&amp;CJ108&amp;""",d11p:"""&amp;CK108&amp;""",d12t:"""&amp;CL108&amp;""",d12p:"""&amp;CM108&amp;""",d13t:"""&amp;CN108&amp;""",d13p:"""&amp;CO108&amp;""",d1w:"""&amp;CP108&amp;""",d1d:"""&amp;CQ108&amp;""", d21t:"""&amp;CR108&amp;""",d21p:"""&amp;CS108&amp;""",d22t:"""&amp;CT108&amp;""",d22p:"""&amp;CU108&amp;""",d23t:"""&amp;CV108&amp;""",d23p:"""&amp;CW108&amp;""",d2w:"""&amp;CX108&amp;""",d2d:"""&amp;CY108&amp;""", d31t:"""&amp;CZ108&amp;""",d31p:"""&amp;DA108&amp;""",d32t:"""&amp;DB108&amp;""",d32p:"""&amp;DC108&amp;""",d33t:"""&amp;DD108&amp;""",d33p:"""&amp;DE108&amp;""",d3w:"""&amp;DF108&amp;""",d3d:"""&amp;DG108&amp;"""}; "</f>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"D6.scenario.defSelectValue["""&amp;U108&amp;"""]= [ """&amp;CLEAN(V108)&amp;""", """&amp;CLEAN(W108)&amp;IF(X108="","",""", """&amp;CLEAN(X108))&amp;IF(Y108="","",""", """&amp;CLEAN(Y108))&amp;IF(Z108="","",""", """&amp;CLEAN(Z108))&amp;IF(AA108="","",""", """&amp;CLEAN(AA108))&amp;IF(AB108="","",""", """&amp;CLEAN(AB108))&amp;IF(AC108="","",""", """&amp;CLEAN(AC108))&amp;IF(AD108="","",""", """&amp;CLEAN(AD108))&amp;IF(AE108="","",""", """&amp;CLEAN(AE108))&amp;IF(AF108="","",""", """&amp;CLEAN(AF108))&amp;IF(AG108="","",""", """&amp;CLEAN(AG108))&amp;IF(AH108="",""", """&amp;CLEAN(AH108))&amp;IF(AI108="","",""", """&amp;CLEAN(AI108))&amp;IF(AJ108="","",""", """&amp;CLEAN(AJ108))&amp;IF(AK108="","",""", """&amp;CLEAN(AK108))&amp;""" ];"</f>
        <v>D6.scenario.defSelectValue["sel276"]= [ "Please select", "do not know well enter", "do not fall a little enter", "", " " ];</v>
      </c>
      <c r="DR108" s="89"/>
      <c r="DS108" s="89"/>
      <c r="DT108" s="89" t="str">
        <f>"D6.scenario.defSelectData['"&amp;U108&amp;"']= [ '"&amp;BC108&amp;"', '"&amp;BD108&amp;"', '"&amp;BE108&amp;IF(BF108="","","', '"&amp;BF108)&amp;IF(BG108="","","', '"&amp;BG108)&amp;IF(BH108="","","', '"&amp;BH108)&amp;IF(BI108="","","', '"&amp;BI108)&amp;IF(BJ108="","","', '"&amp;BJ108)&amp;IF(BK108="","","', '"&amp;BK108)&amp;IF(BL108="","","', '"&amp;BL108)&amp;IF(BM108="","","', '"&amp;BM108)&amp;IF(BN108="","","', '"&amp;BN108)&amp;IF(BO108="","","', '"&amp;BO108)&amp;IF(BP108="","","', '"&amp;BP108)&amp;IF(BQ108="","","', '"&amp;BQ108)&amp;IF(BR108="","","', '"&amp;BR108)&amp;"' ];"</f>
        <v>D6.scenario.defSelectData['sel276']= [ '-1', '1', '2', '3', '4' ];</v>
      </c>
    </row>
    <row r="109" spans="1:124" s="84" customFormat="1" ht="43.5" customHeight="1" x14ac:dyDescent="0.15">
      <c r="B109" s="111" t="s">
        <v>2976</v>
      </c>
      <c r="C109" s="119" t="s">
        <v>3676</v>
      </c>
      <c r="D109" s="131" t="s">
        <v>2334</v>
      </c>
      <c r="E109" s="110" t="s">
        <v>2978</v>
      </c>
      <c r="F109" s="119"/>
      <c r="G109" s="131"/>
      <c r="H109" s="119" t="s">
        <v>4031</v>
      </c>
      <c r="I109" s="131" t="s">
        <v>2335</v>
      </c>
      <c r="J109" s="119" t="str">
        <f>IF(K109="","",K109)</f>
        <v>sel277</v>
      </c>
      <c r="K109" s="131" t="str">
        <f>"sel"&amp;MID($B109,2,5)</f>
        <v>sel277</v>
      </c>
      <c r="L109" s="111"/>
      <c r="M109" s="111"/>
      <c r="N109" s="111"/>
      <c r="O109" s="110" t="s">
        <v>1914</v>
      </c>
      <c r="P109" s="111"/>
      <c r="Q109" s="111"/>
      <c r="R109" s="110">
        <v>-1</v>
      </c>
      <c r="T109" s="73"/>
      <c r="U109" s="113" t="str">
        <f>J109</f>
        <v>sel277</v>
      </c>
      <c r="V109" s="119" t="s">
        <v>4071</v>
      </c>
      <c r="W109" s="119" t="s">
        <v>4247</v>
      </c>
      <c r="X109" s="119" t="s">
        <v>4126</v>
      </c>
      <c r="Y109" s="119" t="s">
        <v>4248</v>
      </c>
      <c r="Z109" s="119" t="s">
        <v>4249</v>
      </c>
      <c r="AA109" s="119"/>
      <c r="AB109" s="119"/>
      <c r="AC109" s="119"/>
      <c r="AD109" s="119"/>
      <c r="AE109" s="119"/>
      <c r="AF109" s="119"/>
      <c r="AG109" s="119"/>
      <c r="AH109" s="119"/>
      <c r="AI109" s="119"/>
      <c r="AJ109" s="119" t="s">
        <v>3559</v>
      </c>
      <c r="AK109" s="119"/>
      <c r="AL109" s="131" t="s">
        <v>4656</v>
      </c>
      <c r="AM109" s="162" t="s">
        <v>2336</v>
      </c>
      <c r="AN109" s="162" t="s">
        <v>4707</v>
      </c>
      <c r="AO109" s="162" t="s">
        <v>2337</v>
      </c>
      <c r="AP109" s="162" t="s">
        <v>4680</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"D6.scenario.defInput["""&amp;B109&amp;"""] = {  "&amp;E$2&amp;":"""&amp;E109&amp;""",  "&amp;C$2&amp;":"""&amp;CLEAN(SUBSTITUTE(C109,"""",""""))&amp;""",  "&amp;F$2&amp;":"""&amp;F109&amp;""",  "&amp;H$2&amp;":"""&amp;CLEAN(SUBSTITUTE(H109,"""",""""))&amp;""", "&amp;J$2&amp;":"""&amp;J109&amp;""", "&amp;L$2&amp;":"""&amp;L109&amp;""", "&amp;M$2&amp;":"""&amp;M109&amp;""", "&amp;N$2&amp;":"""&amp;N109&amp;""", "&amp;O$2&amp;":"""&amp;O109&amp;""", "&amp;P$2&amp;":"""&amp;P109&amp;""", "&amp;Q$2&amp;":"""&amp;Q109&amp;""", "&amp;R$2&amp;":"""&amp;R109&amp;""", d11t:"""&amp;CJ109&amp;""",d11p:"""&amp;CK109&amp;""",d12t:"""&amp;CL109&amp;""",d12p:"""&amp;CM109&amp;""",d13t:"""&amp;CN109&amp;""",d13p:"""&amp;CO109&amp;""",d1w:"""&amp;CP109&amp;""",d1d:"""&amp;CQ109&amp;""", d21t:"""&amp;CR109&amp;""",d21p:"""&amp;CS109&amp;""",d22t:"""&amp;CT109&amp;""",d22p:"""&amp;CU109&amp;""",d23t:"""&amp;CV109&amp;""",d23p:"""&amp;CW109&amp;""",d2w:"""&amp;CX109&amp;""",d2d:"""&amp;CY109&amp;""", d31t:"""&amp;CZ109&amp;""",d31p:"""&amp;DA109&amp;""",d32t:"""&amp;DB109&amp;""",d32p:"""&amp;DC109&amp;""",d33t:"""&amp;DD109&amp;""",d33p:"""&amp;DE109&amp;""",d3w:"""&amp;DF109&amp;""",d3d:"""&amp;DG109&amp;"""}; "</f>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"D6.scenario.defSelectValue["""&amp;U109&amp;"""]= [ """&amp;CLEAN(V109)&amp;""", """&amp;CLEAN(W109)&amp;IF(X109="","",""", """&amp;CLEAN(X109))&amp;IF(Y109="","",""", """&amp;CLEAN(Y109))&amp;IF(Z109="","",""", """&amp;CLEAN(Z109))&amp;IF(AA109="","",""", """&amp;CLEAN(AA109))&amp;IF(AB109="","",""", """&amp;CLEAN(AB109))&amp;IF(AC109="","",""", """&amp;CLEAN(AC109))&amp;IF(AD109="","",""", """&amp;CLEAN(AD109))&amp;IF(AE109="","",""", """&amp;CLEAN(AE109))&amp;IF(AF109="","",""", """&amp;CLEAN(AF109))&amp;IF(AG109="","",""", """&amp;CLEAN(AG109))&amp;IF(AH109="",""", """&amp;CLEAN(AH109))&amp;IF(AI109="","",""", """&amp;CLEAN(AI109))&amp;IF(AJ109="","",""", """&amp;CLEAN(AJ109))&amp;IF(AK109="","",""", """&amp;CLEAN(AK109))&amp;""" ];"</f>
        <v>D6.scenario.defSelectValue["sel277"]= [ "Please select", "always have", "not", "is", "from time to time are roughly the", "", " " ];</v>
      </c>
      <c r="DR109" s="89"/>
      <c r="DS109" s="89"/>
      <c r="DT109" s="89" t="str">
        <f>"D6.scenario.defSelectData['"&amp;U109&amp;"']= [ '"&amp;BC109&amp;"', '"&amp;BD109&amp;"', '"&amp;BE109&amp;IF(BF109="","","', '"&amp;BF109)&amp;IF(BG109="","","', '"&amp;BG109)&amp;IF(BH109="","","', '"&amp;BH109)&amp;IF(BI109="","","', '"&amp;BI109)&amp;IF(BJ109="","","', '"&amp;BJ109)&amp;IF(BK109="","","', '"&amp;BK109)&amp;IF(BL109="","","', '"&amp;BL109)&amp;IF(BM109="","","', '"&amp;BM109)&amp;IF(BN109="","","', '"&amp;BN109)&amp;IF(BO109="","","', '"&amp;BO109)&amp;IF(BP109="","","', '"&amp;BP109)&amp;IF(BQ109="","","', '"&amp;BQ109)&amp;IF(BR109="","","', '"&amp;BR109)&amp;"' ];"</f>
        <v>D6.scenario.defSelectData['sel277']= [ '-1', '1', '2', '3', '4' ];</v>
      </c>
    </row>
    <row r="110" spans="1:124" s="84" customFormat="1" ht="43.5" customHeight="1" x14ac:dyDescent="0.15">
      <c r="B110" s="111" t="s">
        <v>2977</v>
      </c>
      <c r="C110" s="119" t="s">
        <v>3879</v>
      </c>
      <c r="D110" s="131" t="s">
        <v>2332</v>
      </c>
      <c r="E110" s="110" t="s">
        <v>2978</v>
      </c>
      <c r="F110" s="119"/>
      <c r="G110" s="131"/>
      <c r="H110" s="119" t="s">
        <v>4032</v>
      </c>
      <c r="I110" s="131" t="s">
        <v>2333</v>
      </c>
      <c r="J110" s="119" t="str">
        <f>IF(K110="","",K110)</f>
        <v>sel278</v>
      </c>
      <c r="K110" s="131" t="str">
        <f>"sel"&amp;MID($B110,2,5)</f>
        <v>sel278</v>
      </c>
      <c r="L110" s="111"/>
      <c r="M110" s="111"/>
      <c r="N110" s="111"/>
      <c r="O110" s="110" t="s">
        <v>1914</v>
      </c>
      <c r="P110" s="111"/>
      <c r="Q110" s="111"/>
      <c r="R110" s="110">
        <v>-1</v>
      </c>
      <c r="T110" s="73"/>
      <c r="U110" s="113" t="str">
        <f>J110</f>
        <v>sel278</v>
      </c>
      <c r="V110" s="119" t="s">
        <v>4071</v>
      </c>
      <c r="W110" s="119" t="s">
        <v>4247</v>
      </c>
      <c r="X110" s="119" t="s">
        <v>4126</v>
      </c>
      <c r="Y110" s="119" t="s">
        <v>4248</v>
      </c>
      <c r="Z110" s="119" t="s">
        <v>4249</v>
      </c>
      <c r="AA110" s="119"/>
      <c r="AB110" s="119"/>
      <c r="AC110" s="119"/>
      <c r="AD110" s="119"/>
      <c r="AE110" s="119"/>
      <c r="AF110" s="119"/>
      <c r="AG110" s="119"/>
      <c r="AH110" s="119"/>
      <c r="AI110" s="119"/>
      <c r="AJ110" s="119" t="s">
        <v>3559</v>
      </c>
      <c r="AK110" s="119"/>
      <c r="AL110" s="131" t="s">
        <v>4703</v>
      </c>
      <c r="AM110" s="162" t="s">
        <v>2336</v>
      </c>
      <c r="AN110" s="162" t="s">
        <v>4679</v>
      </c>
      <c r="AO110" s="162" t="s">
        <v>2337</v>
      </c>
      <c r="AP110" s="162" t="s">
        <v>4710</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"D6.scenario.defInput["""&amp;B110&amp;"""] = {  "&amp;E$2&amp;":"""&amp;E110&amp;""",  "&amp;C$2&amp;":"""&amp;CLEAN(SUBSTITUTE(C110,"""",""""))&amp;""",  "&amp;F$2&amp;":"""&amp;F110&amp;""",  "&amp;H$2&amp;":"""&amp;CLEAN(SUBSTITUTE(H110,"""",""""))&amp;""", "&amp;J$2&amp;":"""&amp;J110&amp;""", "&amp;L$2&amp;":"""&amp;L110&amp;""", "&amp;M$2&amp;":"""&amp;M110&amp;""", "&amp;N$2&amp;":"""&amp;N110&amp;""", "&amp;O$2&amp;":"""&amp;O110&amp;""", "&amp;P$2&amp;":"""&amp;P110&amp;""", "&amp;Q$2&amp;":"""&amp;Q110&amp;""", "&amp;R$2&amp;":"""&amp;R110&amp;""", d11t:"""&amp;CJ110&amp;""",d11p:"""&amp;CK110&amp;""",d12t:"""&amp;CL110&amp;""",d12p:"""&amp;CM110&amp;""",d13t:"""&amp;CN110&amp;""",d13p:"""&amp;CO110&amp;""",d1w:"""&amp;CP110&amp;""",d1d:"""&amp;CQ110&amp;""", d21t:"""&amp;CR110&amp;""",d21p:"""&amp;CS110&amp;""",d22t:"""&amp;CT110&amp;""",d22p:"""&amp;CU110&amp;""",d23t:"""&amp;CV110&amp;""",d23p:"""&amp;CW110&amp;""",d2w:"""&amp;CX110&amp;""",d2d:"""&amp;CY110&amp;""", d31t:"""&amp;CZ110&amp;""",d31p:"""&amp;DA110&amp;""",d32t:"""&amp;DB110&amp;""",d32p:"""&amp;DC110&amp;""",d33t:"""&amp;DD110&amp;""",d33p:"""&amp;DE110&amp;""",d3w:"""&amp;DF110&amp;""",d3d:"""&amp;DG110&amp;"""}; "</f>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"D6.scenario.defSelectValue["""&amp;U110&amp;"""]= [ """&amp;CLEAN(V110)&amp;""", """&amp;CLEAN(W110)&amp;IF(X110="","",""", """&amp;CLEAN(X110))&amp;IF(Y110="","",""", """&amp;CLEAN(Y110))&amp;IF(Z110="","",""", """&amp;CLEAN(Z110))&amp;IF(AA110="","",""", """&amp;CLEAN(AA110))&amp;IF(AB110="","",""", """&amp;CLEAN(AB110))&amp;IF(AC110="","",""", """&amp;CLEAN(AC110))&amp;IF(AD110="","",""", """&amp;CLEAN(AD110))&amp;IF(AE110="","",""", """&amp;CLEAN(AE110))&amp;IF(AF110="","",""", """&amp;CLEAN(AF110))&amp;IF(AG110="","",""", """&amp;CLEAN(AG110))&amp;IF(AH110="",""", """&amp;CLEAN(AH110))&amp;IF(AI110="","",""", """&amp;CLEAN(AI110))&amp;IF(AJ110="","",""", """&amp;CLEAN(AJ110))&amp;IF(AK110="","",""", """&amp;CLEAN(AK110))&amp;""" ];"</f>
        <v>D6.scenario.defSelectValue["sel278"]= [ "Please select", "always have", "not", "is", "from time to time are roughly the", "", " " ];</v>
      </c>
      <c r="DR110" s="89"/>
      <c r="DS110" s="89"/>
      <c r="DT110" s="89" t="str">
        <f>"D6.scenario.defSelectData['"&amp;U110&amp;"']= [ '"&amp;BC110&amp;"', '"&amp;BD110&amp;"', '"&amp;BE110&amp;IF(BF110="","","', '"&amp;BF110)&amp;IF(BG110="","","', '"&amp;BG110)&amp;IF(BH110="","","', '"&amp;BH110)&amp;IF(BI110="","","', '"&amp;BI110)&amp;IF(BJ110="","","', '"&amp;BJ110)&amp;IF(BK110="","","', '"&amp;BK110)&amp;IF(BL110="","","', '"&amp;BL110)&amp;IF(BM110="","","', '"&amp;BM110)&amp;IF(BN110="","","', '"&amp;BN110)&amp;IF(BO110="","","', '"&amp;BO110)&amp;IF(BP110="","","', '"&amp;BP110)&amp;IF(BQ110="","","', '"&amp;BQ110)&amp;IF(BR110="","","', '"&amp;BR110)&amp;"' ];"</f>
        <v>D6.scenario.defSelectData['sel278']= [ '-1', '1', '2', '3', '4' ];</v>
      </c>
    </row>
    <row r="111" spans="1:124" s="84" customFormat="1" ht="43.5" customHeight="1" x14ac:dyDescent="0.15">
      <c r="A111" s="73"/>
      <c r="B111" s="111" t="s">
        <v>2876</v>
      </c>
      <c r="C111" s="119" t="s">
        <v>3880</v>
      </c>
      <c r="D111" s="131" t="s">
        <v>2510</v>
      </c>
      <c r="E111" s="110" t="s">
        <v>3037</v>
      </c>
      <c r="F111" s="119"/>
      <c r="G111" s="131"/>
      <c r="H111" s="119" t="s">
        <v>4034</v>
      </c>
      <c r="I111" s="131" t="s">
        <v>2509</v>
      </c>
      <c r="J111" s="119" t="str">
        <f>IF(K111="","",K111)</f>
        <v>sel281</v>
      </c>
      <c r="K111" s="131" t="str">
        <f>"sel"&amp;MID($B111,2,5)</f>
        <v>sel281</v>
      </c>
      <c r="L111" s="111"/>
      <c r="M111" s="111"/>
      <c r="N111" s="111"/>
      <c r="O111" s="110" t="s">
        <v>1914</v>
      </c>
      <c r="P111" s="111"/>
      <c r="Q111" s="111"/>
      <c r="R111" s="110">
        <v>-1</v>
      </c>
      <c r="S111" s="73"/>
      <c r="T111" s="73"/>
      <c r="U111" s="113" t="str">
        <f>J111</f>
        <v>sel281</v>
      </c>
      <c r="V111" s="119" t="s">
        <v>4071</v>
      </c>
      <c r="W111" s="119" t="s">
        <v>4142</v>
      </c>
      <c r="X111" s="121" t="s">
        <v>4143</v>
      </c>
      <c r="Y111" s="119"/>
      <c r="Z111" s="119"/>
      <c r="AA111" s="119"/>
      <c r="AB111" s="119"/>
      <c r="AC111" s="119"/>
      <c r="AD111" s="119"/>
      <c r="AE111" s="119"/>
      <c r="AF111" s="119"/>
      <c r="AG111" s="119"/>
      <c r="AH111" s="119"/>
      <c r="AI111" s="119"/>
      <c r="AJ111" s="119" t="s">
        <v>3559</v>
      </c>
      <c r="AK111" s="119"/>
      <c r="AL111" s="131" t="s">
        <v>4704</v>
      </c>
      <c r="AM111" s="162" t="s">
        <v>4711</v>
      </c>
      <c r="AN111" s="163" t="s">
        <v>4712</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"D6.scenario.defInput["""&amp;B111&amp;"""] = {  "&amp;E$2&amp;":"""&amp;E111&amp;""",  "&amp;C$2&amp;":"""&amp;CLEAN(SUBSTITUTE(C111,"""",""""))&amp;""",  "&amp;F$2&amp;":"""&amp;F111&amp;""",  "&amp;H$2&amp;":"""&amp;CLEAN(SUBSTITUTE(H111,"""",""""))&amp;""", "&amp;J$2&amp;":"""&amp;J111&amp;""", "&amp;L$2&amp;":"""&amp;L111&amp;""", "&amp;M$2&amp;":"""&amp;M111&amp;""", "&amp;N$2&amp;":"""&amp;N111&amp;""", "&amp;O$2&amp;":"""&amp;O111&amp;""", "&amp;P$2&amp;":"""&amp;P111&amp;""", "&amp;Q$2&amp;":"""&amp;Q111&amp;""", "&amp;R$2&amp;":"""&amp;R111&amp;""", d11t:"""&amp;CJ111&amp;""",d11p:"""&amp;CK111&amp;""",d12t:"""&amp;CL111&amp;""",d12p:"""&amp;CM111&amp;""",d13t:"""&amp;CN111&amp;""",d13p:"""&amp;CO111&amp;""",d1w:"""&amp;CP111&amp;""",d1d:"""&amp;CQ111&amp;""", d21t:"""&amp;CR111&amp;""",d21p:"""&amp;CS111&amp;""",d22t:"""&amp;CT111&amp;""",d22p:"""&amp;CU111&amp;""",d23t:"""&amp;CV111&amp;""",d23p:"""&amp;CW111&amp;""",d2w:"""&amp;CX111&amp;""",d2d:"""&amp;CY111&amp;""", d31t:"""&amp;CZ111&amp;""",d31p:"""&amp;DA111&amp;""",d32t:"""&amp;DB111&amp;""",d32p:"""&amp;DC111&amp;""",d33t:"""&amp;DD111&amp;""",d33p:"""&amp;DE111&amp;""",d3w:"""&amp;DF111&amp;""",d3d:"""&amp;DG111&amp;"""}; "</f>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"D6.scenario.defSelectValue["""&amp;U111&amp;"""]= [ """&amp;CLEAN(V111)&amp;""", """&amp;CLEAN(W111)&amp;IF(X111="","",""", """&amp;CLEAN(X111))&amp;IF(Y111="","",""", """&amp;CLEAN(Y111))&amp;IF(Z111="","",""", """&amp;CLEAN(Z111))&amp;IF(AA111="","",""", """&amp;CLEAN(AA111))&amp;IF(AB111="","",""", """&amp;CLEAN(AB111))&amp;IF(AC111="","",""", """&amp;CLEAN(AC111))&amp;IF(AD111="","",""", """&amp;CLEAN(AD111))&amp;IF(AE111="","",""", """&amp;CLEAN(AE111))&amp;IF(AF111="","",""", """&amp;CLEAN(AF111))&amp;IF(AG111="","",""", """&amp;CLEAN(AG111))&amp;IF(AH111="",""", """&amp;CLEAN(AH111))&amp;IF(AI111="","",""", """&amp;CLEAN(AI111))&amp;IF(AJ111="","",""", """&amp;CLEAN(AJ111))&amp;IF(AK111="","",""", """&amp;CLEAN(AK111))&amp;""" ];"</f>
        <v>D6.scenario.defSelectValue["sel281"]= [ "Please select", "Yes", "No", "", " " ];</v>
      </c>
      <c r="DR111" s="89"/>
      <c r="DS111" s="89"/>
      <c r="DT111" s="89" t="str">
        <f>"D6.scenario.defSelectData['"&amp;U111&amp;"']= [ '"&amp;BC111&amp;"', '"&amp;BD111&amp;"', '"&amp;BE111&amp;IF(BF111="","","', '"&amp;BF111)&amp;IF(BG111="","","', '"&amp;BG111)&amp;IF(BH111="","","', '"&amp;BH111)&amp;IF(BI111="","","', '"&amp;BI111)&amp;IF(BJ111="","","', '"&amp;BJ111)&amp;IF(BK111="","","', '"&amp;BK111)&amp;IF(BL111="","","', '"&amp;BL111)&amp;IF(BM111="","","', '"&amp;BM111)&amp;IF(BN111="","","', '"&amp;BN111)&amp;IF(BO111="","","', '"&amp;BO111)&amp;IF(BP111="","","', '"&amp;BP111)&amp;IF(BQ111="","","', '"&amp;BQ111)&amp;IF(BR111="","","', '"&amp;BR111)&amp;"' ];"</f>
        <v>D6.scenario.defSelectData['sel281']= [ '-1', '1', '2' ];</v>
      </c>
    </row>
    <row r="112" spans="1:124" s="84" customFormat="1" ht="43.5" customHeight="1" x14ac:dyDescent="0.15">
      <c r="A112" s="73"/>
      <c r="B112" s="111" t="s">
        <v>2877</v>
      </c>
      <c r="C112" s="119" t="s">
        <v>3881</v>
      </c>
      <c r="D112" s="131" t="s">
        <v>2511</v>
      </c>
      <c r="E112" s="110" t="s">
        <v>3037</v>
      </c>
      <c r="F112" s="119"/>
      <c r="G112" s="131"/>
      <c r="H112" s="119" t="s">
        <v>4035</v>
      </c>
      <c r="I112" s="131" t="s">
        <v>2512</v>
      </c>
      <c r="J112" s="119" t="str">
        <f>IF(K112="","",K112)</f>
        <v>sel282</v>
      </c>
      <c r="K112" s="131" t="str">
        <f>"sel"&amp;MID($B112,2,5)</f>
        <v>sel282</v>
      </c>
      <c r="L112" s="111"/>
      <c r="M112" s="111"/>
      <c r="N112" s="111"/>
      <c r="O112" s="110" t="s">
        <v>1914</v>
      </c>
      <c r="P112" s="111"/>
      <c r="Q112" s="111"/>
      <c r="R112" s="110">
        <v>-1</v>
      </c>
      <c r="S112" s="73"/>
      <c r="T112" s="73"/>
      <c r="U112" s="113" t="str">
        <f>J112</f>
        <v>sel282</v>
      </c>
      <c r="V112" s="119" t="s">
        <v>4071</v>
      </c>
      <c r="W112" s="119" t="s">
        <v>4274</v>
      </c>
      <c r="X112" s="119" t="s">
        <v>4385</v>
      </c>
      <c r="Y112" s="119" t="s">
        <v>4386</v>
      </c>
      <c r="Z112" s="119"/>
      <c r="AA112" s="119" t="s">
        <v>4387</v>
      </c>
      <c r="AB112" s="119" t="s">
        <v>4388</v>
      </c>
      <c r="AC112" s="119"/>
      <c r="AD112" s="119"/>
      <c r="AE112" s="119"/>
      <c r="AF112" s="119"/>
      <c r="AG112" s="119"/>
      <c r="AH112" s="119"/>
      <c r="AI112" s="119"/>
      <c r="AJ112" s="119" t="s">
        <v>3559</v>
      </c>
      <c r="AK112" s="119"/>
      <c r="AL112" s="131" t="s">
        <v>4703</v>
      </c>
      <c r="AM112" s="162" t="s">
        <v>2043</v>
      </c>
      <c r="AN112" s="131" t="s">
        <v>2528</v>
      </c>
      <c r="AO112" s="131" t="s">
        <v>2529</v>
      </c>
      <c r="AP112" s="131" t="s">
        <v>2042</v>
      </c>
      <c r="AQ112" s="131" t="s">
        <v>2531</v>
      </c>
      <c r="AR112" s="131" t="s">
        <v>2530</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"D6.scenario.defInput["""&amp;B112&amp;"""] = {  "&amp;E$2&amp;":"""&amp;E112&amp;""",  "&amp;C$2&amp;":"""&amp;CLEAN(SUBSTITUTE(C112,"""",""""))&amp;""",  "&amp;F$2&amp;":"""&amp;F112&amp;""",  "&amp;H$2&amp;":"""&amp;CLEAN(SUBSTITUTE(H112,"""",""""))&amp;""", "&amp;J$2&amp;":"""&amp;J112&amp;""", "&amp;L$2&amp;":"""&amp;L112&amp;""", "&amp;M$2&amp;":"""&amp;M112&amp;""", "&amp;N$2&amp;":"""&amp;N112&amp;""", "&amp;O$2&amp;":"""&amp;O112&amp;""", "&amp;P$2&amp;":"""&amp;P112&amp;""", "&amp;Q$2&amp;":"""&amp;Q112&amp;""", "&amp;R$2&amp;":"""&amp;R112&amp;""", d11t:"""&amp;CJ112&amp;""",d11p:"""&amp;CK112&amp;""",d12t:"""&amp;CL112&amp;""",d12p:"""&amp;CM112&amp;""",d13t:"""&amp;CN112&amp;""",d13p:"""&amp;CO112&amp;""",d1w:"""&amp;CP112&amp;""",d1d:"""&amp;CQ112&amp;""", d21t:"""&amp;CR112&amp;""",d21p:"""&amp;CS112&amp;""",d22t:"""&amp;CT112&amp;""",d22p:"""&amp;CU112&amp;""",d23t:"""&amp;CV112&amp;""",d23p:"""&amp;CW112&amp;""",d2w:"""&amp;CX112&amp;""",d2d:"""&amp;CY112&amp;""", d31t:"""&amp;CZ112&amp;""",d31p:"""&amp;DA112&amp;""",d32t:"""&amp;DB112&amp;""",d32p:"""&amp;DC112&amp;""",d33t:"""&amp;DD112&amp;""",d33p:"""&amp;DE112&amp;""",d3w:"""&amp;DF112&amp;""",d3d:"""&amp;DG112&amp;"""}; "</f>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"D6.scenario.defSelectValue["""&amp;U112&amp;"""]= [ """&amp;CLEAN(V112)&amp;""", """&amp;CLEAN(W112)&amp;IF(X112="","",""", """&amp;CLEAN(X112))&amp;IF(Y112="","",""", """&amp;CLEAN(Y112))&amp;IF(Z112="","",""", """&amp;CLEAN(Z112))&amp;IF(AA112="","",""", """&amp;CLEAN(AA112))&amp;IF(AB112="","",""", """&amp;CLEAN(AB112))&amp;IF(AC112="","",""", """&amp;CLEAN(AC112))&amp;IF(AD112="","",""", """&amp;CLEAN(AD112))&amp;IF(AE112="","",""", """&amp;CLEAN(AE112))&amp;IF(AF112="","",""", """&amp;CLEAN(AF112))&amp;IF(AG112="","",""", """&amp;CLEAN(AG112))&amp;IF(AH112="",""", """&amp;CLEAN(AH112))&amp;IF(AI112="","",""", """&amp;CLEAN(AI112))&amp;IF(AJ112="","",""", """&amp;CLEAN(AJ112))&amp;IF(AK112="","",""", """&amp;CLEAN(AK112))&amp;""" ];"</f>
        <v>D6.scenario.defSelectValue["sel282"]= [ "Please select", "kerosene", "Electrical", "electric (heat pump)", " gas hybrid (heat pump + gas)", "district heat supply", "", " " ];</v>
      </c>
      <c r="DR112" s="89"/>
      <c r="DS112" s="89"/>
      <c r="DT112" s="89" t="str">
        <f>"D6.scenario.defSelectData['"&amp;U112&amp;"']= [ '"&amp;BC112&amp;"', '"&amp;BD112&amp;"', '"&amp;BE112&amp;IF(BF112="","","', '"&amp;BF112)&amp;IF(BG112="","","', '"&amp;BG112)&amp;IF(BH112="","","', '"&amp;BH112)&amp;IF(BI112="","","', '"&amp;BI112)&amp;IF(BJ112="","","', '"&amp;BJ112)&amp;IF(BK112="","","', '"&amp;BK112)&amp;IF(BL112="","","', '"&amp;BL112)&amp;IF(BM112="","","', '"&amp;BM112)&amp;IF(BN112="","","', '"&amp;BN112)&amp;IF(BO112="","","', '"&amp;BO112)&amp;IF(BP112="","","', '"&amp;BP112)&amp;IF(BQ112="","","', '"&amp;BQ112)&amp;IF(BR112="","","', '"&amp;BR112)&amp;"' ];"</f>
        <v>D6.scenario.defSelectData['sel282']= [ '-1', '1', '2', '3', '4', '5', '6' ];</v>
      </c>
    </row>
    <row r="113" spans="1:124" s="84" customFormat="1" ht="43.5" customHeight="1" x14ac:dyDescent="0.15">
      <c r="A113" s="73"/>
      <c r="B113" s="111" t="s">
        <v>2878</v>
      </c>
      <c r="C113" s="119" t="s">
        <v>3882</v>
      </c>
      <c r="D113" s="131" t="s">
        <v>2550</v>
      </c>
      <c r="E113" s="110" t="s">
        <v>3037</v>
      </c>
      <c r="F113" s="119"/>
      <c r="G113" s="131"/>
      <c r="H113" s="119" t="s">
        <v>4036</v>
      </c>
      <c r="I113" s="131" t="s">
        <v>2534</v>
      </c>
      <c r="J113" s="119" t="str">
        <f>IF(K113="","",K113)</f>
        <v>sel283</v>
      </c>
      <c r="K113" s="131" t="str">
        <f>"sel"&amp;MID($B113,2,5)</f>
        <v>sel283</v>
      </c>
      <c r="L113" s="111"/>
      <c r="M113" s="111"/>
      <c r="N113" s="111"/>
      <c r="O113" s="110" t="s">
        <v>1914</v>
      </c>
      <c r="P113" s="111"/>
      <c r="Q113" s="111"/>
      <c r="R113" s="110">
        <v>-1</v>
      </c>
      <c r="S113" s="73"/>
      <c r="T113" s="73"/>
      <c r="U113" s="113" t="str">
        <f>J113</f>
        <v>sel283</v>
      </c>
      <c r="V113" s="119" t="s">
        <v>4071</v>
      </c>
      <c r="W113" s="119" t="s">
        <v>4389</v>
      </c>
      <c r="X113" s="119" t="s">
        <v>4390</v>
      </c>
      <c r="Y113" s="119"/>
      <c r="Z113" s="119"/>
      <c r="AA113" s="119"/>
      <c r="AB113" s="119"/>
      <c r="AC113" s="119"/>
      <c r="AD113" s="119"/>
      <c r="AE113" s="119"/>
      <c r="AF113" s="119"/>
      <c r="AG113" s="119"/>
      <c r="AH113" s="119"/>
      <c r="AI113" s="119"/>
      <c r="AJ113" s="119" t="s">
        <v>3559</v>
      </c>
      <c r="AK113" s="119"/>
      <c r="AL113" s="131" t="s">
        <v>4703</v>
      </c>
      <c r="AM113" s="162" t="s">
        <v>2535</v>
      </c>
      <c r="AN113" s="131" t="s">
        <v>2536</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"D6.scenario.defInput["""&amp;B113&amp;"""] = {  "&amp;E$2&amp;":"""&amp;E113&amp;""",  "&amp;C$2&amp;":"""&amp;CLEAN(SUBSTITUTE(C113,"""",""""))&amp;""",  "&amp;F$2&amp;":"""&amp;F113&amp;""",  "&amp;H$2&amp;":"""&amp;CLEAN(SUBSTITUTE(H113,"""",""""))&amp;""", "&amp;J$2&amp;":"""&amp;J113&amp;""", "&amp;L$2&amp;":"""&amp;L113&amp;""", "&amp;M$2&amp;":"""&amp;M113&amp;""", "&amp;N$2&amp;":"""&amp;N113&amp;""", "&amp;O$2&amp;":"""&amp;O113&amp;""", "&amp;P$2&amp;":"""&amp;P113&amp;""", "&amp;Q$2&amp;":"""&amp;Q113&amp;""", "&amp;R$2&amp;":"""&amp;R113&amp;""", d11t:"""&amp;CJ113&amp;""",d11p:"""&amp;CK113&amp;""",d12t:"""&amp;CL113&amp;""",d12p:"""&amp;CM113&amp;""",d13t:"""&amp;CN113&amp;""",d13p:"""&amp;CO113&amp;""",d1w:"""&amp;CP113&amp;""",d1d:"""&amp;CQ113&amp;""", d21t:"""&amp;CR113&amp;""",d21p:"""&amp;CS113&amp;""",d22t:"""&amp;CT113&amp;""",d22p:"""&amp;CU113&amp;""",d23t:"""&amp;CV113&amp;""",d23p:"""&amp;CW113&amp;""",d2w:"""&amp;CX113&amp;""",d2d:"""&amp;CY113&amp;""", d31t:"""&amp;CZ113&amp;""",d31p:"""&amp;DA113&amp;""",d32t:"""&amp;DB113&amp;""",d32p:"""&amp;DC113&amp;""",d33t:"""&amp;DD113&amp;""",d33p:"""&amp;DE113&amp;""",d3w:"""&amp;DF113&amp;""",d3d:"""&amp;DG113&amp;"""}; "</f>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"D6.scenario.defSelectValue["""&amp;U113&amp;"""]= [ """&amp;CLEAN(V113)&amp;""", """&amp;CLEAN(W113)&amp;IF(X113="","",""", """&amp;CLEAN(X113))&amp;IF(Y113="","",""", """&amp;CLEAN(Y113))&amp;IF(Z113="","",""", """&amp;CLEAN(Z113))&amp;IF(AA113="","",""", """&amp;CLEAN(AA113))&amp;IF(AB113="","",""", """&amp;CLEAN(AB113))&amp;IF(AC113="","",""", """&amp;CLEAN(AC113))&amp;IF(AD113="","",""", """&amp;CLEAN(AD113))&amp;IF(AE113="","",""", """&amp;CLEAN(AE113))&amp;IF(AF113="","",""", """&amp;CLEAN(AF113))&amp;IF(AG113="","",""", """&amp;CLEAN(AG113))&amp;IF(AH113="",""", """&amp;CLEAN(AH113))&amp;IF(AI113="","",""", """&amp;CLEAN(AI113))&amp;IF(AJ113="","",""", """&amp;CLEAN(AJ113))&amp;IF(AK113="","",""", """&amp;CLEAN(AK113))&amp;""" ];"</f>
        <v>D6.scenario.defSelectValue["sel283"]= [ "Please select", "Central-only", "bath and a shared", "", " " ];</v>
      </c>
      <c r="DR113" s="89"/>
      <c r="DS113" s="89"/>
      <c r="DT113" s="89" t="str">
        <f>"D6.scenario.defSelectData['"&amp;U113&amp;"']= [ '"&amp;BC113&amp;"', '"&amp;BD113&amp;"', '"&amp;BE113&amp;IF(BF113="","","', '"&amp;BF113)&amp;IF(BG113="","","', '"&amp;BG113)&amp;IF(BH113="","","', '"&amp;BH113)&amp;IF(BI113="","","', '"&amp;BI113)&amp;IF(BJ113="","","', '"&amp;BJ113)&amp;IF(BK113="","","', '"&amp;BK113)&amp;IF(BL113="","","', '"&amp;BL113)&amp;IF(BM113="","","', '"&amp;BM113)&amp;IF(BN113="","","', '"&amp;BN113)&amp;IF(BO113="","","', '"&amp;BO113)&amp;IF(BP113="","","', '"&amp;BP113)&amp;IF(BQ113="","","', '"&amp;BQ113)&amp;IF(BR113="","","', '"&amp;BR113)&amp;"' ];"</f>
        <v>D6.scenario.defSelectData['sel283']= [ '-1', '1', '2' ];</v>
      </c>
    </row>
    <row r="114" spans="1:124" s="84" customFormat="1" ht="43.5" customHeight="1" x14ac:dyDescent="0.15">
      <c r="A114" s="73"/>
      <c r="B114" s="111" t="s">
        <v>2879</v>
      </c>
      <c r="C114" s="119" t="s">
        <v>3883</v>
      </c>
      <c r="D114" s="131" t="s">
        <v>2537</v>
      </c>
      <c r="E114" s="110" t="s">
        <v>3037</v>
      </c>
      <c r="F114" s="119"/>
      <c r="G114" s="131"/>
      <c r="H114" s="119" t="s">
        <v>4037</v>
      </c>
      <c r="I114" s="131" t="s">
        <v>2538</v>
      </c>
      <c r="J114" s="119" t="str">
        <f>IF(K114="","",K114)</f>
        <v>sel284</v>
      </c>
      <c r="K114" s="131" t="str">
        <f>"sel"&amp;MID($B114,2,5)</f>
        <v>sel284</v>
      </c>
      <c r="L114" s="111"/>
      <c r="M114" s="111"/>
      <c r="N114" s="111"/>
      <c r="O114" s="110" t="s">
        <v>1914</v>
      </c>
      <c r="P114" s="111"/>
      <c r="Q114" s="111"/>
      <c r="R114" s="110">
        <v>-1</v>
      </c>
      <c r="S114" s="73"/>
      <c r="T114" s="73"/>
      <c r="U114" s="113" t="str">
        <f>J114</f>
        <v>sel284</v>
      </c>
      <c r="V114" s="119" t="s">
        <v>4071</v>
      </c>
      <c r="W114" s="119" t="s">
        <v>4283</v>
      </c>
      <c r="X114" s="119" t="s">
        <v>4294</v>
      </c>
      <c r="Y114" s="119" t="s">
        <v>4251</v>
      </c>
      <c r="Z114" s="119" t="s">
        <v>4295</v>
      </c>
      <c r="AA114" s="119" t="s">
        <v>4252</v>
      </c>
      <c r="AB114" s="119" t="s">
        <v>4296</v>
      </c>
      <c r="AC114" s="119" t="s">
        <v>4253</v>
      </c>
      <c r="AD114" s="119" t="s">
        <v>4254</v>
      </c>
      <c r="AE114" s="119"/>
      <c r="AF114" s="119"/>
      <c r="AG114" s="119"/>
      <c r="AH114" s="119"/>
      <c r="AI114" s="119"/>
      <c r="AJ114" s="119" t="s">
        <v>3559</v>
      </c>
      <c r="AK114" s="119"/>
      <c r="AL114" s="131" t="s">
        <v>4703</v>
      </c>
      <c r="AM114" s="162" t="s">
        <v>4713</v>
      </c>
      <c r="AN114" s="131" t="s">
        <v>4714</v>
      </c>
      <c r="AO114" s="131" t="s">
        <v>4715</v>
      </c>
      <c r="AP114" s="131" t="s">
        <v>4716</v>
      </c>
      <c r="AQ114" s="131" t="s">
        <v>4717</v>
      </c>
      <c r="AR114" s="131" t="s">
        <v>4718</v>
      </c>
      <c r="AS114" s="162" t="s">
        <v>4719</v>
      </c>
      <c r="AT114" s="162" t="s">
        <v>4720</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"D6.scenario.defInput["""&amp;B114&amp;"""] = {  "&amp;E$2&amp;":"""&amp;E114&amp;""",  "&amp;C$2&amp;":"""&amp;CLEAN(SUBSTITUTE(C114,"""",""""))&amp;""",  "&amp;F$2&amp;":"""&amp;F114&amp;""",  "&amp;H$2&amp;":"""&amp;CLEAN(SUBSTITUTE(H114,"""",""""))&amp;""", "&amp;J$2&amp;":"""&amp;J114&amp;""", "&amp;L$2&amp;":"""&amp;L114&amp;""", "&amp;M$2&amp;":"""&amp;M114&amp;""", "&amp;N$2&amp;":"""&amp;N114&amp;""", "&amp;O$2&amp;":"""&amp;O114&amp;""", "&amp;P$2&amp;":"""&amp;P114&amp;""", "&amp;Q$2&amp;":"""&amp;Q114&amp;""", "&amp;R$2&amp;":"""&amp;R114&amp;""", d11t:"""&amp;CJ114&amp;""",d11p:"""&amp;CK114&amp;""",d12t:"""&amp;CL114&amp;""",d12p:"""&amp;CM114&amp;""",d13t:"""&amp;CN114&amp;""",d13p:"""&amp;CO114&amp;""",d1w:"""&amp;CP114&amp;""",d1d:"""&amp;CQ114&amp;""", d21t:"""&amp;CR114&amp;""",d21p:"""&amp;CS114&amp;""",d22t:"""&amp;CT114&amp;""",d22p:"""&amp;CU114&amp;""",d23t:"""&amp;CV114&amp;""",d23p:"""&amp;CW114&amp;""",d2w:"""&amp;CX114&amp;""",d2d:"""&amp;CY114&amp;""", d31t:"""&amp;CZ114&amp;""",d31p:"""&amp;DA114&amp;""",d32t:"""&amp;DB114&amp;""",d32p:"""&amp;DC114&amp;""",d33t:"""&amp;DD114&amp;""",d33p:"""&amp;DE114&amp;""",d3w:"""&amp;DF114&amp;""",d3d:"""&amp;DG114&amp;"""}; "</f>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"D6.scenario.defSelectValue["""&amp;U114&amp;"""]= [ """&amp;CLEAN(V114)&amp;""", """&amp;CLEAN(W114)&amp;IF(X114="","",""", """&amp;CLEAN(X114))&amp;IF(Y114="","",""", """&amp;CLEAN(Y114))&amp;IF(Z114="","",""", """&amp;CLEAN(Z114))&amp;IF(AA114="","",""", """&amp;CLEAN(AA114))&amp;IF(AB114="","",""", """&amp;CLEAN(AB114))&amp;IF(AC114="","",""", """&amp;CLEAN(AC114))&amp;IF(AD114="","",""", """&amp;CLEAN(AD114))&amp;IF(AE114="","",""", """&amp;CLEAN(AE114))&amp;IF(AF114="","",""", """&amp;CLEAN(AF114))&amp;IF(AG114="","",""", """&amp;CLEAN(AG114))&amp;IF(AH114="",""", """&amp;CLEAN(AH114))&amp;IF(AI114="","",""", """&amp;CLEAN(AI114))&amp;IF(AJ114="","",""", """&amp;CLEAN(AJ114))&amp;IF(AK114="","",""", """&amp;CLEAN(AK114))&amp;""" ];"</f>
        <v>D6.scenario.defSelectValue["sel284"]= [ "Please select", "used not", "1 month", "2 months", "3 months", "4 months", "5 months", "6 months", "8 months", "", " " ];</v>
      </c>
      <c r="DR114" s="89"/>
      <c r="DS114" s="89"/>
      <c r="DT114" s="89" t="str">
        <f>"D6.scenario.defSelectData['"&amp;U114&amp;"']= [ '"&amp;BC114&amp;"', '"&amp;BD114&amp;"', '"&amp;BE114&amp;IF(BF114="","","', '"&amp;BF114)&amp;IF(BG114="","","', '"&amp;BG114)&amp;IF(BH114="","","', '"&amp;BH114)&amp;IF(BI114="","","', '"&amp;BI114)&amp;IF(BJ114="","","', '"&amp;BJ114)&amp;IF(BK114="","","', '"&amp;BK114)&amp;IF(BL114="","","', '"&amp;BL114)&amp;IF(BM114="","","', '"&amp;BM114)&amp;IF(BN114="","","', '"&amp;BN114)&amp;IF(BO114="","","', '"&amp;BO114)&amp;IF(BP114="","","', '"&amp;BP114)&amp;IF(BQ114="","","', '"&amp;BQ114)&amp;IF(BR114="","","', '"&amp;BR114)&amp;"' ];"</f>
        <v>D6.scenario.defSelectData['sel284']= [ '-1', '0', '1', '2', '3', '4', '5', '6', '8' ];</v>
      </c>
    </row>
    <row r="115" spans="1:124" s="84" customFormat="1" ht="43.5" customHeight="1" x14ac:dyDescent="0.15">
      <c r="A115" s="73"/>
      <c r="B115" s="111" t="s">
        <v>2880</v>
      </c>
      <c r="C115" s="119" t="s">
        <v>3884</v>
      </c>
      <c r="D115" s="131" t="s">
        <v>2539</v>
      </c>
      <c r="E115" s="110" t="s">
        <v>2990</v>
      </c>
      <c r="F115" s="119"/>
      <c r="G115" s="131"/>
      <c r="H115" s="119" t="s">
        <v>4038</v>
      </c>
      <c r="I115" s="131" t="s">
        <v>2540</v>
      </c>
      <c r="J115" s="119" t="str">
        <f>IF(K115="","",K115)</f>
        <v>sel285</v>
      </c>
      <c r="K115" s="131" t="str">
        <f>"sel"&amp;MID($B115,2,5)</f>
        <v>sel285</v>
      </c>
      <c r="L115" s="111"/>
      <c r="M115" s="111"/>
      <c r="N115" s="111"/>
      <c r="O115" s="110" t="s">
        <v>1914</v>
      </c>
      <c r="P115" s="111"/>
      <c r="Q115" s="111"/>
      <c r="R115" s="110">
        <v>-1</v>
      </c>
      <c r="S115" s="73"/>
      <c r="T115" s="73"/>
      <c r="U115" s="113" t="str">
        <f>J115</f>
        <v>sel285</v>
      </c>
      <c r="V115" s="119" t="s">
        <v>4071</v>
      </c>
      <c r="W115" s="119" t="s">
        <v>4142</v>
      </c>
      <c r="X115" s="121" t="s">
        <v>4143</v>
      </c>
      <c r="Y115" s="119"/>
      <c r="Z115" s="119"/>
      <c r="AA115" s="119"/>
      <c r="AB115" s="119"/>
      <c r="AC115" s="119"/>
      <c r="AD115" s="119"/>
      <c r="AE115" s="119"/>
      <c r="AF115" s="119"/>
      <c r="AG115" s="119"/>
      <c r="AH115" s="119"/>
      <c r="AI115" s="119"/>
      <c r="AJ115" s="119" t="s">
        <v>3559</v>
      </c>
      <c r="AK115" s="119"/>
      <c r="AL115" s="131" t="s">
        <v>4663</v>
      </c>
      <c r="AM115" s="131" t="s">
        <v>4721</v>
      </c>
      <c r="AN115" s="163" t="s">
        <v>4722</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"D6.scenario.defInput["""&amp;B115&amp;"""] = {  "&amp;E$2&amp;":"""&amp;E115&amp;""",  "&amp;C$2&amp;":"""&amp;CLEAN(SUBSTITUTE(C115,"""",""""))&amp;""",  "&amp;F$2&amp;":"""&amp;F115&amp;""",  "&amp;H$2&amp;":"""&amp;CLEAN(SUBSTITUTE(H115,"""",""""))&amp;""", "&amp;J$2&amp;":"""&amp;J115&amp;""", "&amp;L$2&amp;":"""&amp;L115&amp;""", "&amp;M$2&amp;":"""&amp;M115&amp;""", "&amp;N$2&amp;":"""&amp;N115&amp;""", "&amp;O$2&amp;":"""&amp;O115&amp;""", "&amp;P$2&amp;":"""&amp;P115&amp;""", "&amp;Q$2&amp;":"""&amp;Q115&amp;""", "&amp;R$2&amp;":"""&amp;R115&amp;""", d11t:"""&amp;CJ115&amp;""",d11p:"""&amp;CK115&amp;""",d12t:"""&amp;CL115&amp;""",d12p:"""&amp;CM115&amp;""",d13t:"""&amp;CN115&amp;""",d13p:"""&amp;CO115&amp;""",d1w:"""&amp;CP115&amp;""",d1d:"""&amp;CQ115&amp;""", d21t:"""&amp;CR115&amp;""",d21p:"""&amp;CS115&amp;""",d22t:"""&amp;CT115&amp;""",d22p:"""&amp;CU115&amp;""",d23t:"""&amp;CV115&amp;""",d23p:"""&amp;CW115&amp;""",d2w:"""&amp;CX115&amp;""",d2d:"""&amp;CY115&amp;""", d31t:"""&amp;CZ115&amp;""",d31p:"""&amp;DA115&amp;""",d32t:"""&amp;DB115&amp;""",d32p:"""&amp;DC115&amp;""",d33t:"""&amp;DD115&amp;""",d33p:"""&amp;DE115&amp;""",d3w:"""&amp;DF115&amp;""",d3d:"""&amp;DG115&amp;"""}; "</f>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"D6.scenario.defSelectValue["""&amp;U115&amp;"""]= [ """&amp;CLEAN(V115)&amp;""", """&amp;CLEAN(W115)&amp;IF(X115="","",""", """&amp;CLEAN(X115))&amp;IF(Y115="","",""", """&amp;CLEAN(Y115))&amp;IF(Z115="","",""", """&amp;CLEAN(Z115))&amp;IF(AA115="","",""", """&amp;CLEAN(AA115))&amp;IF(AB115="","",""", """&amp;CLEAN(AB115))&amp;IF(AC115="","",""", """&amp;CLEAN(AC115))&amp;IF(AD115="","",""", """&amp;CLEAN(AD115))&amp;IF(AE115="","",""", """&amp;CLEAN(AE115))&amp;IF(AF115="","",""", """&amp;CLEAN(AF115))&amp;IF(AG115="","",""", """&amp;CLEAN(AG115))&amp;IF(AH115="",""", """&amp;CLEAN(AH115))&amp;IF(AI115="","",""", """&amp;CLEAN(AI115))&amp;IF(AJ115="","",""", """&amp;CLEAN(AJ115))&amp;IF(AK115="","",""", """&amp;CLEAN(AK115))&amp;""" ];"</f>
        <v>D6.scenario.defSelectValue["sel285"]= [ "Please select", "Yes", "No", "", " " ];</v>
      </c>
      <c r="DR115" s="89"/>
      <c r="DS115" s="89"/>
      <c r="DT115" s="89" t="str">
        <f>"D6.scenario.defSelectData['"&amp;U115&amp;"']= [ '"&amp;BC115&amp;"', '"&amp;BD115&amp;"', '"&amp;BE115&amp;IF(BF115="","","', '"&amp;BF115)&amp;IF(BG115="","","', '"&amp;BG115)&amp;IF(BH115="","","', '"&amp;BH115)&amp;IF(BI115="","","', '"&amp;BI115)&amp;IF(BJ115="","","', '"&amp;BJ115)&amp;IF(BK115="","","', '"&amp;BK115)&amp;IF(BL115="","","', '"&amp;BL115)&amp;IF(BM115="","","', '"&amp;BM115)&amp;IF(BN115="","","', '"&amp;BN115)&amp;IF(BO115="","","', '"&amp;BO115)&amp;IF(BP115="","","', '"&amp;BP115)&amp;IF(BQ115="","","', '"&amp;BQ115)&amp;IF(BR115="","","', '"&amp;BR115)&amp;"' ];"</f>
        <v>D6.scenario.defSelectData['sel285']= [ '-1', '1', '2' ];</v>
      </c>
    </row>
    <row r="116" spans="1:124" s="84" customFormat="1" ht="43.5" customHeight="1" x14ac:dyDescent="0.15">
      <c r="A116" s="73"/>
      <c r="B116" s="111" t="s">
        <v>2881</v>
      </c>
      <c r="C116" s="119" t="s">
        <v>3885</v>
      </c>
      <c r="D116" s="131" t="s">
        <v>2513</v>
      </c>
      <c r="E116" s="110" t="s">
        <v>3037</v>
      </c>
      <c r="F116" s="119"/>
      <c r="G116" s="131"/>
      <c r="H116" s="119" t="s">
        <v>4039</v>
      </c>
      <c r="I116" s="131" t="s">
        <v>2514</v>
      </c>
      <c r="J116" s="119" t="str">
        <f>IF(K116="","",K116)</f>
        <v>sel286</v>
      </c>
      <c r="K116" s="131" t="str">
        <f>"sel"&amp;MID($B116,2,5)</f>
        <v>sel286</v>
      </c>
      <c r="L116" s="111"/>
      <c r="M116" s="111"/>
      <c r="N116" s="111"/>
      <c r="O116" s="110" t="s">
        <v>1914</v>
      </c>
      <c r="P116" s="111"/>
      <c r="Q116" s="111"/>
      <c r="R116" s="110">
        <v>-1</v>
      </c>
      <c r="S116" s="73"/>
      <c r="T116" s="73"/>
      <c r="U116" s="113" t="str">
        <f>J116</f>
        <v>sel286</v>
      </c>
      <c r="V116" s="119" t="s">
        <v>4071</v>
      </c>
      <c r="W116" s="119" t="s">
        <v>4142</v>
      </c>
      <c r="X116" s="121" t="s">
        <v>4143</v>
      </c>
      <c r="Y116" s="119"/>
      <c r="Z116" s="119"/>
      <c r="AA116" s="119"/>
      <c r="AB116" s="119"/>
      <c r="AC116" s="119"/>
      <c r="AD116" s="119"/>
      <c r="AE116" s="119"/>
      <c r="AF116" s="119"/>
      <c r="AG116" s="119"/>
      <c r="AH116" s="119"/>
      <c r="AI116" s="119"/>
      <c r="AJ116" s="119" t="s">
        <v>3559</v>
      </c>
      <c r="AK116" s="119"/>
      <c r="AL116" s="131" t="s">
        <v>4723</v>
      </c>
      <c r="AM116" s="131" t="s">
        <v>4724</v>
      </c>
      <c r="AN116" s="163" t="s">
        <v>4722</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"D6.scenario.defInput["""&amp;B116&amp;"""] = {  "&amp;E$2&amp;":"""&amp;E116&amp;""",  "&amp;C$2&amp;":"""&amp;CLEAN(SUBSTITUTE(C116,"""",""""))&amp;""",  "&amp;F$2&amp;":"""&amp;F116&amp;""",  "&amp;H$2&amp;":"""&amp;CLEAN(SUBSTITUTE(H116,"""",""""))&amp;""", "&amp;J$2&amp;":"""&amp;J116&amp;""", "&amp;L$2&amp;":"""&amp;L116&amp;""", "&amp;M$2&amp;":"""&amp;M116&amp;""", "&amp;N$2&amp;":"""&amp;N116&amp;""", "&amp;O$2&amp;":"""&amp;O116&amp;""", "&amp;P$2&amp;":"""&amp;P116&amp;""", "&amp;Q$2&amp;":"""&amp;Q116&amp;""", "&amp;R$2&amp;":"""&amp;R116&amp;""", d11t:"""&amp;CJ116&amp;""",d11p:"""&amp;CK116&amp;""",d12t:"""&amp;CL116&amp;""",d12p:"""&amp;CM116&amp;""",d13t:"""&amp;CN116&amp;""",d13p:"""&amp;CO116&amp;""",d1w:"""&amp;CP116&amp;""",d1d:"""&amp;CQ116&amp;""", d21t:"""&amp;CR116&amp;""",d21p:"""&amp;CS116&amp;""",d22t:"""&amp;CT116&amp;""",d22p:"""&amp;CU116&amp;""",d23t:"""&amp;CV116&amp;""",d23p:"""&amp;CW116&amp;""",d2w:"""&amp;CX116&amp;""",d2d:"""&amp;CY116&amp;""", d31t:"""&amp;CZ116&amp;""",d31p:"""&amp;DA116&amp;""",d32t:"""&amp;DB116&amp;""",d32p:"""&amp;DC116&amp;""",d33t:"""&amp;DD116&amp;""",d33p:"""&amp;DE116&amp;""",d3w:"""&amp;DF116&amp;""",d3d:"""&amp;DG116&amp;"""}; "</f>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"D6.scenario.defSelectValue["""&amp;U116&amp;"""]= [ """&amp;CLEAN(V116)&amp;""", """&amp;CLEAN(W116)&amp;IF(X116="","",""", """&amp;CLEAN(X116))&amp;IF(Y116="","",""", """&amp;CLEAN(Y116))&amp;IF(Z116="","",""", """&amp;CLEAN(Z116))&amp;IF(AA116="","",""", """&amp;CLEAN(AA116))&amp;IF(AB116="","",""", """&amp;CLEAN(AB116))&amp;IF(AC116="","",""", """&amp;CLEAN(AC116))&amp;IF(AD116="","",""", """&amp;CLEAN(AD116))&amp;IF(AE116="","",""", """&amp;CLEAN(AE116))&amp;IF(AF116="","",""", """&amp;CLEAN(AF116))&amp;IF(AG116="","",""", """&amp;CLEAN(AG116))&amp;IF(AH116="",""", """&amp;CLEAN(AH116))&amp;IF(AI116="","",""", """&amp;CLEAN(AI116))&amp;IF(AJ116="","",""", """&amp;CLEAN(AJ116))&amp;IF(AK116="","",""", """&amp;CLEAN(AK116))&amp;""" ];"</f>
        <v>D6.scenario.defSelectValue["sel286"]= [ "Please select", "Yes", "No", "", " " ];</v>
      </c>
      <c r="DR116" s="89"/>
      <c r="DS116" s="89"/>
      <c r="DT116" s="89" t="str">
        <f>"D6.scenario.defSelectData['"&amp;U116&amp;"']= [ '"&amp;BC116&amp;"', '"&amp;BD116&amp;"', '"&amp;BE116&amp;IF(BF116="","","', '"&amp;BF116)&amp;IF(BG116="","","', '"&amp;BG116)&amp;IF(BH116="","","', '"&amp;BH116)&amp;IF(BI116="","","', '"&amp;BI116)&amp;IF(BJ116="","","', '"&amp;BJ116)&amp;IF(BK116="","","', '"&amp;BK116)&amp;IF(BL116="","","', '"&amp;BL116)&amp;IF(BM116="","","', '"&amp;BM116)&amp;IF(BN116="","","', '"&amp;BN116)&amp;IF(BO116="","","', '"&amp;BO116)&amp;IF(BP116="","","', '"&amp;BP116)&amp;IF(BQ116="","","', '"&amp;BQ116)&amp;IF(BR116="","","', '"&amp;BR116)&amp;"' ];"</f>
        <v>D6.scenario.defSelectData['sel286']= [ '-1', '1', '2' ];</v>
      </c>
    </row>
    <row r="117" spans="1:124" s="84" customFormat="1" ht="43.5" customHeight="1" x14ac:dyDescent="0.15">
      <c r="A117" s="73"/>
      <c r="B117" s="111" t="s">
        <v>2882</v>
      </c>
      <c r="C117" s="119" t="s">
        <v>3886</v>
      </c>
      <c r="D117" s="131" t="s">
        <v>2515</v>
      </c>
      <c r="E117" s="110" t="s">
        <v>3037</v>
      </c>
      <c r="F117" s="119"/>
      <c r="G117" s="131"/>
      <c r="H117" s="119" t="s">
        <v>4040</v>
      </c>
      <c r="I117" s="131" t="s">
        <v>2516</v>
      </c>
      <c r="J117" s="119" t="str">
        <f>IF(K117="","",K117)</f>
        <v>sel287</v>
      </c>
      <c r="K117" s="131" t="str">
        <f>"sel"&amp;MID($B117,2,5)</f>
        <v>sel287</v>
      </c>
      <c r="L117" s="111"/>
      <c r="M117" s="111"/>
      <c r="N117" s="111"/>
      <c r="O117" s="110" t="s">
        <v>1914</v>
      </c>
      <c r="P117" s="111"/>
      <c r="Q117" s="111"/>
      <c r="R117" s="110">
        <v>-1</v>
      </c>
      <c r="S117" s="73"/>
      <c r="T117" s="73"/>
      <c r="U117" s="113" t="str">
        <f>J117</f>
        <v>sel287</v>
      </c>
      <c r="V117" s="119" t="s">
        <v>4071</v>
      </c>
      <c r="W117" s="119" t="s">
        <v>4274</v>
      </c>
      <c r="X117" s="119" t="s">
        <v>4385</v>
      </c>
      <c r="Y117" s="119" t="s">
        <v>4386</v>
      </c>
      <c r="Z117" s="119"/>
      <c r="AA117" s="119" t="s">
        <v>4387</v>
      </c>
      <c r="AB117" s="119" t="s">
        <v>4388</v>
      </c>
      <c r="AC117" s="119"/>
      <c r="AD117" s="119"/>
      <c r="AE117" s="119"/>
      <c r="AF117" s="119"/>
      <c r="AG117" s="119"/>
      <c r="AH117" s="119"/>
      <c r="AI117" s="119"/>
      <c r="AJ117" s="119" t="s">
        <v>3559</v>
      </c>
      <c r="AK117" s="119"/>
      <c r="AL117" s="131" t="s">
        <v>4703</v>
      </c>
      <c r="AM117" s="162" t="s">
        <v>2043</v>
      </c>
      <c r="AN117" s="131" t="s">
        <v>2528</v>
      </c>
      <c r="AO117" s="131" t="s">
        <v>2529</v>
      </c>
      <c r="AP117" s="131" t="s">
        <v>2042</v>
      </c>
      <c r="AQ117" s="131" t="s">
        <v>2531</v>
      </c>
      <c r="AR117" s="131" t="s">
        <v>2530</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"D6.scenario.defInput["""&amp;B117&amp;"""] = {  "&amp;E$2&amp;":"""&amp;E117&amp;""",  "&amp;C$2&amp;":"""&amp;CLEAN(SUBSTITUTE(C117,"""",""""))&amp;""",  "&amp;F$2&amp;":"""&amp;F117&amp;""",  "&amp;H$2&amp;":"""&amp;CLEAN(SUBSTITUTE(H117,"""",""""))&amp;""", "&amp;J$2&amp;":"""&amp;J117&amp;""", "&amp;L$2&amp;":"""&amp;L117&amp;""", "&amp;M$2&amp;":"""&amp;M117&amp;""", "&amp;N$2&amp;":"""&amp;N117&amp;""", "&amp;O$2&amp;":"""&amp;O117&amp;""", "&amp;P$2&amp;":"""&amp;P117&amp;""", "&amp;Q$2&amp;":"""&amp;Q117&amp;""", "&amp;R$2&amp;":"""&amp;R117&amp;""", d11t:"""&amp;CJ117&amp;""",d11p:"""&amp;CK117&amp;""",d12t:"""&amp;CL117&amp;""",d12p:"""&amp;CM117&amp;""",d13t:"""&amp;CN117&amp;""",d13p:"""&amp;CO117&amp;""",d1w:"""&amp;CP117&amp;""",d1d:"""&amp;CQ117&amp;""", d21t:"""&amp;CR117&amp;""",d21p:"""&amp;CS117&amp;""",d22t:"""&amp;CT117&amp;""",d22p:"""&amp;CU117&amp;""",d23t:"""&amp;CV117&amp;""",d23p:"""&amp;CW117&amp;""",d2w:"""&amp;CX117&amp;""",d2d:"""&amp;CY117&amp;""", d31t:"""&amp;CZ117&amp;""",d31p:"""&amp;DA117&amp;""",d32t:"""&amp;DB117&amp;""",d32p:"""&amp;DC117&amp;""",d33t:"""&amp;DD117&amp;""",d33p:"""&amp;DE117&amp;""",d3w:"""&amp;DF117&amp;""",d3d:"""&amp;DG117&amp;"""}; "</f>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"D6.scenario.defSelectValue["""&amp;U117&amp;"""]= [ """&amp;CLEAN(V117)&amp;""", """&amp;CLEAN(W117)&amp;IF(X117="","",""", """&amp;CLEAN(X117))&amp;IF(Y117="","",""", """&amp;CLEAN(Y117))&amp;IF(Z117="","",""", """&amp;CLEAN(Z117))&amp;IF(AA117="","",""", """&amp;CLEAN(AA117))&amp;IF(AB117="","",""", """&amp;CLEAN(AB117))&amp;IF(AC117="","",""", """&amp;CLEAN(AC117))&amp;IF(AD117="","",""", """&amp;CLEAN(AD117))&amp;IF(AE117="","",""", """&amp;CLEAN(AE117))&amp;IF(AF117="","",""", """&amp;CLEAN(AF117))&amp;IF(AG117="","",""", """&amp;CLEAN(AG117))&amp;IF(AH117="",""", """&amp;CLEAN(AH117))&amp;IF(AI117="","",""", """&amp;CLEAN(AI117))&amp;IF(AJ117="","",""", """&amp;CLEAN(AJ117))&amp;IF(AK117="","",""", """&amp;CLEAN(AK117))&amp;""" ];"</f>
        <v>D6.scenario.defSelectValue["sel287"]= [ "Please select", "kerosene", "Electrical", "electric (heat pump)", " gas hybrid (heat pump + gas)", "district heat supply", "", " " ];</v>
      </c>
      <c r="DR117" s="89"/>
      <c r="DS117" s="89"/>
      <c r="DT117" s="89" t="str">
        <f>"D6.scenario.defSelectData['"&amp;U117&amp;"']= [ '"&amp;BC117&amp;"', '"&amp;BD117&amp;"', '"&amp;BE117&amp;IF(BF117="","","', '"&amp;BF117)&amp;IF(BG117="","","', '"&amp;BG117)&amp;IF(BH117="","","', '"&amp;BH117)&amp;IF(BI117="","","', '"&amp;BI117)&amp;IF(BJ117="","","', '"&amp;BJ117)&amp;IF(BK117="","","', '"&amp;BK117)&amp;IF(BL117="","","', '"&amp;BL117)&amp;IF(BM117="","","', '"&amp;BM117)&amp;IF(BN117="","","', '"&amp;BN117)&amp;IF(BO117="","","', '"&amp;BO117)&amp;IF(BP117="","","', '"&amp;BP117)&amp;IF(BQ117="","","', '"&amp;BQ117)&amp;IF(BR117="","","', '"&amp;BR117)&amp;"' ];"</f>
        <v>D6.scenario.defSelectData['sel287']= [ '-1', '1', '2', '3', '4', '5', '6' ];</v>
      </c>
    </row>
    <row r="118" spans="1:124" s="84" customFormat="1" ht="43.5" customHeight="1" x14ac:dyDescent="0.15">
      <c r="A118" s="73"/>
      <c r="B118" s="111" t="s">
        <v>2883</v>
      </c>
      <c r="C118" s="119" t="s">
        <v>3887</v>
      </c>
      <c r="D118" s="131" t="s">
        <v>2517</v>
      </c>
      <c r="E118" s="110" t="s">
        <v>3037</v>
      </c>
      <c r="F118" s="119"/>
      <c r="G118" s="131"/>
      <c r="H118" s="119" t="s">
        <v>3887</v>
      </c>
      <c r="I118" s="131" t="s">
        <v>2517</v>
      </c>
      <c r="J118" s="119" t="str">
        <f>IF(K118="","",K118)</f>
        <v>sel288</v>
      </c>
      <c r="K118" s="131" t="str">
        <f>"sel"&amp;MID($B118,2,5)</f>
        <v>sel288</v>
      </c>
      <c r="L118" s="111"/>
      <c r="M118" s="111"/>
      <c r="N118" s="111"/>
      <c r="O118" s="110" t="s">
        <v>1914</v>
      </c>
      <c r="P118" s="111"/>
      <c r="Q118" s="111"/>
      <c r="R118" s="110">
        <v>-1</v>
      </c>
      <c r="S118" s="73"/>
      <c r="T118" s="73"/>
      <c r="U118" s="113" t="str">
        <f>J118</f>
        <v>sel288</v>
      </c>
      <c r="V118" s="119" t="s">
        <v>4071</v>
      </c>
      <c r="W118" s="119" t="s">
        <v>4391</v>
      </c>
      <c r="X118" s="121" t="s">
        <v>4392</v>
      </c>
      <c r="Y118" s="119" t="s">
        <v>4393</v>
      </c>
      <c r="Z118" s="119" t="s">
        <v>4394</v>
      </c>
      <c r="AA118" s="119" t="s">
        <v>4395</v>
      </c>
      <c r="AB118" s="119" t="s">
        <v>4396</v>
      </c>
      <c r="AC118" s="119" t="s">
        <v>4397</v>
      </c>
      <c r="AD118" s="119" t="s">
        <v>4398</v>
      </c>
      <c r="AE118" s="119"/>
      <c r="AF118" s="119"/>
      <c r="AG118" s="119"/>
      <c r="AH118" s="119"/>
      <c r="AI118" s="119"/>
      <c r="AJ118" s="119" t="s">
        <v>3559</v>
      </c>
      <c r="AK118" s="119"/>
      <c r="AL118" s="131" t="s">
        <v>4704</v>
      </c>
      <c r="AM118" s="131" t="s">
        <v>4725</v>
      </c>
      <c r="AN118" s="133" t="s">
        <v>4726</v>
      </c>
      <c r="AO118" s="131" t="s">
        <v>4727</v>
      </c>
      <c r="AP118" s="131" t="s">
        <v>4728</v>
      </c>
      <c r="AQ118" s="131" t="s">
        <v>4729</v>
      </c>
      <c r="AR118" s="131" t="s">
        <v>4730</v>
      </c>
      <c r="AS118" s="131" t="s">
        <v>4731</v>
      </c>
      <c r="AT118" s="131" t="s">
        <v>4732</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"D6.scenario.defInput["""&amp;B118&amp;"""] = {  "&amp;E$2&amp;":"""&amp;E118&amp;""",  "&amp;C$2&amp;":"""&amp;CLEAN(SUBSTITUTE(C118,"""",""""))&amp;""",  "&amp;F$2&amp;":"""&amp;F118&amp;""",  "&amp;H$2&amp;":"""&amp;CLEAN(SUBSTITUTE(H118,"""",""""))&amp;""", "&amp;J$2&amp;":"""&amp;J118&amp;""", "&amp;L$2&amp;":"""&amp;L118&amp;""", "&amp;M$2&amp;":"""&amp;M118&amp;""", "&amp;N$2&amp;":"""&amp;N118&amp;""", "&amp;O$2&amp;":"""&amp;O118&amp;""", "&amp;P$2&amp;":"""&amp;P118&amp;""", "&amp;Q$2&amp;":"""&amp;Q118&amp;""", "&amp;R$2&amp;":"""&amp;R118&amp;""", d11t:"""&amp;CJ118&amp;""",d11p:"""&amp;CK118&amp;""",d12t:"""&amp;CL118&amp;""",d12p:"""&amp;CM118&amp;""",d13t:"""&amp;CN118&amp;""",d13p:"""&amp;CO118&amp;""",d1w:"""&amp;CP118&amp;""",d1d:"""&amp;CQ118&amp;""", d21t:"""&amp;CR118&amp;""",d21p:"""&amp;CS118&amp;""",d22t:"""&amp;CT118&amp;""",d22p:"""&amp;CU118&amp;""",d23t:"""&amp;CV118&amp;""",d23p:"""&amp;CW118&amp;""",d2w:"""&amp;CX118&amp;""",d2d:"""&amp;CY118&amp;""", d31t:"""&amp;CZ118&amp;""",d31p:"""&amp;DA118&amp;""",d32t:"""&amp;DB118&amp;""",d32p:"""&amp;DC118&amp;""",d33t:"""&amp;DD118&amp;""",d33p:"""&amp;DE118&amp;""",d3w:"""&amp;DF118&amp;""",d3d:"""&amp;DG118&amp;"""}; "</f>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"D6.scenario.defSelectValue["""&amp;U118&amp;"""]= [ """&amp;CLEAN(V118)&amp;""", """&amp;CLEAN(W118)&amp;IF(X118="","",""", """&amp;CLEAN(X118))&amp;IF(Y118="","",""", """&amp;CLEAN(Y118))&amp;IF(Z118="","",""", """&amp;CLEAN(Z118))&amp;IF(AA118="","",""", """&amp;CLEAN(AA118))&amp;IF(AB118="","",""", """&amp;CLEAN(AB118))&amp;IF(AC118="","",""", """&amp;CLEAN(AC118))&amp;IF(AD118="","",""", """&amp;CLEAN(AD118))&amp;IF(AE118="","",""", """&amp;CLEAN(AE118))&amp;IF(AF118="","",""", """&amp;CLEAN(AF118))&amp;IF(AG118="","",""", """&amp;CLEAN(AG118))&amp;IF(AH118="",""", """&amp;CLEAN(AH118))&amp;IF(AI118="","",""", """&amp;CLEAN(AI118))&amp;IF(AJ118="","",""", """&amp;CLEAN(AJ118))&amp;IF(AK118="","",""", """&amp;CLEAN(AK118))&amp;""" ];"</f>
        <v>D6.scenario.defSelectValue["sel288"]= [ "Please select", "1 tsubo (3m2)", "2 square meters (7m2)", "3 square meters (10m2)", "5 square meters (15m2)", "10 square meters (30m2)", "15 square meters (50m2)", "20 square meters (65m2)", "30 square meters (100m2 )", "", " " ];</v>
      </c>
      <c r="DR118" s="89"/>
      <c r="DS118" s="89"/>
      <c r="DT118" s="89" t="str">
        <f>"D6.scenario.defSelectData['"&amp;U118&amp;"']= [ '"&amp;BC118&amp;"', '"&amp;BD118&amp;"', '"&amp;BE118&amp;IF(BF118="","","', '"&amp;BF118)&amp;IF(BG118="","","', '"&amp;BG118)&amp;IF(BH118="","","', '"&amp;BH118)&amp;IF(BI118="","","', '"&amp;BI118)&amp;IF(BJ118="","","', '"&amp;BJ118)&amp;IF(BK118="","","', '"&amp;BK118)&amp;IF(BL118="","","', '"&amp;BL118)&amp;IF(BM118="","","', '"&amp;BM118)&amp;IF(BN118="","","', '"&amp;BN118)&amp;IF(BO118="","","', '"&amp;BO118)&amp;IF(BP118="","","', '"&amp;BP118)&amp;IF(BQ118="","","', '"&amp;BQ118)&amp;IF(BR118="","","', '"&amp;BR118)&amp;"' ];"</f>
        <v>D6.scenario.defSelectData['sel288']= [ '-1', '3', '7', '10', '15', '30', '50', '65', '100' ];</v>
      </c>
    </row>
    <row r="119" spans="1:124" s="84" customFormat="1" ht="43.5" customHeight="1" x14ac:dyDescent="0.15">
      <c r="A119" s="73"/>
      <c r="B119" s="111" t="s">
        <v>2884</v>
      </c>
      <c r="C119" s="119" t="s">
        <v>3888</v>
      </c>
      <c r="D119" s="131" t="s">
        <v>2533</v>
      </c>
      <c r="E119" s="110" t="s">
        <v>3037</v>
      </c>
      <c r="F119" s="119"/>
      <c r="G119" s="131"/>
      <c r="H119" s="119" t="s">
        <v>3888</v>
      </c>
      <c r="I119" s="131" t="s">
        <v>2532</v>
      </c>
      <c r="J119" s="119" t="str">
        <f>IF(K119="","",K119)</f>
        <v>sel289</v>
      </c>
      <c r="K119" s="131" t="str">
        <f>"sel"&amp;MID($B119,2,5)</f>
        <v>sel289</v>
      </c>
      <c r="L119" s="111"/>
      <c r="M119" s="111"/>
      <c r="N119" s="111"/>
      <c r="O119" s="110" t="s">
        <v>1914</v>
      </c>
      <c r="P119" s="111"/>
      <c r="Q119" s="111"/>
      <c r="R119" s="110">
        <v>-1</v>
      </c>
      <c r="S119" s="73"/>
      <c r="T119" s="73"/>
      <c r="U119" s="113" t="str">
        <f>J119</f>
        <v>sel289</v>
      </c>
      <c r="V119" s="119" t="s">
        <v>4071</v>
      </c>
      <c r="W119" s="119" t="s">
        <v>4399</v>
      </c>
      <c r="X119" s="121" t="s">
        <v>4400</v>
      </c>
      <c r="Y119" s="119" t="s">
        <v>4401</v>
      </c>
      <c r="Z119" s="119" t="s">
        <v>4402</v>
      </c>
      <c r="AA119" s="119" t="s">
        <v>4403</v>
      </c>
      <c r="AB119" s="119" t="s">
        <v>4404</v>
      </c>
      <c r="AC119" s="119"/>
      <c r="AD119" s="119"/>
      <c r="AE119" s="119"/>
      <c r="AF119" s="119"/>
      <c r="AG119" s="119"/>
      <c r="AH119" s="119"/>
      <c r="AI119" s="119"/>
      <c r="AJ119" s="119" t="s">
        <v>3559</v>
      </c>
      <c r="AK119" s="119"/>
      <c r="AL119" s="131" t="s">
        <v>4703</v>
      </c>
      <c r="AM119" s="131" t="s">
        <v>4733</v>
      </c>
      <c r="AN119" s="133" t="s">
        <v>4734</v>
      </c>
      <c r="AO119" s="131" t="s">
        <v>4735</v>
      </c>
      <c r="AP119" s="131" t="s">
        <v>4736</v>
      </c>
      <c r="AQ119" s="131" t="s">
        <v>4737</v>
      </c>
      <c r="AR119" s="131" t="s">
        <v>4738</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"D6.scenario.defInput["""&amp;B119&amp;"""] = {  "&amp;E$2&amp;":"""&amp;E119&amp;""",  "&amp;C$2&amp;":"""&amp;CLEAN(SUBSTITUTE(C119,"""",""""))&amp;""",  "&amp;F$2&amp;":"""&amp;F119&amp;""",  "&amp;H$2&amp;":"""&amp;CLEAN(SUBSTITUTE(H119,"""",""""))&amp;""", "&amp;J$2&amp;":"""&amp;J119&amp;""", "&amp;L$2&amp;":"""&amp;L119&amp;""", "&amp;M$2&amp;":"""&amp;M119&amp;""", "&amp;N$2&amp;":"""&amp;N119&amp;""", "&amp;O$2&amp;":"""&amp;O119&amp;""", "&amp;P$2&amp;":"""&amp;P119&amp;""", "&amp;Q$2&amp;":"""&amp;Q119&amp;""", "&amp;R$2&amp;":"""&amp;R119&amp;""", d11t:"""&amp;CJ119&amp;""",d11p:"""&amp;CK119&amp;""",d12t:"""&amp;CL119&amp;""",d12p:"""&amp;CM119&amp;""",d13t:"""&amp;CN119&amp;""",d13p:"""&amp;CO119&amp;""",d1w:"""&amp;CP119&amp;""",d1d:"""&amp;CQ119&amp;""", d21t:"""&amp;CR119&amp;""",d21p:"""&amp;CS119&amp;""",d22t:"""&amp;CT119&amp;""",d22p:"""&amp;CU119&amp;""",d23t:"""&amp;CV119&amp;""",d23p:"""&amp;CW119&amp;""",d2w:"""&amp;CX119&amp;""",d2d:"""&amp;CY119&amp;""", d31t:"""&amp;CZ119&amp;""",d31p:"""&amp;DA119&amp;""",d32t:"""&amp;DB119&amp;""",d32p:"""&amp;DC119&amp;""",d33t:"""&amp;DD119&amp;""",d33p:"""&amp;DE119&amp;""",d3w:"""&amp;DF119&amp;""",d3d:"""&amp;DG119&amp;"""}; "</f>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"D6.scenario.defSelectValue["""&amp;U119&amp;"""]= [ """&amp;CLEAN(V119)&amp;""", """&amp;CLEAN(W119)&amp;IF(X119="","",""", """&amp;CLEAN(X119))&amp;IF(Y119="","",""", """&amp;CLEAN(Y119))&amp;IF(Z119="","",""", """&amp;CLEAN(Z119))&amp;IF(AA119="","",""", """&amp;CLEAN(AA119))&amp;IF(AB119="","",""", """&amp;CLEAN(AB119))&amp;IF(AC119="","",""", """&amp;CLEAN(AC119))&amp;IF(AD119="","",""", """&amp;CLEAN(AD119))&amp;IF(AE119="","",""", """&amp;CLEAN(AE119))&amp;IF(AF119="","",""", """&amp;CLEAN(AF119))&amp;IF(AG119="","",""", """&amp;CLEAN(AG119))&amp;IF(AH119="",""", """&amp;CLEAN(AH119))&amp;IF(AI119="","",""", """&amp;CLEAN(AI119))&amp;IF(AJ119="","",""", """&amp;CLEAN(AJ119))&amp;IF(AK119="","",""", """&amp;CLEAN(AK119))&amp;""" ];"</f>
        <v>D6.scenario.defSelectValue["sel289"]= [ "Please select", "year 2-3 days", "2 to 3 days to", "month about one day a month", "week to two or three days", "sensor constantly ON", "at all times without the sensor ON", "", " " ];</v>
      </c>
      <c r="DR119" s="89"/>
      <c r="DS119" s="89"/>
      <c r="DT119" s="89" t="str">
        <f>"D6.scenario.defSelectData['"&amp;U119&amp;"']= [ '"&amp;BC119&amp;"', '"&amp;BD119&amp;"', '"&amp;BE119&amp;IF(BF119="","","', '"&amp;BF119)&amp;IF(BG119="","","', '"&amp;BG119)&amp;IF(BH119="","","', '"&amp;BH119)&amp;IF(BI119="","","', '"&amp;BI119)&amp;IF(BJ119="","","', '"&amp;BJ119)&amp;IF(BK119="","","', '"&amp;BK119)&amp;IF(BL119="","","', '"&amp;BL119)&amp;IF(BM119="","","', '"&amp;BM119)&amp;IF(BN119="","","', '"&amp;BN119)&amp;IF(BO119="","","', '"&amp;BO119)&amp;IF(BP119="","","', '"&amp;BP119)&amp;IF(BQ119="","","', '"&amp;BQ119)&amp;IF(BR119="","","', '"&amp;BR119)&amp;"' ];"</f>
        <v>D6.scenario.defSelectData['sel289']= [ '-1', '2', '6', '12', '30', '50', '100' ];</v>
      </c>
    </row>
    <row r="120" spans="1:124" s="84" customFormat="1" ht="43.5" customHeight="1" x14ac:dyDescent="0.15">
      <c r="A120" s="73"/>
      <c r="B120" s="111" t="s">
        <v>2885</v>
      </c>
      <c r="C120" s="119" t="s">
        <v>3889</v>
      </c>
      <c r="D120" s="131" t="s">
        <v>2541</v>
      </c>
      <c r="E120" s="110" t="s">
        <v>3037</v>
      </c>
      <c r="F120" s="119"/>
      <c r="G120" s="131"/>
      <c r="H120" s="119" t="s">
        <v>4041</v>
      </c>
      <c r="I120" s="131" t="s">
        <v>2542</v>
      </c>
      <c r="J120" s="119" t="str">
        <f>IF(K120="","",K120)</f>
        <v>sel290</v>
      </c>
      <c r="K120" s="131" t="str">
        <f>"sel"&amp;MID($B120,2,5)</f>
        <v>sel290</v>
      </c>
      <c r="L120" s="111"/>
      <c r="M120" s="111"/>
      <c r="N120" s="111"/>
      <c r="O120" s="110" t="s">
        <v>1914</v>
      </c>
      <c r="P120" s="111"/>
      <c r="Q120" s="111"/>
      <c r="R120" s="110">
        <v>-1</v>
      </c>
      <c r="S120" s="73"/>
      <c r="T120" s="73"/>
      <c r="U120" s="113" t="str">
        <f>J120</f>
        <v>sel290</v>
      </c>
      <c r="V120" s="119" t="s">
        <v>4071</v>
      </c>
      <c r="W120" s="119" t="s">
        <v>4142</v>
      </c>
      <c r="X120" s="119" t="s">
        <v>4143</v>
      </c>
      <c r="Y120" s="121"/>
      <c r="Z120" s="119"/>
      <c r="AA120" s="119"/>
      <c r="AB120" s="119"/>
      <c r="AC120" s="119"/>
      <c r="AD120" s="119"/>
      <c r="AE120" s="119"/>
      <c r="AF120" s="119"/>
      <c r="AG120" s="119"/>
      <c r="AH120" s="119"/>
      <c r="AI120" s="119"/>
      <c r="AJ120" s="119" t="s">
        <v>3559</v>
      </c>
      <c r="AK120" s="119"/>
      <c r="AL120" s="131" t="s">
        <v>4704</v>
      </c>
      <c r="AM120" s="131" t="s">
        <v>4711</v>
      </c>
      <c r="AN120" s="162" t="s">
        <v>4739</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"D6.scenario.defInput["""&amp;B120&amp;"""] = {  "&amp;E$2&amp;":"""&amp;E120&amp;""",  "&amp;C$2&amp;":"""&amp;CLEAN(SUBSTITUTE(C120,"""",""""))&amp;""",  "&amp;F$2&amp;":"""&amp;F120&amp;""",  "&amp;H$2&amp;":"""&amp;CLEAN(SUBSTITUTE(H120,"""",""""))&amp;""", "&amp;J$2&amp;":"""&amp;J120&amp;""", "&amp;L$2&amp;":"""&amp;L120&amp;""", "&amp;M$2&amp;":"""&amp;M120&amp;""", "&amp;N$2&amp;":"""&amp;N120&amp;""", "&amp;O$2&amp;":"""&amp;O120&amp;""", "&amp;P$2&amp;":"""&amp;P120&amp;""", "&amp;Q$2&amp;":"""&amp;Q120&amp;""", "&amp;R$2&amp;":"""&amp;R120&amp;""", d11t:"""&amp;CJ120&amp;""",d11p:"""&amp;CK120&amp;""",d12t:"""&amp;CL120&amp;""",d12p:"""&amp;CM120&amp;""",d13t:"""&amp;CN120&amp;""",d13p:"""&amp;CO120&amp;""",d1w:"""&amp;CP120&amp;""",d1d:"""&amp;CQ120&amp;""", d21t:"""&amp;CR120&amp;""",d21p:"""&amp;CS120&amp;""",d22t:"""&amp;CT120&amp;""",d22p:"""&amp;CU120&amp;""",d23t:"""&amp;CV120&amp;""",d23p:"""&amp;CW120&amp;""",d2w:"""&amp;CX120&amp;""",d2d:"""&amp;CY120&amp;""", d31t:"""&amp;CZ120&amp;""",d31p:"""&amp;DA120&amp;""",d32t:"""&amp;DB120&amp;""",d32p:"""&amp;DC120&amp;""",d33t:"""&amp;DD120&amp;""",d33p:"""&amp;DE120&amp;""",d3w:"""&amp;DF120&amp;""",d3d:"""&amp;DG120&amp;"""}; "</f>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"D6.scenario.defSelectValue["""&amp;U120&amp;"""]= [ """&amp;CLEAN(V120)&amp;""", """&amp;CLEAN(W120)&amp;IF(X120="","",""", """&amp;CLEAN(X120))&amp;IF(Y120="","",""", """&amp;CLEAN(Y120))&amp;IF(Z120="","",""", """&amp;CLEAN(Z120))&amp;IF(AA120="","",""", """&amp;CLEAN(AA120))&amp;IF(AB120="","",""", """&amp;CLEAN(AB120))&amp;IF(AC120="","",""", """&amp;CLEAN(AC120))&amp;IF(AD120="","",""", """&amp;CLEAN(AD120))&amp;IF(AE120="","",""", """&amp;CLEAN(AE120))&amp;IF(AF120="","",""", """&amp;CLEAN(AF120))&amp;IF(AG120="","",""", """&amp;CLEAN(AG120))&amp;IF(AH120="",""", """&amp;CLEAN(AH120))&amp;IF(AI120="","",""", """&amp;CLEAN(AI120))&amp;IF(AJ120="","",""", """&amp;CLEAN(AJ120))&amp;IF(AK120="","",""", """&amp;CLEAN(AK120))&amp;""" ];"</f>
        <v>D6.scenario.defSelectValue["sel290"]= [ "Please select", "Yes", "No", "", " " ];</v>
      </c>
      <c r="DR120" s="89"/>
      <c r="DS120" s="89"/>
      <c r="DT120" s="89" t="str">
        <f>"D6.scenario.defSelectData['"&amp;U120&amp;"']= [ '"&amp;BC120&amp;"', '"&amp;BD120&amp;"', '"&amp;BE120&amp;IF(BF120="","","', '"&amp;BF120)&amp;IF(BG120="","","', '"&amp;BG120)&amp;IF(BH120="","","', '"&amp;BH120)&amp;IF(BI120="","","', '"&amp;BI120)&amp;IF(BJ120="","","', '"&amp;BJ120)&amp;IF(BK120="","","', '"&amp;BK120)&amp;IF(BL120="","","', '"&amp;BL120)&amp;IF(BM120="","","', '"&amp;BM120)&amp;IF(BN120="","","', '"&amp;BN120)&amp;IF(BO120="","","', '"&amp;BO120)&amp;IF(BP120="","","', '"&amp;BP120)&amp;IF(BQ120="","","', '"&amp;BQ120)&amp;IF(BR120="","","', '"&amp;BR120)&amp;"' ];"</f>
        <v>D6.scenario.defSelectData['sel290']= [ '-1', '1', '2' ];</v>
      </c>
    </row>
    <row r="121" spans="1:124" s="84" customFormat="1" ht="43.5" customHeight="1" x14ac:dyDescent="0.15">
      <c r="A121" s="73"/>
      <c r="B121" s="111" t="s">
        <v>2886</v>
      </c>
      <c r="C121" s="119" t="s">
        <v>3890</v>
      </c>
      <c r="D121" s="131" t="s">
        <v>2544</v>
      </c>
      <c r="E121" s="110" t="s">
        <v>3037</v>
      </c>
      <c r="F121" s="119"/>
      <c r="G121" s="131"/>
      <c r="H121" s="119" t="s">
        <v>3890</v>
      </c>
      <c r="I121" s="131" t="s">
        <v>2544</v>
      </c>
      <c r="J121" s="119" t="str">
        <f>IF(K121="","",K121)</f>
        <v>sel291</v>
      </c>
      <c r="K121" s="131" t="str">
        <f>"sel"&amp;MID($B121,2,5)</f>
        <v>sel291</v>
      </c>
      <c r="L121" s="111"/>
      <c r="M121" s="111"/>
      <c r="N121" s="111"/>
      <c r="O121" s="110" t="s">
        <v>1914</v>
      </c>
      <c r="P121" s="111"/>
      <c r="Q121" s="111"/>
      <c r="R121" s="110">
        <v>-1</v>
      </c>
      <c r="S121" s="73"/>
      <c r="T121" s="73"/>
      <c r="U121" s="113" t="str">
        <f>J121</f>
        <v>sel291</v>
      </c>
      <c r="V121" s="119" t="s">
        <v>4405</v>
      </c>
      <c r="W121" s="119" t="s">
        <v>4406</v>
      </c>
      <c r="X121" s="119" t="s">
        <v>4407</v>
      </c>
      <c r="Y121" s="121"/>
      <c r="Z121" s="119"/>
      <c r="AA121" s="119"/>
      <c r="AB121" s="119"/>
      <c r="AC121" s="119"/>
      <c r="AD121" s="119"/>
      <c r="AE121" s="119"/>
      <c r="AF121" s="119"/>
      <c r="AG121" s="119"/>
      <c r="AH121" s="119"/>
      <c r="AI121" s="119"/>
      <c r="AJ121" s="119" t="s">
        <v>3559</v>
      </c>
      <c r="AK121" s="119"/>
      <c r="AL121" s="131" t="s">
        <v>4666</v>
      </c>
      <c r="AM121" s="131" t="s">
        <v>4740</v>
      </c>
      <c r="AN121" s="131" t="s">
        <v>4741</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"D6.scenario.defInput["""&amp;B121&amp;"""] = {  "&amp;E$2&amp;":"""&amp;E121&amp;""",  "&amp;C$2&amp;":"""&amp;CLEAN(SUBSTITUTE(C121,"""",""""))&amp;""",  "&amp;F$2&amp;":"""&amp;F121&amp;""",  "&amp;H$2&amp;":"""&amp;CLEAN(SUBSTITUTE(H121,"""",""""))&amp;""", "&amp;J$2&amp;":"""&amp;J121&amp;""", "&amp;L$2&amp;":"""&amp;L121&amp;""", "&amp;M$2&amp;":"""&amp;M121&amp;""", "&amp;N$2&amp;":"""&amp;N121&amp;""", "&amp;O$2&amp;":"""&amp;O121&amp;""", "&amp;P$2&amp;":"""&amp;P121&amp;""", "&amp;Q$2&amp;":"""&amp;Q121&amp;""", "&amp;R$2&amp;":"""&amp;R121&amp;""", d11t:"""&amp;CJ121&amp;""",d11p:"""&amp;CK121&amp;""",d12t:"""&amp;CL121&amp;""",d12p:"""&amp;CM121&amp;""",d13t:"""&amp;CN121&amp;""",d13p:"""&amp;CO121&amp;""",d1w:"""&amp;CP121&amp;""",d1d:"""&amp;CQ121&amp;""", d21t:"""&amp;CR121&amp;""",d21p:"""&amp;CS121&amp;""",d22t:"""&amp;CT121&amp;""",d22p:"""&amp;CU121&amp;""",d23t:"""&amp;CV121&amp;""",d23p:"""&amp;CW121&amp;""",d2w:"""&amp;CX121&amp;""",d2d:"""&amp;CY121&amp;""", d31t:"""&amp;CZ121&amp;""",d31p:"""&amp;DA121&amp;""",d32t:"""&amp;DB121&amp;""",d32p:"""&amp;DC121&amp;""",d33t:"""&amp;DD121&amp;""",d33p:"""&amp;DE121&amp;""",d3w:"""&amp;DF121&amp;""",d3d:"""&amp;DG121&amp;"""}; "</f>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"D6.scenario.defSelectValue["""&amp;U121&amp;"""]= [ """&amp;CLEAN(V121)&amp;""", """&amp;CLEAN(W121)&amp;IF(X121="","",""", """&amp;CLEAN(X121))&amp;IF(Y121="","",""", """&amp;CLEAN(Y121))&amp;IF(Z121="","",""", """&amp;CLEAN(Z121))&amp;IF(AA121="","",""", """&amp;CLEAN(AA121))&amp;IF(AB121="","",""", """&amp;CLEAN(AB121))&amp;IF(AC121="","",""", """&amp;CLEAN(AC121))&amp;IF(AD121="","",""", """&amp;CLEAN(AD121))&amp;IF(AE121="","",""", """&amp;CLEAN(AE121))&amp;IF(AF121="","",""", """&amp;CLEAN(AF121))&amp;IF(AG121="","",""", """&amp;CLEAN(AG121))&amp;IF(AH121="",""", """&amp;CLEAN(AH121))&amp;IF(AI121="","",""", """&amp;CLEAN(AI121))&amp;IF(AJ121="","",""", """&amp;CLEAN(AJ121))&amp;IF(AK121="","",""", """&amp;CLEAN(AK121))&amp;""" ];"</f>
        <v>D6.scenario.defSelectValue["sel291"]= [ "Please select ", ": whole only", "roof surface around the gutter", "", " " ];</v>
      </c>
      <c r="DR121" s="89"/>
      <c r="DS121" s="89"/>
      <c r="DT121" s="89" t="str">
        <f>"D6.scenario.defSelectData['"&amp;U121&amp;"']= [ '"&amp;BC121&amp;"', '"&amp;BD121&amp;"', '"&amp;BE121&amp;IF(BF121="","","', '"&amp;BF121)&amp;IF(BG121="","","', '"&amp;BG121)&amp;IF(BH121="","","', '"&amp;BH121)&amp;IF(BI121="","","', '"&amp;BI121)&amp;IF(BJ121="","","', '"&amp;BJ121)&amp;IF(BK121="","","', '"&amp;BK121)&amp;IF(BL121="","","', '"&amp;BL121)&amp;IF(BM121="","","', '"&amp;BM121)&amp;IF(BN121="","","', '"&amp;BN121)&amp;IF(BO121="","","', '"&amp;BO121)&amp;IF(BP121="","","', '"&amp;BP121)&amp;IF(BQ121="","","', '"&amp;BQ121)&amp;IF(BR121="","","', '"&amp;BR121)&amp;"' ];"</f>
        <v>D6.scenario.defSelectData['sel291']= [ '-1', '10', '30' ];</v>
      </c>
    </row>
    <row r="122" spans="1:124" s="84" customFormat="1" ht="43.5" customHeight="1" x14ac:dyDescent="0.15">
      <c r="A122" s="73"/>
      <c r="B122" s="111" t="s">
        <v>2887</v>
      </c>
      <c r="C122" s="119" t="s">
        <v>3891</v>
      </c>
      <c r="D122" s="131" t="s">
        <v>2545</v>
      </c>
      <c r="E122" s="110" t="s">
        <v>3037</v>
      </c>
      <c r="F122" s="119"/>
      <c r="G122" s="131"/>
      <c r="H122" s="119" t="s">
        <v>3891</v>
      </c>
      <c r="I122" s="131" t="s">
        <v>2545</v>
      </c>
      <c r="J122" s="119" t="str">
        <f>IF(K122="","",K122)</f>
        <v>sel292</v>
      </c>
      <c r="K122" s="131" t="str">
        <f>"sel"&amp;MID($B122,2,5)</f>
        <v>sel292</v>
      </c>
      <c r="L122" s="111"/>
      <c r="M122" s="111"/>
      <c r="N122" s="111"/>
      <c r="O122" s="110" t="s">
        <v>1914</v>
      </c>
      <c r="P122" s="111"/>
      <c r="Q122" s="111"/>
      <c r="R122" s="110">
        <v>-1</v>
      </c>
      <c r="S122" s="73"/>
      <c r="T122" s="73"/>
      <c r="U122" s="113" t="str">
        <f>J122</f>
        <v>sel292</v>
      </c>
      <c r="V122" s="119" t="s">
        <v>4071</v>
      </c>
      <c r="W122" s="119" t="s">
        <v>4274</v>
      </c>
      <c r="X122" s="119" t="s">
        <v>4385</v>
      </c>
      <c r="Y122" s="121" t="s">
        <v>4408</v>
      </c>
      <c r="Z122" s="119"/>
      <c r="AA122" s="119" t="s">
        <v>4409</v>
      </c>
      <c r="AB122" s="119" t="s">
        <v>4410</v>
      </c>
      <c r="AC122" s="119" t="s">
        <v>4388</v>
      </c>
      <c r="AD122" s="119"/>
      <c r="AE122" s="119"/>
      <c r="AF122" s="119"/>
      <c r="AG122" s="119"/>
      <c r="AH122" s="119"/>
      <c r="AI122" s="119"/>
      <c r="AJ122" s="119"/>
      <c r="AK122" s="119"/>
      <c r="AL122" s="131" t="s">
        <v>4704</v>
      </c>
      <c r="AM122" s="131" t="s">
        <v>2043</v>
      </c>
      <c r="AN122" s="131" t="s">
        <v>2528</v>
      </c>
      <c r="AO122" s="133" t="s">
        <v>2529</v>
      </c>
      <c r="AP122" s="131" t="s">
        <v>2042</v>
      </c>
      <c r="AQ122" s="131" t="s">
        <v>2546</v>
      </c>
      <c r="AR122" s="131" t="s">
        <v>2547</v>
      </c>
      <c r="AS122" s="131" t="s">
        <v>2530</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"D6.scenario.defInput["""&amp;B122&amp;"""] = {  "&amp;E$2&amp;":"""&amp;E122&amp;""",  "&amp;C$2&amp;":"""&amp;CLEAN(SUBSTITUTE(C122,"""",""""))&amp;""",  "&amp;F$2&amp;":"""&amp;F122&amp;""",  "&amp;H$2&amp;":"""&amp;CLEAN(SUBSTITUTE(H122,"""",""""))&amp;""", "&amp;J$2&amp;":"""&amp;J122&amp;""", "&amp;L$2&amp;":"""&amp;L122&amp;""", "&amp;M$2&amp;":"""&amp;M122&amp;""", "&amp;N$2&amp;":"""&amp;N122&amp;""", "&amp;O$2&amp;":"""&amp;O122&amp;""", "&amp;P$2&amp;":"""&amp;P122&amp;""", "&amp;Q$2&amp;":"""&amp;Q122&amp;""", "&amp;R$2&amp;":"""&amp;R122&amp;""", d11t:"""&amp;CJ122&amp;""",d11p:"""&amp;CK122&amp;""",d12t:"""&amp;CL122&amp;""",d12p:"""&amp;CM122&amp;""",d13t:"""&amp;CN122&amp;""",d13p:"""&amp;CO122&amp;""",d1w:"""&amp;CP122&amp;""",d1d:"""&amp;CQ122&amp;""", d21t:"""&amp;CR122&amp;""",d21p:"""&amp;CS122&amp;""",d22t:"""&amp;CT122&amp;""",d22p:"""&amp;CU122&amp;""",d23t:"""&amp;CV122&amp;""",d23p:"""&amp;CW122&amp;""",d2w:"""&amp;CX122&amp;""",d2d:"""&amp;CY122&amp;""", d31t:"""&amp;CZ122&amp;""",d31p:"""&amp;DA122&amp;""",d32t:"""&amp;DB122&amp;""",d32p:"""&amp;DC122&amp;""",d33t:"""&amp;DD122&amp;""",d33p:"""&amp;DE122&amp;""",d3w:"""&amp;DF122&amp;""",d3d:"""&amp;DG122&amp;"""}; "</f>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"D6.scenario.defSelectValue["""&amp;U122&amp;"""]= [ """&amp;CLEAN(V122)&amp;""", """&amp;CLEAN(W122)&amp;IF(X122="","",""", """&amp;CLEAN(X122))&amp;IF(Y122="","",""", """&amp;CLEAN(Y122))&amp;IF(Z122="","",""", """&amp;CLEAN(Z122))&amp;IF(AA122="","",""", """&amp;CLEAN(AA122))&amp;IF(AB122="","",""", """&amp;CLEAN(AB122))&amp;IF(AC122="","",""", """&amp;CLEAN(AC122))&amp;IF(AD122="","",""", """&amp;CLEAN(AD122))&amp;IF(AE122="","",""", """&amp;CLEAN(AE122))&amp;IF(AF122="","",""", """&amp;CLEAN(AF122))&amp;IF(AG122="","",""", """&amp;CLEAN(AG122))&amp;IF(AH122="",""", """&amp;CLEAN(AH122))&amp;IF(AI122="","",""", """&amp;CLEAN(AI122))&amp;IF(AJ122="","",""", """&amp;CLEAN(AJ122))&amp;IF(AK122="","",""", """&amp;CLEAN(AK122))&amp;""" ];"</f>
        <v>D6.scenario.defSelectValue["sel292"]= [ "Please select", "kerosene", "Electrical", "heat pump", " gas cogeneration (gas)", "cogeneration (kerosene)", "district heat supply", "" ];</v>
      </c>
      <c r="DR122" s="89"/>
      <c r="DS122" s="89"/>
      <c r="DT122" s="89" t="str">
        <f>"D6.scenario.defSelectData['"&amp;U122&amp;"']= [ '"&amp;BC122&amp;"', '"&amp;BD122&amp;"', '"&amp;BE122&amp;IF(BF122="","","', '"&amp;BF122)&amp;IF(BG122="","","', '"&amp;BG122)&amp;IF(BH122="","","', '"&amp;BH122)&amp;IF(BI122="","","', '"&amp;BI122)&amp;IF(BJ122="","","', '"&amp;BJ122)&amp;IF(BK122="","","', '"&amp;BK122)&amp;IF(BL122="","","', '"&amp;BL122)&amp;IF(BM122="","","', '"&amp;BM122)&amp;IF(BN122="","","', '"&amp;BN122)&amp;IF(BO122="","","', '"&amp;BO122)&amp;IF(BP122="","","', '"&amp;BP122)&amp;IF(BQ122="","","', '"&amp;BQ122)&amp;IF(BR122="","","', '"&amp;BR122)&amp;"' ];"</f>
        <v>D6.scenario.defSelectData['sel292']= [ '-1', '1', '2', '3', '4', '5', '6' ];</v>
      </c>
    </row>
    <row r="123" spans="1:124" s="84" customFormat="1" ht="43.5" customHeight="1" x14ac:dyDescent="0.15">
      <c r="A123" s="73"/>
      <c r="B123" s="111" t="s">
        <v>2888</v>
      </c>
      <c r="C123" s="119" t="s">
        <v>3892</v>
      </c>
      <c r="D123" s="131" t="s">
        <v>2548</v>
      </c>
      <c r="E123" s="110" t="s">
        <v>3037</v>
      </c>
      <c r="F123" s="119"/>
      <c r="G123" s="131"/>
      <c r="H123" s="119" t="s">
        <v>4042</v>
      </c>
      <c r="I123" s="131" t="s">
        <v>2549</v>
      </c>
      <c r="J123" s="119" t="str">
        <f>IF(K123="","",K123)</f>
        <v>sel293</v>
      </c>
      <c r="K123" s="131" t="str">
        <f>"sel"&amp;MID($B123,2,5)</f>
        <v>sel293</v>
      </c>
      <c r="L123" s="111"/>
      <c r="M123" s="111"/>
      <c r="N123" s="111"/>
      <c r="O123" s="110" t="s">
        <v>1914</v>
      </c>
      <c r="P123" s="111"/>
      <c r="Q123" s="111"/>
      <c r="R123" s="110">
        <v>-1</v>
      </c>
      <c r="S123" s="73"/>
      <c r="T123" s="73"/>
      <c r="U123" s="113" t="str">
        <f>J123</f>
        <v>sel293</v>
      </c>
      <c r="V123" s="119" t="s">
        <v>4071</v>
      </c>
      <c r="W123" s="119" t="s">
        <v>4399</v>
      </c>
      <c r="X123" s="121" t="s">
        <v>4400</v>
      </c>
      <c r="Y123" s="119" t="s">
        <v>4401</v>
      </c>
      <c r="Z123" s="119" t="s">
        <v>4402</v>
      </c>
      <c r="AA123" s="119" t="s">
        <v>4403</v>
      </c>
      <c r="AB123" s="119" t="s">
        <v>4404</v>
      </c>
      <c r="AC123" s="119"/>
      <c r="AD123" s="119"/>
      <c r="AE123" s="119"/>
      <c r="AF123" s="119"/>
      <c r="AG123" s="119"/>
      <c r="AH123" s="119"/>
      <c r="AI123" s="119"/>
      <c r="AJ123" s="119" t="s">
        <v>3559</v>
      </c>
      <c r="AK123" s="119"/>
      <c r="AL123" s="131" t="s">
        <v>4704</v>
      </c>
      <c r="AM123" s="131" t="s">
        <v>4742</v>
      </c>
      <c r="AN123" s="133" t="s">
        <v>4743</v>
      </c>
      <c r="AO123" s="131" t="s">
        <v>4744</v>
      </c>
      <c r="AP123" s="131" t="s">
        <v>4745</v>
      </c>
      <c r="AQ123" s="131" t="s">
        <v>4737</v>
      </c>
      <c r="AR123" s="131" t="s">
        <v>4738</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"D6.scenario.defInput["""&amp;B123&amp;"""] = {  "&amp;E$2&amp;":"""&amp;E123&amp;""",  "&amp;C$2&amp;":"""&amp;CLEAN(SUBSTITUTE(C123,"""",""""))&amp;""",  "&amp;F$2&amp;":"""&amp;F123&amp;""",  "&amp;H$2&amp;":"""&amp;CLEAN(SUBSTITUTE(H123,"""",""""))&amp;""", "&amp;J$2&amp;":"""&amp;J123&amp;""", "&amp;L$2&amp;":"""&amp;L123&amp;""", "&amp;M$2&amp;":"""&amp;M123&amp;""", "&amp;N$2&amp;":"""&amp;N123&amp;""", "&amp;O$2&amp;":"""&amp;O123&amp;""", "&amp;P$2&amp;":"""&amp;P123&amp;""", "&amp;Q$2&amp;":"""&amp;Q123&amp;""", "&amp;R$2&amp;":"""&amp;R123&amp;""", d11t:"""&amp;CJ123&amp;""",d11p:"""&amp;CK123&amp;""",d12t:"""&amp;CL123&amp;""",d12p:"""&amp;CM123&amp;""",d13t:"""&amp;CN123&amp;""",d13p:"""&amp;CO123&amp;""",d1w:"""&amp;CP123&amp;""",d1d:"""&amp;CQ123&amp;""", d21t:"""&amp;CR123&amp;""",d21p:"""&amp;CS123&amp;""",d22t:"""&amp;CT123&amp;""",d22p:"""&amp;CU123&amp;""",d23t:"""&amp;CV123&amp;""",d23p:"""&amp;CW123&amp;""",d2w:"""&amp;CX123&amp;""",d2d:"""&amp;CY123&amp;""", d31t:"""&amp;CZ123&amp;""",d31p:"""&amp;DA123&amp;""",d32t:"""&amp;DB123&amp;""",d32p:"""&amp;DC123&amp;""",d33t:"""&amp;DD123&amp;""",d33p:"""&amp;DE123&amp;""",d3w:"""&amp;DF123&amp;""",d3d:"""&amp;DG123&amp;"""}; "</f>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"D6.scenario.defSelectValue["""&amp;U123&amp;"""]= [ """&amp;CLEAN(V123)&amp;""", """&amp;CLEAN(W123)&amp;IF(X123="","",""", """&amp;CLEAN(X123))&amp;IF(Y123="","",""", """&amp;CLEAN(Y123))&amp;IF(Z123="","",""", """&amp;CLEAN(Z123))&amp;IF(AA123="","",""", """&amp;CLEAN(AA123))&amp;IF(AB123="","",""", """&amp;CLEAN(AB123))&amp;IF(AC123="","",""", """&amp;CLEAN(AC123))&amp;IF(AD123="","",""", """&amp;CLEAN(AD123))&amp;IF(AE123="","",""", """&amp;CLEAN(AE123))&amp;IF(AF123="","",""", """&amp;CLEAN(AF123))&amp;IF(AG123="","",""", """&amp;CLEAN(AG123))&amp;IF(AH123="",""", """&amp;CLEAN(AH123))&amp;IF(AI123="","",""", """&amp;CLEAN(AI123))&amp;IF(AJ123="","",""", """&amp;CLEAN(AJ123))&amp;IF(AK123="","",""", """&amp;CLEAN(AK123))&amp;""" ];"</f>
        <v>D6.scenario.defSelectValue["sel293"]= [ "Please select", "year 2-3 days", "2 to 3 days to", "month about one day a month", "week to two or three days", "sensor constantly ON", "at all times without the sensor ON", "", " " ];</v>
      </c>
      <c r="DR123" s="89"/>
      <c r="DS123" s="89"/>
      <c r="DT123" s="89" t="str">
        <f>"D6.scenario.defSelectData['"&amp;U123&amp;"']= [ '"&amp;BC123&amp;"', '"&amp;BD123&amp;"', '"&amp;BE123&amp;IF(BF123="","","', '"&amp;BF123)&amp;IF(BG123="","","', '"&amp;BG123)&amp;IF(BH123="","","', '"&amp;BH123)&amp;IF(BI123="","","', '"&amp;BI123)&amp;IF(BJ123="","","', '"&amp;BJ123)&amp;IF(BK123="","","', '"&amp;BK123)&amp;IF(BL123="","","', '"&amp;BL123)&amp;IF(BM123="","","', '"&amp;BM123)&amp;IF(BN123="","","', '"&amp;BN123)&amp;IF(BO123="","","', '"&amp;BO123)&amp;IF(BP123="","","', '"&amp;BP123)&amp;IF(BQ123="","","', '"&amp;BQ123)&amp;IF(BR123="","","', '"&amp;BR123)&amp;"' ];"</f>
        <v>D6.scenario.defSelectData['sel293']= [ '-1', '2', '6', '15', '30', '50', '100' ];</v>
      </c>
    </row>
    <row r="124" spans="1:124" s="84" customFormat="1" ht="43.5" customHeight="1" x14ac:dyDescent="0.15">
      <c r="A124" s="73"/>
      <c r="B124" s="111" t="s">
        <v>2889</v>
      </c>
      <c r="C124" s="119" t="s">
        <v>3893</v>
      </c>
      <c r="D124" s="131" t="s">
        <v>2552</v>
      </c>
      <c r="E124" s="110" t="s">
        <v>3037</v>
      </c>
      <c r="F124" s="119"/>
      <c r="G124" s="131"/>
      <c r="H124" s="119" t="s">
        <v>3893</v>
      </c>
      <c r="I124" s="131" t="s">
        <v>2552</v>
      </c>
      <c r="J124" s="119" t="str">
        <f>IF(K124="","",K124)</f>
        <v>sel294</v>
      </c>
      <c r="K124" s="131" t="str">
        <f>"sel"&amp;MID($B124,2,5)</f>
        <v>sel294</v>
      </c>
      <c r="L124" s="111"/>
      <c r="M124" s="111"/>
      <c r="N124" s="111"/>
      <c r="O124" s="110" t="s">
        <v>1914</v>
      </c>
      <c r="P124" s="111"/>
      <c r="Q124" s="111"/>
      <c r="R124" s="110">
        <v>-1</v>
      </c>
      <c r="S124" s="73"/>
      <c r="T124" s="73"/>
      <c r="U124" s="113" t="str">
        <f>J124</f>
        <v>sel294</v>
      </c>
      <c r="V124" s="119" t="s">
        <v>4071</v>
      </c>
      <c r="W124" s="119" t="s">
        <v>4142</v>
      </c>
      <c r="X124" s="121" t="s">
        <v>4143</v>
      </c>
      <c r="Y124" s="119" t="s">
        <v>4110</v>
      </c>
      <c r="Z124" s="119"/>
      <c r="AA124" s="119"/>
      <c r="AB124" s="119"/>
      <c r="AC124" s="119"/>
      <c r="AD124" s="119"/>
      <c r="AE124" s="119"/>
      <c r="AF124" s="119"/>
      <c r="AG124" s="119"/>
      <c r="AH124" s="119"/>
      <c r="AI124" s="119"/>
      <c r="AJ124" s="119"/>
      <c r="AK124" s="119"/>
      <c r="AL124" s="131" t="s">
        <v>4703</v>
      </c>
      <c r="AM124" s="131" t="s">
        <v>1999</v>
      </c>
      <c r="AN124" s="163" t="s">
        <v>2000</v>
      </c>
      <c r="AO124" s="131" t="s">
        <v>2466</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"D6.scenario.defInput["""&amp;B124&amp;"""] = {  "&amp;E$2&amp;":"""&amp;E124&amp;""",  "&amp;C$2&amp;":"""&amp;CLEAN(SUBSTITUTE(C124,"""",""""))&amp;""",  "&amp;F$2&amp;":"""&amp;F124&amp;""",  "&amp;H$2&amp;":"""&amp;CLEAN(SUBSTITUTE(H124,"""",""""))&amp;""", "&amp;J$2&amp;":"""&amp;J124&amp;""", "&amp;L$2&amp;":"""&amp;L124&amp;""", "&amp;M$2&amp;":"""&amp;M124&amp;""", "&amp;N$2&amp;":"""&amp;N124&amp;""", "&amp;O$2&amp;":"""&amp;O124&amp;""", "&amp;P$2&amp;":"""&amp;P124&amp;""", "&amp;Q$2&amp;":"""&amp;Q124&amp;""", "&amp;R$2&amp;":"""&amp;R124&amp;""", d11t:"""&amp;CJ124&amp;""",d11p:"""&amp;CK124&amp;""",d12t:"""&amp;CL124&amp;""",d12p:"""&amp;CM124&amp;""",d13t:"""&amp;CN124&amp;""",d13p:"""&amp;CO124&amp;""",d1w:"""&amp;CP124&amp;""",d1d:"""&amp;CQ124&amp;""", d21t:"""&amp;CR124&amp;""",d21p:"""&amp;CS124&amp;""",d22t:"""&amp;CT124&amp;""",d22p:"""&amp;CU124&amp;""",d23t:"""&amp;CV124&amp;""",d23p:"""&amp;CW124&amp;""",d2w:"""&amp;CX124&amp;""",d2d:"""&amp;CY124&amp;""", d31t:"""&amp;CZ124&amp;""",d31p:"""&amp;DA124&amp;""",d32t:"""&amp;DB124&amp;""",d32p:"""&amp;DC124&amp;""",d33t:"""&amp;DD124&amp;""",d33p:"""&amp;DE124&amp;""",d3w:"""&amp;DF124&amp;""",d3d:"""&amp;DG124&amp;"""}; "</f>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"D6.scenario.defSelectValue["""&amp;U124&amp;"""]= [ """&amp;CLEAN(V124)&amp;""", """&amp;CLEAN(W124)&amp;IF(X124="","",""", """&amp;CLEAN(X124))&amp;IF(Y124="","",""", """&amp;CLEAN(Y124))&amp;IF(Z124="","",""", """&amp;CLEAN(Z124))&amp;IF(AA124="","",""", """&amp;CLEAN(AA124))&amp;IF(AB124="","",""", """&amp;CLEAN(AB124))&amp;IF(AC124="","",""", """&amp;CLEAN(AC124))&amp;IF(AD124="","",""", """&amp;CLEAN(AD124))&amp;IF(AE124="","",""", """&amp;CLEAN(AE124))&amp;IF(AF124="","",""", """&amp;CLEAN(AF124))&amp;IF(AG124="","",""", """&amp;CLEAN(AG124))&amp;IF(AH124="",""", """&amp;CLEAN(AH124))&amp;IF(AI124="","",""", """&amp;CLEAN(AI124))&amp;IF(AJ124="","",""", """&amp;CLEAN(AJ124))&amp;IF(AK124="","",""", """&amp;CLEAN(AK124))&amp;""" ];"</f>
        <v>D6.scenario.defSelectValue["sel294"]= [ "Please select", "Yes", "No", "do not know", "" ];</v>
      </c>
      <c r="DR124" s="89"/>
      <c r="DS124" s="89"/>
      <c r="DT124" s="89" t="str">
        <f>"D6.scenario.defSelectData['"&amp;U124&amp;"']= [ '"&amp;BC124&amp;"', '"&amp;BD124&amp;"', '"&amp;BE124&amp;IF(BF124="","","', '"&amp;BF124)&amp;IF(BG124="","","', '"&amp;BG124)&amp;IF(BH124="","","', '"&amp;BH124)&amp;IF(BI124="","","', '"&amp;BI124)&amp;IF(BJ124="","","', '"&amp;BJ124)&amp;IF(BK124="","","', '"&amp;BK124)&amp;IF(BL124="","","', '"&amp;BL124)&amp;IF(BM124="","","', '"&amp;BM124)&amp;IF(BN124="","","', '"&amp;BN124)&amp;IF(BO124="","","', '"&amp;BO124)&amp;IF(BP124="","","', '"&amp;BP124)&amp;IF(BQ124="","","', '"&amp;BQ124)&amp;IF(BR124="","","', '"&amp;BR124)&amp;"' ];"</f>
        <v>D6.scenario.defSelectData['sel294']= [ '-1', '1', '2', '3' ];</v>
      </c>
    </row>
    <row r="125" spans="1:124" s="84" customFormat="1" ht="43.5" customHeight="1" x14ac:dyDescent="0.15">
      <c r="A125" s="73"/>
      <c r="B125" s="111" t="s">
        <v>2890</v>
      </c>
      <c r="C125" s="119" t="s">
        <v>3894</v>
      </c>
      <c r="D125" s="131" t="s">
        <v>2551</v>
      </c>
      <c r="E125" s="110" t="s">
        <v>3037</v>
      </c>
      <c r="F125" s="119"/>
      <c r="G125" s="131"/>
      <c r="H125" s="119" t="s">
        <v>3894</v>
      </c>
      <c r="I125" s="131" t="s">
        <v>2551</v>
      </c>
      <c r="J125" s="119" t="str">
        <f>IF(K125="","",K125)</f>
        <v>sel295</v>
      </c>
      <c r="K125" s="131" t="str">
        <f>"sel"&amp;MID($B125,2,5)</f>
        <v>sel295</v>
      </c>
      <c r="L125" s="111"/>
      <c r="M125" s="111"/>
      <c r="N125" s="111"/>
      <c r="O125" s="110" t="s">
        <v>1914</v>
      </c>
      <c r="P125" s="111"/>
      <c r="Q125" s="111"/>
      <c r="R125" s="110">
        <v>-1</v>
      </c>
      <c r="S125" s="73"/>
      <c r="T125" s="73"/>
      <c r="U125" s="113" t="str">
        <f>J125</f>
        <v>sel295</v>
      </c>
      <c r="V125" s="119" t="s">
        <v>4071</v>
      </c>
      <c r="W125" s="119" t="s">
        <v>4274</v>
      </c>
      <c r="X125" s="121" t="s">
        <v>4385</v>
      </c>
      <c r="Y125" s="119" t="s">
        <v>4386</v>
      </c>
      <c r="Z125" s="119"/>
      <c r="AA125" s="119" t="s">
        <v>4409</v>
      </c>
      <c r="AB125" s="119" t="s">
        <v>4410</v>
      </c>
      <c r="AC125" s="119" t="s">
        <v>4388</v>
      </c>
      <c r="AD125" s="119"/>
      <c r="AE125" s="119"/>
      <c r="AF125" s="119"/>
      <c r="AG125" s="119"/>
      <c r="AH125" s="119"/>
      <c r="AI125" s="119"/>
      <c r="AJ125" s="119"/>
      <c r="AK125" s="119"/>
      <c r="AL125" s="131" t="s">
        <v>4656</v>
      </c>
      <c r="AM125" s="131" t="s">
        <v>2043</v>
      </c>
      <c r="AN125" s="133" t="s">
        <v>2528</v>
      </c>
      <c r="AO125" s="131" t="s">
        <v>2529</v>
      </c>
      <c r="AP125" s="131" t="s">
        <v>2042</v>
      </c>
      <c r="AQ125" s="131" t="s">
        <v>2546</v>
      </c>
      <c r="AR125" s="131" t="s">
        <v>2547</v>
      </c>
      <c r="AS125" s="131" t="s">
        <v>2530</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"D6.scenario.defInput["""&amp;B125&amp;"""] = {  "&amp;E$2&amp;":"""&amp;E125&amp;""",  "&amp;C$2&amp;":"""&amp;CLEAN(SUBSTITUTE(C125,"""",""""))&amp;""",  "&amp;F$2&amp;":"""&amp;F125&amp;""",  "&amp;H$2&amp;":"""&amp;CLEAN(SUBSTITUTE(H125,"""",""""))&amp;""", "&amp;J$2&amp;":"""&amp;J125&amp;""", "&amp;L$2&amp;":"""&amp;L125&amp;""", "&amp;M$2&amp;":"""&amp;M125&amp;""", "&amp;N$2&amp;":"""&amp;N125&amp;""", "&amp;O$2&amp;":"""&amp;O125&amp;""", "&amp;P$2&amp;":"""&amp;P125&amp;""", "&amp;Q$2&amp;":"""&amp;Q125&amp;""", "&amp;R$2&amp;":"""&amp;R125&amp;""", d11t:"""&amp;CJ125&amp;""",d11p:"""&amp;CK125&amp;""",d12t:"""&amp;CL125&amp;""",d12p:"""&amp;CM125&amp;""",d13t:"""&amp;CN125&amp;""",d13p:"""&amp;CO125&amp;""",d1w:"""&amp;CP125&amp;""",d1d:"""&amp;CQ125&amp;""", d21t:"""&amp;CR125&amp;""",d21p:"""&amp;CS125&amp;""",d22t:"""&amp;CT125&amp;""",d22p:"""&amp;CU125&amp;""",d23t:"""&amp;CV125&amp;""",d23p:"""&amp;CW125&amp;""",d2w:"""&amp;CX125&amp;""",d2d:"""&amp;CY125&amp;""", d31t:"""&amp;CZ125&amp;""",d31p:"""&amp;DA125&amp;""",d32t:"""&amp;DB125&amp;""",d32p:"""&amp;DC125&amp;""",d33t:"""&amp;DD125&amp;""",d33p:"""&amp;DE125&amp;""",d3w:"""&amp;DF125&amp;""",d3d:"""&amp;DG125&amp;"""}; "</f>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"D6.scenario.defSelectValue["""&amp;U125&amp;"""]= [ """&amp;CLEAN(V125)&amp;""", """&amp;CLEAN(W125)&amp;IF(X125="","",""", """&amp;CLEAN(X125))&amp;IF(Y125="","",""", """&amp;CLEAN(Y125))&amp;IF(Z125="","",""", """&amp;CLEAN(Z125))&amp;IF(AA125="","",""", """&amp;CLEAN(AA125))&amp;IF(AB125="","",""", """&amp;CLEAN(AB125))&amp;IF(AC125="","",""", """&amp;CLEAN(AC125))&amp;IF(AD125="","",""", """&amp;CLEAN(AD125))&amp;IF(AE125="","",""", """&amp;CLEAN(AE125))&amp;IF(AF125="","",""", """&amp;CLEAN(AF125))&amp;IF(AG125="","",""", """&amp;CLEAN(AG125))&amp;IF(AH125="",""", """&amp;CLEAN(AH125))&amp;IF(AI125="","",""", """&amp;CLEAN(AI125))&amp;IF(AJ125="","",""", """&amp;CLEAN(AJ125))&amp;IF(AK125="","",""", """&amp;CLEAN(AK125))&amp;""" ];"</f>
        <v>D6.scenario.defSelectValue["sel295"]= [ "Please select", "kerosene", "Electrical", "electric (heat pump)", " gas cogeneration (gas)", "cogeneration (kerosene)", "district heat supply", "" ];</v>
      </c>
      <c r="DR125" s="89"/>
      <c r="DS125" s="89"/>
      <c r="DT125" s="89" t="str">
        <f>"D6.scenario.defSelectData['"&amp;U125&amp;"']= [ '"&amp;BC125&amp;"', '"&amp;BD125&amp;"', '"&amp;BE125&amp;IF(BF125="","","', '"&amp;BF125)&amp;IF(BG125="","","', '"&amp;BG125)&amp;IF(BH125="","","', '"&amp;BH125)&amp;IF(BI125="","","', '"&amp;BI125)&amp;IF(BJ125="","","', '"&amp;BJ125)&amp;IF(BK125="","","', '"&amp;BK125)&amp;IF(BL125="","","', '"&amp;BL125)&amp;IF(BM125="","","', '"&amp;BM125)&amp;IF(BN125="","","', '"&amp;BN125)&amp;IF(BO125="","","', '"&amp;BO125)&amp;IF(BP125="","","', '"&amp;BP125)&amp;IF(BQ125="","","', '"&amp;BQ125)&amp;IF(BR125="","","', '"&amp;BR125)&amp;"' ];"</f>
        <v>D6.scenario.defSelectData['sel295']= [ '-1', '1', '2', '3', '4', '5', '6' ];</v>
      </c>
    </row>
    <row r="126" spans="1:124" s="84" customFormat="1" ht="43.5" customHeight="1" x14ac:dyDescent="0.15">
      <c r="A126" s="73"/>
      <c r="B126" s="111" t="s">
        <v>1969</v>
      </c>
      <c r="C126" s="119" t="s">
        <v>3895</v>
      </c>
      <c r="D126" s="131" t="s">
        <v>2735</v>
      </c>
      <c r="E126" s="112" t="s">
        <v>1968</v>
      </c>
      <c r="F126" s="119"/>
      <c r="G126" s="131"/>
      <c r="H126" s="119" t="s">
        <v>4043</v>
      </c>
      <c r="I126" s="131" t="s">
        <v>1970</v>
      </c>
      <c r="J126" s="119" t="str">
        <f>IF(K126="","",K126)</f>
        <v>sel401</v>
      </c>
      <c r="K126" s="131" t="str">
        <f>"sel"&amp;MID($B126,2,5)</f>
        <v>sel401</v>
      </c>
      <c r="L126" s="111"/>
      <c r="M126" s="111"/>
      <c r="N126" s="111"/>
      <c r="O126" s="110" t="s">
        <v>1914</v>
      </c>
      <c r="P126" s="111"/>
      <c r="Q126" s="111"/>
      <c r="R126" s="110">
        <v>-1</v>
      </c>
      <c r="S126" s="73"/>
      <c r="T126" s="73"/>
      <c r="U126" s="113" t="str">
        <f>J126</f>
        <v>sel401</v>
      </c>
      <c r="V126" s="119" t="s">
        <v>4411</v>
      </c>
      <c r="W126" s="119"/>
      <c r="X126" s="119" t="s">
        <v>4412</v>
      </c>
      <c r="Y126" s="119" t="s">
        <v>4413</v>
      </c>
      <c r="Z126" s="119" t="s">
        <v>4414</v>
      </c>
      <c r="AA126" s="119" t="s">
        <v>4211</v>
      </c>
      <c r="AB126" s="119"/>
      <c r="AC126" s="119"/>
      <c r="AD126" s="119"/>
      <c r="AE126" s="119"/>
      <c r="AF126" s="119"/>
      <c r="AG126" s="119"/>
      <c r="AH126" s="119"/>
      <c r="AI126" s="119"/>
      <c r="AJ126" s="119"/>
      <c r="AK126" s="119"/>
      <c r="AL126" s="131" t="s">
        <v>4704</v>
      </c>
      <c r="AM126" s="162" t="s">
        <v>2023</v>
      </c>
      <c r="AN126" s="162" t="s">
        <v>2075</v>
      </c>
      <c r="AO126" s="162" t="s">
        <v>2076</v>
      </c>
      <c r="AP126" s="131" t="s">
        <v>2077</v>
      </c>
      <c r="AQ126" s="131" t="s">
        <v>2067</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"D6.scenario.defInput["""&amp;B126&amp;"""] = {  "&amp;E$2&amp;":"""&amp;E126&amp;""",  "&amp;C$2&amp;":"""&amp;CLEAN(SUBSTITUTE(C126,"""",""""))&amp;""",  "&amp;F$2&amp;":"""&amp;F126&amp;""",  "&amp;H$2&amp;":"""&amp;CLEAN(SUBSTITUTE(H126,"""",""""))&amp;""", "&amp;J$2&amp;":"""&amp;J126&amp;""", "&amp;L$2&amp;":"""&amp;L126&amp;""", "&amp;M$2&amp;":"""&amp;M126&amp;""", "&amp;N$2&amp;":"""&amp;N126&amp;""", "&amp;O$2&amp;":"""&amp;O126&amp;""", "&amp;P$2&amp;":"""&amp;P126&amp;""", "&amp;Q$2&amp;":"""&amp;Q126&amp;""", "&amp;R$2&amp;":"""&amp;R126&amp;""", d11t:"""&amp;CJ126&amp;""",d11p:"""&amp;CK126&amp;""",d12t:"""&amp;CL126&amp;""",d12p:"""&amp;CM126&amp;""",d13t:"""&amp;CN126&amp;""",d13p:"""&amp;CO126&amp;""",d1w:"""&amp;CP126&amp;""",d1d:"""&amp;CQ126&amp;""", d21t:"""&amp;CR126&amp;""",d21p:"""&amp;CS126&amp;""",d22t:"""&amp;CT126&amp;""",d22p:"""&amp;CU126&amp;""",d23t:"""&amp;CV126&amp;""",d23p:"""&amp;CW126&amp;""",d2w:"""&amp;CX126&amp;""",d2d:"""&amp;CY126&amp;""", d31t:"""&amp;CZ126&amp;""",d31p:"""&amp;DA126&amp;""",d32t:"""&amp;DB126&amp;""",d32p:"""&amp;DC126&amp;""",d33t:"""&amp;DD126&amp;""",d33p:"""&amp;DE126&amp;""",d3w:"""&amp;DF126&amp;""",d3d:"""&amp;DG126&amp;"""}; "</f>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"D6.scenario.defSelectValue["""&amp;U126&amp;"""]= [ """&amp;CLEAN(V126)&amp;""", """&amp;CLEAN(W126)&amp;IF(X126="","",""", """&amp;CLEAN(X126))&amp;IF(Y126="","",""", """&amp;CLEAN(Y126))&amp;IF(Z126="","",""", """&amp;CLEAN(Z126))&amp;IF(AA126="","",""", """&amp;CLEAN(AA126))&amp;IF(AB126="","",""", """&amp;CLEAN(AB126))&amp;IF(AC126="","",""", """&amp;CLEAN(AC126))&amp;IF(AD126="","",""", """&amp;CLEAN(AD126))&amp;IF(AE126="","",""", """&amp;CLEAN(AE126))&amp;IF(AF126="","",""", """&amp;CLEAN(AF126))&amp;IF(AG126="","",""", """&amp;CLEAN(AG126))&amp;IF(AH126="",""", """&amp;CLEAN(AH126))&amp;IF(AI126="","",""", """&amp;CLEAN(AI126))&amp;IF(AJ126="","",""", """&amp;CLEAN(AJ126))&amp;IF(AK126="","",""", """&amp;CLEAN(AK126))&amp;""" ];"</f>
        <v>D6.scenario.defSelectValue["sel401"]= [ "Please choose not to use", "", " month 1 to 3 times", "once or twice a week", "once in two days", "every day", "" ];</v>
      </c>
      <c r="DR126" s="89"/>
      <c r="DS126" s="89"/>
      <c r="DT126" s="89" t="str">
        <f>"D6.scenario.defSelectData['"&amp;U126&amp;"']= [ '"&amp;BC126&amp;"', '"&amp;BD126&amp;"', '"&amp;BE126&amp;IF(BF126="","","', '"&amp;BF126)&amp;IF(BG126="","","', '"&amp;BG126)&amp;IF(BH126="","","', '"&amp;BH126)&amp;IF(BI126="","","', '"&amp;BI126)&amp;IF(BJ126="","","', '"&amp;BJ126)&amp;IF(BK126="","","', '"&amp;BK126)&amp;IF(BL126="","","', '"&amp;BL126)&amp;IF(BM126="","","', '"&amp;BM126)&amp;IF(BN126="","","', '"&amp;BN126)&amp;IF(BO126="","","', '"&amp;BO126)&amp;IF(BP126="","","', '"&amp;BP126)&amp;IF(BQ126="","","', '"&amp;BQ126)&amp;IF(BR126="","","', '"&amp;BR126)&amp;"' ];"</f>
        <v>D6.scenario.defSelectData['sel401']= [ '-1', '5', '4', '3', '2', '1' ];</v>
      </c>
    </row>
    <row r="127" spans="1:124" s="84" customFormat="1" ht="43.5" customHeight="1" x14ac:dyDescent="0.15">
      <c r="A127" s="73"/>
      <c r="B127" s="111" t="s">
        <v>2905</v>
      </c>
      <c r="C127" s="119" t="s">
        <v>3896</v>
      </c>
      <c r="D127" s="131" t="s">
        <v>2734</v>
      </c>
      <c r="E127" s="112" t="s">
        <v>1968</v>
      </c>
      <c r="F127" s="119"/>
      <c r="G127" s="131"/>
      <c r="H127" s="119" t="s">
        <v>3896</v>
      </c>
      <c r="I127" s="131" t="s">
        <v>2734</v>
      </c>
      <c r="J127" s="119" t="str">
        <f>IF(K127="","",K127)</f>
        <v>sel402</v>
      </c>
      <c r="K127" s="131" t="str">
        <f>"sel"&amp;MID($B127,2,5)</f>
        <v>sel402</v>
      </c>
      <c r="L127" s="111"/>
      <c r="M127" s="111"/>
      <c r="N127" s="111"/>
      <c r="O127" s="110" t="s">
        <v>1914</v>
      </c>
      <c r="P127" s="111"/>
      <c r="Q127" s="111"/>
      <c r="R127" s="110">
        <v>-1</v>
      </c>
      <c r="S127" s="73"/>
      <c r="T127" s="73"/>
      <c r="U127" s="113" t="str">
        <f>J127</f>
        <v>sel402</v>
      </c>
      <c r="V127" s="119" t="s">
        <v>4071</v>
      </c>
      <c r="W127" s="119" t="s">
        <v>4386</v>
      </c>
      <c r="X127" s="119" t="s">
        <v>4415</v>
      </c>
      <c r="Y127" s="119" t="s">
        <v>4416</v>
      </c>
      <c r="Z127" s="119"/>
      <c r="AA127" s="119"/>
      <c r="AB127" s="119"/>
      <c r="AC127" s="119"/>
      <c r="AD127" s="119"/>
      <c r="AE127" s="119"/>
      <c r="AF127" s="119"/>
      <c r="AG127" s="119"/>
      <c r="AH127" s="119"/>
      <c r="AI127" s="119"/>
      <c r="AJ127" s="119"/>
      <c r="AK127" s="119"/>
      <c r="AL127" s="131" t="s">
        <v>4703</v>
      </c>
      <c r="AM127" s="131" t="s">
        <v>2733</v>
      </c>
      <c r="AN127" s="162" t="s">
        <v>2528</v>
      </c>
      <c r="AO127" s="131" t="s">
        <v>2042</v>
      </c>
      <c r="AP127" s="131" t="s">
        <v>2466</v>
      </c>
      <c r="AQ127" s="162" t="s">
        <v>2078</v>
      </c>
      <c r="AR127" s="131"/>
      <c r="AS127" s="131"/>
      <c r="AT127" s="131"/>
      <c r="AU127" s="131"/>
      <c r="AV127" s="131"/>
      <c r="AW127" s="131"/>
      <c r="AX127" s="131"/>
      <c r="AY127" s="131"/>
      <c r="AZ127" s="131"/>
      <c r="BA127" s="131"/>
      <c r="BB127" s="73"/>
      <c r="BC127" s="119">
        <v>-1</v>
      </c>
      <c r="BD127" s="119">
        <v>1</v>
      </c>
      <c r="BE127" s="119">
        <v>2</v>
      </c>
      <c r="BF127" s="119"/>
      <c r="BG127" s="119"/>
      <c r="BH127" s="119"/>
      <c r="BI127" s="119"/>
      <c r="BJ127" s="119"/>
      <c r="BK127" s="119"/>
      <c r="BL127" s="119"/>
      <c r="BM127" s="119"/>
      <c r="BN127" s="119"/>
      <c r="BO127" s="119"/>
      <c r="BP127" s="119"/>
      <c r="BQ127" s="119"/>
      <c r="BR127" s="119"/>
      <c r="BS127" s="131">
        <v>-1</v>
      </c>
      <c r="BT127" s="131">
        <v>1</v>
      </c>
      <c r="BU127" s="131">
        <v>2</v>
      </c>
      <c r="BV127" s="131"/>
      <c r="BW127" s="131"/>
      <c r="BX127" s="131"/>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"D6.scenario.defInput["""&amp;B127&amp;"""] = {  "&amp;E$2&amp;":"""&amp;E127&amp;""",  "&amp;C$2&amp;":"""&amp;CLEAN(SUBSTITUTE(C127,"""",""""))&amp;""",  "&amp;F$2&amp;":"""&amp;F127&amp;""",  "&amp;H$2&amp;":"""&amp;CLEAN(SUBSTITUTE(H127,"""",""""))&amp;""", "&amp;J$2&amp;":"""&amp;J127&amp;""", "&amp;L$2&amp;":"""&amp;L127&amp;""", "&amp;M$2&amp;":"""&amp;M127&amp;""", "&amp;N$2&amp;":"""&amp;N127&amp;""", "&amp;O$2&amp;":"""&amp;O127&amp;""", "&amp;P$2&amp;":"""&amp;P127&amp;""", "&amp;Q$2&amp;":"""&amp;Q127&amp;""", "&amp;R$2&amp;":"""&amp;R127&amp;""", d11t:"""&amp;CJ127&amp;""",d11p:"""&amp;CK127&amp;""",d12t:"""&amp;CL127&amp;""",d12p:"""&amp;CM127&amp;""",d13t:"""&amp;CN127&amp;""",d13p:"""&amp;CO127&amp;""",d1w:"""&amp;CP127&amp;""",d1d:"""&amp;CQ127&amp;""", d21t:"""&amp;CR127&amp;""",d21p:"""&amp;CS127&amp;""",d22t:"""&amp;CT127&amp;""",d22p:"""&amp;CU127&amp;""",d23t:"""&amp;CV127&amp;""",d23p:"""&amp;CW127&amp;""",d2w:"""&amp;CX127&amp;""",d2d:"""&amp;CY127&amp;""", d31t:"""&amp;CZ127&amp;""",d31p:"""&amp;DA127&amp;""",d32t:"""&amp;DB127&amp;""",d32p:"""&amp;DC127&amp;""",d33t:"""&amp;DD127&amp;""",d33p:"""&amp;DE127&amp;""",d3w:"""&amp;DF127&amp;""",d3d:"""&amp;DG127&amp;"""}; "</f>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"D6.scenario.defSelectValue["""&amp;U127&amp;"""]= [ """&amp;CLEAN(V127)&amp;""", """&amp;CLEAN(W127)&amp;IF(X127="","",""", """&amp;CLEAN(X127))&amp;IF(Y127="","",""", """&amp;CLEAN(Y127))&amp;IF(Z127="","",""", """&amp;CLEAN(Z127))&amp;IF(AA127="","",""", """&amp;CLEAN(AA127))&amp;IF(AB127="","",""", """&amp;CLEAN(AB127))&amp;IF(AC127="","",""", """&amp;CLEAN(AC127))&amp;IF(AD127="","",""", """&amp;CLEAN(AD127))&amp;IF(AE127="","",""", """&amp;CLEAN(AE127))&amp;IF(AF127="","",""", """&amp;CLEAN(AF127))&amp;IF(AG127="","",""", """&amp;CLEAN(AG127))&amp;IF(AH127="",""", """&amp;CLEAN(AH127))&amp;IF(AI127="","",""", """&amp;CLEAN(AI127))&amp;IF(AJ127="","",""", """&amp;CLEAN(AJ127))&amp;IF(AK127="","",""", """&amp;CLEAN(AK127))&amp;""" ];"</f>
        <v>D6.scenario.defSelectValue["sel402"]= [ "Please select", "electric (heat pump)", "do not have electricity", "do not know gas", "" ];</v>
      </c>
      <c r="DR127" s="89"/>
      <c r="DS127" s="89"/>
      <c r="DT127" s="89" t="str">
        <f>"D6.scenario.defSelectData['"&amp;U127&amp;"']= [ '"&amp;BC127&amp;"', '"&amp;BD127&amp;"', '"&amp;BE127&amp;IF(BF127="","","', '"&amp;BF127)&amp;IF(BG127="","","', '"&amp;BG127)&amp;IF(BH127="","","', '"&amp;BH127)&amp;IF(BI127="","","', '"&amp;BI127)&amp;IF(BJ127="","","', '"&amp;BJ127)&amp;IF(BK127="","","', '"&amp;BK127)&amp;IF(BL127="","","', '"&amp;BL127)&amp;IF(BM127="","","', '"&amp;BM127)&amp;IF(BN127="","","', '"&amp;BN127)&amp;IF(BO127="","","', '"&amp;BO127)&amp;IF(BP127="","","', '"&amp;BP127)&amp;IF(BQ127="","","', '"&amp;BQ127)&amp;IF(BR127="","","', '"&amp;BR127)&amp;"' ];"</f>
        <v>D6.scenario.defSelectData['sel402']= [ '-1', '1', '2' ];</v>
      </c>
    </row>
    <row r="128" spans="1:124" s="84" customFormat="1" ht="43.5" customHeight="1" x14ac:dyDescent="0.15">
      <c r="A128" s="73"/>
      <c r="B128" s="111" t="s">
        <v>2906</v>
      </c>
      <c r="C128" s="119" t="s">
        <v>3897</v>
      </c>
      <c r="D128" s="131" t="s">
        <v>2899</v>
      </c>
      <c r="E128" s="112" t="s">
        <v>1968</v>
      </c>
      <c r="F128" s="119"/>
      <c r="G128" s="131"/>
      <c r="H128" s="119" t="s">
        <v>4044</v>
      </c>
      <c r="I128" s="131" t="s">
        <v>2900</v>
      </c>
      <c r="J128" s="119" t="str">
        <f>IF(K128="","",K128)</f>
        <v>sel403</v>
      </c>
      <c r="K128" s="131" t="str">
        <f>"sel"&amp;MID($B128,2,5)</f>
        <v>sel403</v>
      </c>
      <c r="L128" s="111"/>
      <c r="M128" s="111"/>
      <c r="N128" s="111"/>
      <c r="O128" s="110" t="s">
        <v>1914</v>
      </c>
      <c r="P128" s="111"/>
      <c r="Q128" s="111"/>
      <c r="R128" s="110">
        <v>-1</v>
      </c>
      <c r="S128" s="73"/>
      <c r="T128" s="73"/>
      <c r="U128" s="113" t="str">
        <f>J128</f>
        <v>sel403</v>
      </c>
      <c r="V128" s="119" t="s">
        <v>4137</v>
      </c>
      <c r="W128" s="119" t="s">
        <v>4417</v>
      </c>
      <c r="X128" s="119" t="s">
        <v>4418</v>
      </c>
      <c r="Y128" s="119" t="s">
        <v>4419</v>
      </c>
      <c r="Z128" s="119" t="s">
        <v>4420</v>
      </c>
      <c r="AA128" s="119" t="s">
        <v>4421</v>
      </c>
      <c r="AB128" s="119"/>
      <c r="AC128" s="119"/>
      <c r="AD128" s="119"/>
      <c r="AE128" s="119"/>
      <c r="AF128" s="119"/>
      <c r="AG128" s="119"/>
      <c r="AH128" s="119"/>
      <c r="AI128" s="119"/>
      <c r="AJ128" s="119"/>
      <c r="AK128" s="119"/>
      <c r="AL128" s="131" t="s">
        <v>4703</v>
      </c>
      <c r="AM128" s="162" t="s">
        <v>2901</v>
      </c>
      <c r="AN128" s="162" t="s">
        <v>2902</v>
      </c>
      <c r="AO128" s="162" t="s">
        <v>2903</v>
      </c>
      <c r="AP128" s="162" t="s">
        <v>2904</v>
      </c>
      <c r="AQ128" s="131" t="s">
        <v>4676</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"D6.scenario.defInput["""&amp;B128&amp;"""] = {  "&amp;E$2&amp;":"""&amp;E128&amp;""",  "&amp;C$2&amp;":"""&amp;CLEAN(SUBSTITUTE(C128,"""",""""))&amp;""",  "&amp;F$2&amp;":"""&amp;F128&amp;""",  "&amp;H$2&amp;":"""&amp;CLEAN(SUBSTITUTE(H128,"""",""""))&amp;""", "&amp;J$2&amp;":"""&amp;J128&amp;""", "&amp;L$2&amp;":"""&amp;L128&amp;""", "&amp;M$2&amp;":"""&amp;M128&amp;""", "&amp;N$2&amp;":"""&amp;N128&amp;""", "&amp;O$2&amp;":"""&amp;O128&amp;""", "&amp;P$2&amp;":"""&amp;P128&amp;""", "&amp;Q$2&amp;":"""&amp;Q128&amp;""", "&amp;R$2&amp;":"""&amp;R128&amp;""", d11t:"""&amp;CJ128&amp;""",d11p:"""&amp;CK128&amp;""",d12t:"""&amp;CL128&amp;""",d12p:"""&amp;CM128&amp;""",d13t:"""&amp;CN128&amp;""",d13p:"""&amp;CO128&amp;""",d1w:"""&amp;CP128&amp;""",d1d:"""&amp;CQ128&amp;""", d21t:"""&amp;CR128&amp;""",d21p:"""&amp;CS128&amp;""",d22t:"""&amp;CT128&amp;""",d22p:"""&amp;CU128&amp;""",d23t:"""&amp;CV128&amp;""",d23p:"""&amp;CW128&amp;""",d2w:"""&amp;CX128&amp;""",d2d:"""&amp;CY128&amp;""", d31t:"""&amp;CZ128&amp;""",d31p:"""&amp;DA128&amp;""",d32t:"""&amp;DB128&amp;""",d32p:"""&amp;DC128&amp;""",d33t:"""&amp;DD128&amp;""",d33p:"""&amp;DE128&amp;""",d3w:"""&amp;DF128&amp;""",d3d:"""&amp;DG128&amp;"""}; "</f>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"D6.scenario.defSelectValue["""&amp;U128&amp;"""]= [ """&amp;CLEAN(V128)&amp;""", """&amp;CLEAN(W128)&amp;IF(X128="","",""", """&amp;CLEAN(X128))&amp;IF(Y128="","",""", """&amp;CLEAN(Y128))&amp;IF(Z128="","",""", """&amp;CLEAN(Z128))&amp;IF(AA128="","",""", """&amp;CLEAN(AA128))&amp;IF(AB128="","",""", """&amp;CLEAN(AB128))&amp;IF(AC128="","",""", """&amp;CLEAN(AC128))&amp;IF(AD128="","",""", """&amp;CLEAN(AD128))&amp;IF(AE128="","",""", """&amp;CLEAN(AE128))&amp;IF(AF128="","",""", """&amp;CLEAN(AF128))&amp;IF(AG128="","",""", """&amp;CLEAN(AG128))&amp;IF(AH128="",""", """&amp;CLEAN(AH128))&amp;IF(AI128="","",""", """&amp;CLEAN(AI128))&amp;IF(AJ128="","",""", """&amp;CLEAN(AJ128))&amp;IF(AK128="","",""", """&amp;CLEAN(AK128))&amp;""" ];"</f>
        <v>D6.scenario.defSelectValue["sel403"]= [ "Please choose", "also I do not know turn the washing machine", "turn the daily twice about washing machine", "turn the once washing machine every day", "dirty things are turning the washing machine When the accumulated", "many times every day", "" ];</v>
      </c>
      <c r="DR128" s="89"/>
      <c r="DS128" s="89"/>
      <c r="DT128" s="89" t="str">
        <f>"D6.scenario.defSelectData['"&amp;U128&amp;"']= [ '"&amp;BC128&amp;"', '"&amp;BD128&amp;"', '"&amp;BE128&amp;IF(BF128="","","', '"&amp;BF128)&amp;IF(BG128="","","', '"&amp;BG128)&amp;IF(BH128="","","', '"&amp;BH128)&amp;IF(BI128="","","', '"&amp;BI128)&amp;IF(BJ128="","","', '"&amp;BJ128)&amp;IF(BK128="","","', '"&amp;BK128)&amp;IF(BL128="","","', '"&amp;BL128)&amp;IF(BM128="","","', '"&amp;BM128)&amp;IF(BN128="","","', '"&amp;BN128)&amp;IF(BO128="","","', '"&amp;BO128)&amp;IF(BP128="","","', '"&amp;BP128)&amp;IF(BQ128="","","', '"&amp;BQ128)&amp;IF(BR128="","","', '"&amp;BR128)&amp;"' ];"</f>
        <v>D6.scenario.defSelectData['sel403']= [ '-1', '4', '2', '1', '0.5', '1' ];</v>
      </c>
    </row>
    <row r="129" spans="1:124" s="84" customFormat="1" ht="43.5" customHeight="1" x14ac:dyDescent="0.15">
      <c r="A129" s="73"/>
      <c r="B129" s="111" t="s">
        <v>2921</v>
      </c>
      <c r="C129" s="119" t="s">
        <v>3898</v>
      </c>
      <c r="D129" s="131" t="s">
        <v>2908</v>
      </c>
      <c r="E129" s="112" t="s">
        <v>1968</v>
      </c>
      <c r="F129" s="119"/>
      <c r="G129" s="131"/>
      <c r="H129" s="119" t="s">
        <v>4045</v>
      </c>
      <c r="I129" s="131" t="s">
        <v>2909</v>
      </c>
      <c r="J129" s="119" t="str">
        <f>IF(K129="","",K129)</f>
        <v>sel411</v>
      </c>
      <c r="K129" s="131" t="str">
        <f>"sel"&amp;MID($B129,2,5)</f>
        <v>sel411</v>
      </c>
      <c r="L129" s="111"/>
      <c r="M129" s="111"/>
      <c r="N129" s="111"/>
      <c r="O129" s="110" t="s">
        <v>1914</v>
      </c>
      <c r="P129" s="111"/>
      <c r="Q129" s="111"/>
      <c r="R129" s="110">
        <v>-1</v>
      </c>
      <c r="S129" s="73"/>
      <c r="T129" s="73"/>
      <c r="U129" s="113" t="str">
        <f>J129</f>
        <v>sel411</v>
      </c>
      <c r="V129" s="119" t="s">
        <v>4071</v>
      </c>
      <c r="W129" s="119"/>
      <c r="X129" s="119" t="s">
        <v>4422</v>
      </c>
      <c r="Y129" s="119" t="s">
        <v>4423</v>
      </c>
      <c r="Z129" s="119"/>
      <c r="AA129" s="119" t="s">
        <v>4424</v>
      </c>
      <c r="AB129" s="119"/>
      <c r="AC129" s="119"/>
      <c r="AD129" s="119"/>
      <c r="AE129" s="119"/>
      <c r="AF129" s="119"/>
      <c r="AG129" s="119"/>
      <c r="AH129" s="119"/>
      <c r="AI129" s="119"/>
      <c r="AJ129" s="119"/>
      <c r="AK129" s="119"/>
      <c r="AL129" s="131" t="s">
        <v>4704</v>
      </c>
      <c r="AM129" s="131" t="s">
        <v>2910</v>
      </c>
      <c r="AN129" s="162" t="s">
        <v>2911</v>
      </c>
      <c r="AO129" s="162" t="s">
        <v>2912</v>
      </c>
      <c r="AP129" s="131" t="s">
        <v>2913</v>
      </c>
      <c r="AQ129" s="162" t="s">
        <v>4709</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"D6.scenario.defInput["""&amp;B129&amp;"""] = {  "&amp;E$2&amp;":"""&amp;E129&amp;""",  "&amp;C$2&amp;":"""&amp;CLEAN(SUBSTITUTE(C129,"""",""""))&amp;""",  "&amp;F$2&amp;":"""&amp;F129&amp;""",  "&amp;H$2&amp;":"""&amp;CLEAN(SUBSTITUTE(H129,"""",""""))&amp;""", "&amp;J$2&amp;":"""&amp;J129&amp;""", "&amp;L$2&amp;":"""&amp;L129&amp;""", "&amp;M$2&amp;":"""&amp;M129&amp;""", "&amp;N$2&amp;":"""&amp;N129&amp;""", "&amp;O$2&amp;":"""&amp;O129&amp;""", "&amp;P$2&amp;":"""&amp;P129&amp;""", "&amp;Q$2&amp;":"""&amp;Q129&amp;""", "&amp;R$2&amp;":"""&amp;R129&amp;""", d11t:"""&amp;CJ129&amp;""",d11p:"""&amp;CK129&amp;""",d12t:"""&amp;CL129&amp;""",d12p:"""&amp;CM129&amp;""",d13t:"""&amp;CN129&amp;""",d13p:"""&amp;CO129&amp;""",d1w:"""&amp;CP129&amp;""",d1d:"""&amp;CQ129&amp;""", d21t:"""&amp;CR129&amp;""",d21p:"""&amp;CS129&amp;""",d22t:"""&amp;CT129&amp;""",d22p:"""&amp;CU129&amp;""",d23t:"""&amp;CV129&amp;""",d23p:"""&amp;CW129&amp;""",d2w:"""&amp;CX129&amp;""",d2d:"""&amp;CY129&amp;""", d31t:"""&amp;CZ129&amp;""",d31p:"""&amp;DA129&amp;""",d32t:"""&amp;DB129&amp;""",d32p:"""&amp;DC129&amp;""",d33t:"""&amp;DD129&amp;""",d33p:"""&amp;DE129&amp;""",d3w:"""&amp;DF129&amp;""",d3d:"""&amp;DG129&amp;"""}; "</f>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"D6.scenario.defSelectValue["""&amp;U129&amp;"""]= [ """&amp;CLEAN(V129)&amp;""", """&amp;CLEAN(W129)&amp;IF(X129="","",""", """&amp;CLEAN(X129))&amp;IF(Y129="","",""", """&amp;CLEAN(Y129))&amp;IF(Z129="","",""", """&amp;CLEAN(Z129))&amp;IF(AA129="","",""", """&amp;CLEAN(AA129))&amp;IF(AB129="","",""", """&amp;CLEAN(AB129))&amp;IF(AC129="","",""", """&amp;CLEAN(AC129))&amp;IF(AD129="","",""", """&amp;CLEAN(AD129))&amp;IF(AE129="","",""", """&amp;CLEAN(AE129))&amp;IF(AF129="","",""", """&amp;CLEAN(AF129))&amp;IF(AG129="","",""", """&amp;CLEAN(AG129))&amp;IF(AH129="",""", """&amp;CLEAN(AH129))&amp;IF(AI129="","",""", """&amp;CLEAN(AI129))&amp;IF(AJ129="","",""", """&amp;CLEAN(AJ129))&amp;IF(AK129="","",""", """&amp;CLEAN(AK129))&amp;""" ];"</f>
        <v>D6.scenario.defSelectValue["sel411"]= [ "Please select", "", " basic that is selectively used by the", "where you are using in most strong, I do not know there is no", " setting you are using a weak", "" ];</v>
      </c>
      <c r="DR129" s="89"/>
      <c r="DS129" s="89"/>
      <c r="DT129" s="89" t="str">
        <f>"D6.scenario.defSelectData['"&amp;U129&amp;"']= [ '"&amp;BC129&amp;"', '"&amp;BD129&amp;"', '"&amp;BE129&amp;IF(BF129="","","', '"&amp;BF129)&amp;IF(BG129="","","', '"&amp;BG129)&amp;IF(BH129="","","', '"&amp;BH129)&amp;IF(BI129="","","', '"&amp;BI129)&amp;IF(BJ129="","","', '"&amp;BJ129)&amp;IF(BK129="","","', '"&amp;BK129)&amp;IF(BL129="","","', '"&amp;BL129)&amp;IF(BM129="","","', '"&amp;BM129)&amp;IF(BN129="","","', '"&amp;BN129)&amp;IF(BO129="","","', '"&amp;BO129)&amp;IF(BP129="","","', '"&amp;BP129)&amp;IF(BQ129="","","', '"&amp;BQ129)&amp;IF(BR129="","","', '"&amp;BR129)&amp;"' ];"</f>
        <v>D6.scenario.defSelectData['sel411']= [ '-1', '1', '2', '3', '4', '5', '6' ];</v>
      </c>
    </row>
    <row r="130" spans="1:124" s="84" customFormat="1" ht="43.5" customHeight="1" x14ac:dyDescent="0.15">
      <c r="A130" s="73"/>
      <c r="B130" s="111" t="s">
        <v>2922</v>
      </c>
      <c r="C130" s="119" t="s">
        <v>3899</v>
      </c>
      <c r="D130" s="131" t="s">
        <v>2907</v>
      </c>
      <c r="E130" s="112" t="s">
        <v>1968</v>
      </c>
      <c r="F130" s="119" t="s">
        <v>3945</v>
      </c>
      <c r="G130" s="131" t="s">
        <v>1667</v>
      </c>
      <c r="H130" s="119" t="s">
        <v>4046</v>
      </c>
      <c r="I130" s="131" t="s">
        <v>2914</v>
      </c>
      <c r="J130" s="119" t="str">
        <f>IF(K130="","",K130)</f>
        <v>sel412</v>
      </c>
      <c r="K130" s="131" t="str">
        <f>"sel"&amp;MID($B130,2,5)</f>
        <v>sel412</v>
      </c>
      <c r="L130" s="111"/>
      <c r="M130" s="111"/>
      <c r="N130" s="111"/>
      <c r="O130" s="110" t="s">
        <v>1914</v>
      </c>
      <c r="P130" s="111"/>
      <c r="Q130" s="111"/>
      <c r="R130" s="110">
        <v>-1</v>
      </c>
      <c r="S130" s="73"/>
      <c r="T130" s="73"/>
      <c r="U130" s="113" t="str">
        <f>J130</f>
        <v>sel412</v>
      </c>
      <c r="V130" s="119" t="s">
        <v>4071</v>
      </c>
      <c r="W130" s="119" t="s">
        <v>4425</v>
      </c>
      <c r="X130" s="119" t="s">
        <v>4426</v>
      </c>
      <c r="Y130" s="119" t="s">
        <v>4212</v>
      </c>
      <c r="Z130" s="119" t="s">
        <v>4213</v>
      </c>
      <c r="AA130" s="119" t="s">
        <v>4214</v>
      </c>
      <c r="AB130" s="119" t="s">
        <v>4216</v>
      </c>
      <c r="AC130" s="119" t="s">
        <v>4277</v>
      </c>
      <c r="AD130" s="119" t="s">
        <v>4427</v>
      </c>
      <c r="AE130" s="119"/>
      <c r="AF130" s="119"/>
      <c r="AG130" s="119"/>
      <c r="AH130" s="119"/>
      <c r="AI130" s="119"/>
      <c r="AJ130" s="119" t="s">
        <v>3559</v>
      </c>
      <c r="AK130" s="119"/>
      <c r="AL130" s="131" t="s">
        <v>4704</v>
      </c>
      <c r="AM130" s="162" t="s">
        <v>2915</v>
      </c>
      <c r="AN130" s="131" t="s">
        <v>2916</v>
      </c>
      <c r="AO130" s="162" t="s">
        <v>2917</v>
      </c>
      <c r="AP130" s="162" t="s">
        <v>2919</v>
      </c>
      <c r="AQ130" s="131" t="s">
        <v>2918</v>
      </c>
      <c r="AR130" s="131" t="s">
        <v>473</v>
      </c>
      <c r="AS130" s="162" t="s">
        <v>2920</v>
      </c>
      <c r="AT130" s="162" t="s">
        <v>4709</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"D6.scenario.defInput["""&amp;B130&amp;"""] = {  "&amp;E$2&amp;":"""&amp;E130&amp;""",  "&amp;C$2&amp;":"""&amp;CLEAN(SUBSTITUTE(C130,"""",""""))&amp;""",  "&amp;F$2&amp;":"""&amp;F130&amp;""",  "&amp;H$2&amp;":"""&amp;CLEAN(SUBSTITUTE(H130,"""",""""))&amp;""", "&amp;J$2&amp;":"""&amp;J130&amp;""", "&amp;L$2&amp;":"""&amp;L130&amp;""", "&amp;M$2&amp;":"""&amp;M130&amp;""", "&amp;N$2&amp;":"""&amp;N130&amp;""", "&amp;O$2&amp;":"""&amp;O130&amp;""", "&amp;P$2&amp;":"""&amp;P130&amp;""", "&amp;Q$2&amp;":"""&amp;Q130&amp;""", "&amp;R$2&amp;":"""&amp;R130&amp;""", d11t:"""&amp;CJ130&amp;""",d11p:"""&amp;CK130&amp;""",d12t:"""&amp;CL130&amp;""",d12p:"""&amp;CM130&amp;""",d13t:"""&amp;CN130&amp;""",d13p:"""&amp;CO130&amp;""",d1w:"""&amp;CP130&amp;""",d1d:"""&amp;CQ130&amp;""", d21t:"""&amp;CR130&amp;""",d21p:"""&amp;CS130&amp;""",d22t:"""&amp;CT130&amp;""",d22p:"""&amp;CU130&amp;""",d23t:"""&amp;CV130&amp;""",d23p:"""&amp;CW130&amp;""",d2w:"""&amp;CX130&amp;""",d2d:"""&amp;CY130&amp;""", d31t:"""&amp;CZ130&amp;""",d31p:"""&amp;DA130&amp;""",d32t:"""&amp;DB130&amp;""",d32p:"""&amp;DC130&amp;""",d33t:"""&amp;DD130&amp;""",d33p:"""&amp;DE130&amp;""",d3w:"""&amp;DF130&amp;""",d3d:"""&amp;DG130&amp;"""}; "</f>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"D6.scenario.defSelectValue["""&amp;U130&amp;"""]= [ """&amp;CLEAN(V130)&amp;""", """&amp;CLEAN(W130)&amp;IF(X130="","",""", """&amp;CLEAN(X130))&amp;IF(Y130="","",""", """&amp;CLEAN(Y130))&amp;IF(Z130="","",""", """&amp;CLEAN(Z130))&amp;IF(AA130="","",""", """&amp;CLEAN(AA130))&amp;IF(AB130="","",""", """&amp;CLEAN(AB130))&amp;IF(AC130="","",""", """&amp;CLEAN(AC130))&amp;IF(AD130="","",""", """&amp;CLEAN(AD130))&amp;IF(AE130="","",""", """&amp;CLEAN(AE130))&amp;IF(AF130="","",""", """&amp;CLEAN(AF130))&amp;IF(AG130="","",""", """&amp;CLEAN(AG130))&amp;IF(AH130="",""", """&amp;CLEAN(AH130))&amp;IF(AI130="","",""", """&amp;CLEAN(AI130))&amp;IF(AJ130="","",""", """&amp;CLEAN(AJ130))&amp;IF(AK130="","",""", """&amp;CLEAN(AK130))&amp;""" ];"</f>
        <v>D6.scenario.defSelectValue["sel412"]= [ "Please select", "do not know use", "a rarely used not", "5 min", "10 min", "15 min", "30 min", "1 hours", "robot cleaner", "", " " ];</v>
      </c>
      <c r="DR130" s="89"/>
      <c r="DS130" s="89"/>
      <c r="DT130" s="89" t="str">
        <f>"D6.scenario.defSelectData['"&amp;U130&amp;"']= [ '"&amp;BC130&amp;"', '"&amp;BD130&amp;"', '"&amp;BE130&amp;IF(BF130="","","', '"&amp;BF130)&amp;IF(BG130="","","', '"&amp;BG130)&amp;IF(BH130="","","', '"&amp;BH130)&amp;IF(BI130="","","', '"&amp;BI130)&amp;IF(BJ130="","","', '"&amp;BJ130)&amp;IF(BK130="","","', '"&amp;BK130)&amp;IF(BL130="","","', '"&amp;BL130)&amp;IF(BM130="","","', '"&amp;BM130)&amp;IF(BN130="","","', '"&amp;BN130)&amp;IF(BO130="","","', '"&amp;BO130)&amp;IF(BP130="","","', '"&amp;BP130)&amp;IF(BQ130="","","', '"&amp;BQ130)&amp;IF(BR130="","","', '"&amp;BR130)&amp;"' ];"</f>
        <v>D6.scenario.defSelectData['sel412']= [ '-1', '0', '5', '10', '15', '30', '60', '11', '12' ];</v>
      </c>
    </row>
    <row r="131" spans="1:124" s="84" customFormat="1" ht="43.5" customHeight="1" x14ac:dyDescent="0.15">
      <c r="A131" s="73"/>
      <c r="B131" s="110" t="s">
        <v>1946</v>
      </c>
      <c r="C131" s="119" t="s">
        <v>3900</v>
      </c>
      <c r="D131" s="131" t="s">
        <v>2355</v>
      </c>
      <c r="E131" s="110" t="s">
        <v>1945</v>
      </c>
      <c r="F131" s="119" t="s">
        <v>1907</v>
      </c>
      <c r="G131" s="131" t="s">
        <v>1907</v>
      </c>
      <c r="H131" s="119" t="s">
        <v>4047</v>
      </c>
      <c r="I131" s="131" t="s">
        <v>2356</v>
      </c>
      <c r="J131" s="119" t="str">
        <f>IF(K131="","",K131)</f>
        <v>sel501</v>
      </c>
      <c r="K131" s="131" t="str">
        <f>"sel"&amp;MID($B131,2,5)</f>
        <v>sel501</v>
      </c>
      <c r="L131" s="111"/>
      <c r="M131" s="111"/>
      <c r="N131" s="111"/>
      <c r="O131" s="110" t="s">
        <v>1914</v>
      </c>
      <c r="P131" s="111"/>
      <c r="Q131" s="111"/>
      <c r="R131" s="110">
        <v>-1</v>
      </c>
      <c r="S131" s="73"/>
      <c r="T131" s="73"/>
      <c r="U131" s="113" t="s">
        <v>2032</v>
      </c>
      <c r="V131" s="119" t="s">
        <v>4071</v>
      </c>
      <c r="W131" s="119" t="s">
        <v>4428</v>
      </c>
      <c r="X131" s="119" t="s">
        <v>4429</v>
      </c>
      <c r="Y131" s="119" t="s">
        <v>4430</v>
      </c>
      <c r="Z131" s="119"/>
      <c r="AA131" s="119"/>
      <c r="AB131" s="119"/>
      <c r="AC131" s="119"/>
      <c r="AD131" s="119"/>
      <c r="AE131" s="119"/>
      <c r="AF131" s="119"/>
      <c r="AG131" s="119"/>
      <c r="AH131" s="119"/>
      <c r="AI131" s="119"/>
      <c r="AJ131" s="119"/>
      <c r="AK131" s="119"/>
      <c r="AL131" s="131" t="s">
        <v>4704</v>
      </c>
      <c r="AM131" s="131" t="s">
        <v>2033</v>
      </c>
      <c r="AN131" s="162" t="s">
        <v>1141</v>
      </c>
      <c r="AO131" s="162" t="s">
        <v>4746</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"D6.scenario.defInput["""&amp;B131&amp;"""] = {  "&amp;E$2&amp;":"""&amp;E131&amp;""",  "&amp;C$2&amp;":"""&amp;CLEAN(SUBSTITUTE(C131,"""",""""))&amp;""",  "&amp;F$2&amp;":"""&amp;F131&amp;""",  "&amp;H$2&amp;":"""&amp;CLEAN(SUBSTITUTE(H131,"""",""""))&amp;""", "&amp;J$2&amp;":"""&amp;J131&amp;""", "&amp;L$2&amp;":"""&amp;L131&amp;""", "&amp;M$2&amp;":"""&amp;M131&amp;""", "&amp;N$2&amp;":"""&amp;N131&amp;""", "&amp;O$2&amp;":"""&amp;O131&amp;""", "&amp;P$2&amp;":"""&amp;P131&amp;""", "&amp;Q$2&amp;":"""&amp;Q131&amp;""", "&amp;R$2&amp;":"""&amp;R131&amp;""", d11t:"""&amp;CJ131&amp;""",d11p:"""&amp;CK131&amp;""",d12t:"""&amp;CL131&amp;""",d12p:"""&amp;CM131&amp;""",d13t:"""&amp;CN131&amp;""",d13p:"""&amp;CO131&amp;""",d1w:"""&amp;CP131&amp;""",d1d:"""&amp;CQ131&amp;""", d21t:"""&amp;CR131&amp;""",d21p:"""&amp;CS131&amp;""",d22t:"""&amp;CT131&amp;""",d22p:"""&amp;CU131&amp;""",d23t:"""&amp;CV131&amp;""",d23p:"""&amp;CW131&amp;""",d2w:"""&amp;CX131&amp;""",d2d:"""&amp;CY131&amp;""", d31t:"""&amp;CZ131&amp;""",d31p:"""&amp;DA131&amp;""",d32t:"""&amp;DB131&amp;""",d32p:"""&amp;DC131&amp;""",d33t:"""&amp;DD131&amp;""",d33p:"""&amp;DE131&amp;""",d3w:"""&amp;DF131&amp;""",d3d:"""&amp;DG131&amp;"""}; "</f>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"D6.scenario.defSelectValue["""&amp;U131&amp;"""]= [ """&amp;CLEAN(V131)&amp;""", """&amp;CLEAN(W131)&amp;IF(X131="","",""", """&amp;CLEAN(X131))&amp;IF(Y131="","",""", """&amp;CLEAN(Y131))&amp;IF(Z131="","",""", """&amp;CLEAN(Z131))&amp;IF(AA131="","",""", """&amp;CLEAN(AA131))&amp;IF(AB131="","",""", """&amp;CLEAN(AB131))&amp;IF(AC131="","",""", """&amp;CLEAN(AC131))&amp;IF(AD131="","",""", """&amp;CLEAN(AD131))&amp;IF(AE131="","",""", """&amp;CLEAN(AE131))&amp;IF(AF131="","",""", """&amp;CLEAN(AF131))&amp;IF(AG131="","",""", """&amp;CLEAN(AG131))&amp;IF(AH131="",""", """&amp;CLEAN(AH131))&amp;IF(AI131="","",""", """&amp;CLEAN(AI131))&amp;IF(AJ131="","",""", """&amp;CLEAN(AJ131))&amp;IF(AK131="","",""", """&amp;CLEAN(AK131))&amp;""" ];"</f>
        <v>D6.scenario.defSelectValue["sel501"]= [ "Please select", "incandescent light bulb", "fluorescent lamp", "LED", "" ];</v>
      </c>
      <c r="DR131" s="89"/>
      <c r="DS131" s="89"/>
      <c r="DT131" s="89" t="str">
        <f>"D6.scenario.defSelectData['"&amp;U131&amp;"']= [ '"&amp;BC131&amp;"', '"&amp;BD131&amp;"', '"&amp;BE131&amp;IF(BF131="","","', '"&amp;BF131)&amp;IF(BG131="","","', '"&amp;BG131)&amp;IF(BH131="","","', '"&amp;BH131)&amp;IF(BI131="","","', '"&amp;BI131)&amp;IF(BJ131="","","', '"&amp;BJ131)&amp;IF(BK131="","","', '"&amp;BK131)&amp;IF(BL131="","","', '"&amp;BL131)&amp;IF(BM131="","","', '"&amp;BM131)&amp;IF(BN131="","","', '"&amp;BN131)&amp;IF(BO131="","","', '"&amp;BO131)&amp;IF(BP131="","","', '"&amp;BP131)&amp;IF(BQ131="","","', '"&amp;BQ131)&amp;IF(BR131="","","', '"&amp;BR131)&amp;"' ];"</f>
        <v>D6.scenario.defSelectData['sel501']= [ '-1', '1', '2', '3' ];</v>
      </c>
    </row>
    <row r="132" spans="1:124" s="84" customFormat="1" ht="43.5" customHeight="1" x14ac:dyDescent="0.15">
      <c r="A132" s="73"/>
      <c r="B132" s="110" t="s">
        <v>2362</v>
      </c>
      <c r="C132" s="119" t="s">
        <v>3901</v>
      </c>
      <c r="D132" s="131" t="s">
        <v>2360</v>
      </c>
      <c r="E132" s="110" t="s">
        <v>1945</v>
      </c>
      <c r="F132" s="119"/>
      <c r="G132" s="131"/>
      <c r="H132" s="119" t="s">
        <v>4048</v>
      </c>
      <c r="I132" s="131" t="s">
        <v>2361</v>
      </c>
      <c r="J132" s="119" t="str">
        <f>IF(K132="","",K132)</f>
        <v>sel502</v>
      </c>
      <c r="K132" s="131" t="str">
        <f>"sel"&amp;MID($B132,2,5)</f>
        <v>sel502</v>
      </c>
      <c r="L132" s="111"/>
      <c r="M132" s="111"/>
      <c r="N132" s="111"/>
      <c r="O132" s="110" t="s">
        <v>1914</v>
      </c>
      <c r="P132" s="111"/>
      <c r="Q132" s="111"/>
      <c r="R132" s="110">
        <v>-1</v>
      </c>
      <c r="S132" s="73"/>
      <c r="T132" s="73"/>
      <c r="U132" s="113" t="str">
        <f>J132</f>
        <v>sel502</v>
      </c>
      <c r="V132" s="119" t="s">
        <v>4071</v>
      </c>
      <c r="W132" s="119" t="s">
        <v>4431</v>
      </c>
      <c r="X132" s="119" t="s">
        <v>4432</v>
      </c>
      <c r="Y132" s="119" t="s">
        <v>4433</v>
      </c>
      <c r="Z132" s="119"/>
      <c r="AA132" s="119"/>
      <c r="AB132" s="119"/>
      <c r="AC132" s="119"/>
      <c r="AD132" s="119"/>
      <c r="AE132" s="119"/>
      <c r="AF132" s="119"/>
      <c r="AG132" s="119"/>
      <c r="AH132" s="119"/>
      <c r="AI132" s="119"/>
      <c r="AJ132" s="119"/>
      <c r="AK132" s="119"/>
      <c r="AL132" s="131" t="s">
        <v>2543</v>
      </c>
      <c r="AM132" s="131" t="s">
        <v>2688</v>
      </c>
      <c r="AN132" s="162" t="s">
        <v>2689</v>
      </c>
      <c r="AO132" s="162" t="s">
        <v>2690</v>
      </c>
      <c r="AP132" s="162" t="s">
        <v>2691</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"D6.scenario.defSelectValue["""&amp;U132&amp;"""]= [ """&amp;CLEAN(V132)&amp;""", """&amp;CLEAN(W132)&amp;IF(X132="","",""", """&amp;CLEAN(X132))&amp;IF(Y132="","",""", """&amp;CLEAN(Y132))&amp;IF(Z132="","",""", """&amp;CLEAN(Z132))&amp;IF(AA132="","",""", """&amp;CLEAN(AA132))&amp;IF(AB132="","",""", """&amp;CLEAN(AB132))&amp;IF(AC132="","",""", """&amp;CLEAN(AC132))&amp;IF(AD132="","",""", """&amp;CLEAN(AD132))&amp;IF(AE132="","",""", """&amp;CLEAN(AE132))&amp;IF(AF132="","",""", """&amp;CLEAN(AF132))&amp;IF(AG132="","",""", """&amp;CLEAN(AG132))&amp;IF(AH132="",""", """&amp;CLEAN(AH132))&amp;IF(AI132="","",""", """&amp;CLEAN(AI132))&amp;IF(AJ132="","",""", """&amp;CLEAN(AJ132))&amp;IF(AK132="","",""", """&amp;CLEAN(AK132))&amp;""" ];"</f>
        <v>D6.scenario.defSelectValue["sel502"]= [ "Please select", "are off location of all put", "left on even a", "are almost off", "" ];</v>
      </c>
      <c r="DR132" s="89"/>
      <c r="DS132" s="89"/>
      <c r="DT132" s="89" t="str">
        <f>"D6.scenario.defSelectData['"&amp;U132&amp;"']= [ '"&amp;BC132&amp;"', '"&amp;BD132&amp;"', '"&amp;BE132&amp;IF(BF132="","","', '"&amp;BF132)&amp;IF(BG132="","","', '"&amp;BG132)&amp;IF(BH132="","","', '"&amp;BH132)&amp;IF(BI132="","","', '"&amp;BI132)&amp;IF(BJ132="","","', '"&amp;BJ132)&amp;IF(BK132="","","', '"&amp;BK132)&amp;IF(BL132="","","', '"&amp;BL132)&amp;IF(BM132="","","', '"&amp;BM132)&amp;IF(BN132="","","', '"&amp;BN132)&amp;IF(BO132="","","', '"&amp;BO132)&amp;IF(BP132="","","', '"&amp;BP132)&amp;IF(BQ132="","","', '"&amp;BQ132)&amp;IF(BR132="","","', '"&amp;BR132)&amp;"' ];"</f>
        <v>D6.scenario.defSelectData['sel502']= [ '-1', '10', '6', '2', '0' ];</v>
      </c>
    </row>
    <row r="133" spans="1:124" s="84" customFormat="1" ht="43.5" customHeight="1" x14ac:dyDescent="0.15">
      <c r="A133" s="73"/>
      <c r="B133" s="110" t="s">
        <v>2923</v>
      </c>
      <c r="C133" s="119" t="s">
        <v>3902</v>
      </c>
      <c r="D133" s="131" t="s">
        <v>1924</v>
      </c>
      <c r="E133" s="110" t="s">
        <v>1923</v>
      </c>
      <c r="F133" s="119"/>
      <c r="G133" s="131"/>
      <c r="H133" s="119"/>
      <c r="I133" s="131"/>
      <c r="J133" s="119" t="str">
        <f>IF(K133="","",K133)</f>
        <v>sel511</v>
      </c>
      <c r="K133" s="131" t="str">
        <f>"sel"&amp;MID($B133,2,5)</f>
        <v>sel511</v>
      </c>
      <c r="L133" s="110">
        <v>1</v>
      </c>
      <c r="M133" s="110"/>
      <c r="N133" s="110"/>
      <c r="O133" s="110" t="s">
        <v>1914</v>
      </c>
      <c r="P133" s="110"/>
      <c r="Q133" s="110"/>
      <c r="R133" s="110"/>
      <c r="S133" s="73"/>
      <c r="T133" s="73"/>
      <c r="U133" s="113" t="str">
        <f>J133</f>
        <v>sel511</v>
      </c>
      <c r="V133" s="119" t="s">
        <v>4071</v>
      </c>
      <c r="W133" s="119" t="s">
        <v>4434</v>
      </c>
      <c r="X133" s="119" t="s">
        <v>4435</v>
      </c>
      <c r="Y133" s="119" t="s">
        <v>4436</v>
      </c>
      <c r="Z133" s="119" t="s">
        <v>4437</v>
      </c>
      <c r="AA133" s="119" t="s">
        <v>4438</v>
      </c>
      <c r="AB133" s="119" t="s">
        <v>4439</v>
      </c>
      <c r="AC133" s="119" t="s">
        <v>4440</v>
      </c>
      <c r="AD133" s="119"/>
      <c r="AE133" s="119"/>
      <c r="AF133" s="119"/>
      <c r="AG133" s="119"/>
      <c r="AH133" s="119"/>
      <c r="AI133" s="119"/>
      <c r="AJ133" s="119"/>
      <c r="AK133" s="119"/>
      <c r="AL133" s="131" t="s">
        <v>4723</v>
      </c>
      <c r="AM133" s="131" t="s">
        <v>1137</v>
      </c>
      <c r="AN133" s="131" t="s">
        <v>1138</v>
      </c>
      <c r="AO133" s="131" t="s">
        <v>1135</v>
      </c>
      <c r="AP133" s="131" t="s">
        <v>4747</v>
      </c>
      <c r="AQ133" s="131" t="s">
        <v>2736</v>
      </c>
      <c r="AR133" s="131" t="s">
        <v>2737</v>
      </c>
      <c r="AS133" s="131" t="s">
        <v>2738</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0">"D6.scenario.defSelectValue["""&amp;U133&amp;"""]=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"Monto", "hallway", "toilet", "dressing room", "bath", "living room", "" ];</v>
      </c>
      <c r="DR133" s="89"/>
      <c r="DS133" s="89"/>
      <c r="DT133" s="89" t="str">
        <f t="shared" ref="DT133:DT177" si="1">"D6.scenario.defSelectData['"&amp;U133&amp;"']=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4" customFormat="1" ht="43.5" customHeight="1" x14ac:dyDescent="0.15">
      <c r="A134" s="73"/>
      <c r="B134" s="110" t="s">
        <v>2924</v>
      </c>
      <c r="C134" s="119" t="s">
        <v>3903</v>
      </c>
      <c r="D134" s="131" t="s">
        <v>624</v>
      </c>
      <c r="E134" s="110" t="s">
        <v>1923</v>
      </c>
      <c r="F134" s="119"/>
      <c r="G134" s="131"/>
      <c r="H134" s="119"/>
      <c r="I134" s="131"/>
      <c r="J134" s="119" t="str">
        <f>IF(K134="","",K134)</f>
        <v>sel512</v>
      </c>
      <c r="K134" s="131" t="str">
        <f t="shared" ref="K134:K157" si="2">"sel"&amp;MID($B134,2,5)</f>
        <v>sel512</v>
      </c>
      <c r="L134" s="110"/>
      <c r="M134" s="110"/>
      <c r="N134" s="110"/>
      <c r="O134" s="110" t="s">
        <v>1914</v>
      </c>
      <c r="P134" s="110"/>
      <c r="Q134" s="110"/>
      <c r="R134" s="110">
        <v>-1</v>
      </c>
      <c r="S134" s="73"/>
      <c r="T134" s="73"/>
      <c r="U134" s="113" t="str">
        <f>J134</f>
        <v>sel512</v>
      </c>
      <c r="V134" s="119" t="s">
        <v>4071</v>
      </c>
      <c r="W134" s="119" t="s">
        <v>4428</v>
      </c>
      <c r="X134" s="119" t="s">
        <v>4441</v>
      </c>
      <c r="Y134" s="119" t="s">
        <v>4429</v>
      </c>
      <c r="Z134" s="119" t="s">
        <v>4442</v>
      </c>
      <c r="AA134" s="119" t="s">
        <v>4430</v>
      </c>
      <c r="AB134" s="119" t="s">
        <v>4443</v>
      </c>
      <c r="AC134" s="119"/>
      <c r="AD134" s="119"/>
      <c r="AE134" s="119"/>
      <c r="AF134" s="119"/>
      <c r="AG134" s="119"/>
      <c r="AH134" s="119"/>
      <c r="AI134" s="119"/>
      <c r="AJ134" s="119" t="s">
        <v>3559</v>
      </c>
      <c r="AK134" s="119"/>
      <c r="AL134" s="131" t="s">
        <v>4748</v>
      </c>
      <c r="AM134" s="131" t="s">
        <v>2091</v>
      </c>
      <c r="AN134" s="162" t="s">
        <v>2093</v>
      </c>
      <c r="AO134" s="162" t="s">
        <v>1141</v>
      </c>
      <c r="AP134" s="131" t="s">
        <v>2092</v>
      </c>
      <c r="AQ134" s="162" t="s">
        <v>4749</v>
      </c>
      <c r="AR134" s="162" t="s">
        <v>2094</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0"/>
        <v>D6.scenario.defSelectValue["sel512"]= [ "Please select", "incandescent light bulb", "bulb-shaped fluorescent light", "fluorescent lamp", "narrow tube fluorescent lamp", "LED", "sensor Write", "", " " ];</v>
      </c>
      <c r="DR134" s="89"/>
      <c r="DS134" s="89"/>
      <c r="DT134" s="89" t="str">
        <f t="shared" si="1"/>
        <v>D6.scenario.defSelectData['sel512']= [ '-1', '1', '2', '3', '4', '5', '6' ];</v>
      </c>
    </row>
    <row r="135" spans="1:124" s="84" customFormat="1" ht="43.5" customHeight="1" x14ac:dyDescent="0.15">
      <c r="A135" s="73"/>
      <c r="B135" s="110" t="s">
        <v>2925</v>
      </c>
      <c r="C135" s="119" t="s">
        <v>3904</v>
      </c>
      <c r="D135" s="131" t="s">
        <v>1925</v>
      </c>
      <c r="E135" s="110" t="s">
        <v>1923</v>
      </c>
      <c r="F135" s="119" t="s">
        <v>1907</v>
      </c>
      <c r="G135" s="131" t="s">
        <v>1907</v>
      </c>
      <c r="H135" s="119"/>
      <c r="I135" s="131"/>
      <c r="J135" s="119" t="str">
        <f>IF(K135="","",K135)</f>
        <v>sel513</v>
      </c>
      <c r="K135" s="131" t="str">
        <f t="shared" si="2"/>
        <v>sel513</v>
      </c>
      <c r="L135" s="110">
        <v>1</v>
      </c>
      <c r="M135" s="110" t="s">
        <v>1914</v>
      </c>
      <c r="N135" s="110"/>
      <c r="O135" s="110" t="s">
        <v>1914</v>
      </c>
      <c r="P135" s="110"/>
      <c r="Q135" s="110"/>
      <c r="R135" s="110">
        <v>-1</v>
      </c>
      <c r="S135" s="73"/>
      <c r="T135" s="73"/>
      <c r="U135" s="113" t="str">
        <f>J135</f>
        <v>sel513</v>
      </c>
      <c r="V135" s="119" t="s">
        <v>4071</v>
      </c>
      <c r="W135" s="119" t="s">
        <v>4444</v>
      </c>
      <c r="X135" s="119" t="s">
        <v>4445</v>
      </c>
      <c r="Y135" s="119" t="s">
        <v>4446</v>
      </c>
      <c r="Z135" s="119" t="s">
        <v>4447</v>
      </c>
      <c r="AA135" s="119" t="s">
        <v>4448</v>
      </c>
      <c r="AB135" s="119" t="s">
        <v>4449</v>
      </c>
      <c r="AC135" s="119" t="s">
        <v>4450</v>
      </c>
      <c r="AD135" s="119" t="s">
        <v>4451</v>
      </c>
      <c r="AE135" s="119" t="s">
        <v>4452</v>
      </c>
      <c r="AF135" s="119"/>
      <c r="AG135" s="119"/>
      <c r="AH135" s="119"/>
      <c r="AI135" s="119"/>
      <c r="AJ135" s="119"/>
      <c r="AK135" s="119"/>
      <c r="AL135" s="131" t="s">
        <v>4663</v>
      </c>
      <c r="AM135" s="131" t="s">
        <v>4750</v>
      </c>
      <c r="AN135" s="131" t="s">
        <v>4751</v>
      </c>
      <c r="AO135" s="131" t="s">
        <v>4752</v>
      </c>
      <c r="AP135" s="162" t="s">
        <v>4753</v>
      </c>
      <c r="AQ135" s="162" t="s">
        <v>4754</v>
      </c>
      <c r="AR135" s="131" t="s">
        <v>4755</v>
      </c>
      <c r="AS135" s="131" t="s">
        <v>4756</v>
      </c>
      <c r="AT135" s="131" t="s">
        <v>4757</v>
      </c>
      <c r="AU135" s="131" t="s">
        <v>4758</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"D6.scenario.defInput["""&amp;B135&amp;"""] = {  "&amp;E$2&amp;":"""&amp;E135&amp;""",  "&amp;C$2&amp;":"""&amp;CLEAN(SUBSTITUTE(C135,"""",""""))&amp;""",  "&amp;F$2&amp;":"""&amp;F135&amp;""",  "&amp;H$2&amp;":"""&amp;CLEAN(SUBSTITUTE(H135,"""",""""))&amp;""", "&amp;J$2&amp;":"""&amp;J135&amp;""", "&amp;L$2&amp;":"""&amp;L135&amp;""", "&amp;M$2&amp;":"""&amp;M135&amp;""", "&amp;N$2&amp;":"""&amp;N135&amp;""", "&amp;O$2&amp;":"""&amp;O135&amp;""", "&amp;P$2&amp;":"""&amp;P135&amp;""", "&amp;Q$2&amp;":"""&amp;Q135&amp;""", "&amp;R$2&amp;":"""&amp;R135&amp;""", d11t:"""&amp;CJ135&amp;""",d11p:"""&amp;CK135&amp;""",d12t:"""&amp;CL135&amp;""",d12p:"""&amp;CM135&amp;""",d13t:"""&amp;CN135&amp;""",d13p:"""&amp;CO135&amp;""",d1w:"""&amp;CP135&amp;""",d1d:"""&amp;CQ135&amp;""", d21t:"""&amp;CR135&amp;""",d21p:"""&amp;CS135&amp;""",d22t:"""&amp;CT135&amp;""",d22p:"""&amp;CU135&amp;""",d23t:"""&amp;CV135&amp;""",d23p:"""&amp;CW135&amp;""",d2w:"""&amp;CX135&amp;""",d2d:"""&amp;CY135&amp;""", d31t:"""&amp;CZ135&amp;""",d31p:"""&amp;DA135&amp;""",d32t:"""&amp;DB135&amp;""",d32p:"""&amp;DC135&amp;""",d33t:"""&amp;DD135&amp;""",d33p:"""&amp;DE135&amp;""",d3w:"""&amp;DF135&amp;""",d3d:"""&amp;DG135&amp;"""}; "</f>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0"/>
        <v>D6.scenario.defSelectValue["sel513"]= [ "Please select", "5W", "10W", "15W", "20W", "30W", "40W", "60W", "80W", "100W", "" ];</v>
      </c>
      <c r="DR135" s="89"/>
      <c r="DS135" s="89"/>
      <c r="DT135" s="89" t="str">
        <f t="shared" si="1"/>
        <v>D6.scenario.defSelectData['sel513']= [ '-1', '5', '10', '15', '20', '30', '40', '60', '80', '100' ];</v>
      </c>
    </row>
    <row r="136" spans="1:124" s="84" customFormat="1" ht="43.5" customHeight="1" x14ac:dyDescent="0.15">
      <c r="A136" s="73"/>
      <c r="B136" s="110" t="s">
        <v>2926</v>
      </c>
      <c r="C136" s="119" t="s">
        <v>3905</v>
      </c>
      <c r="D136" s="131" t="s">
        <v>1926</v>
      </c>
      <c r="E136" s="110" t="s">
        <v>1923</v>
      </c>
      <c r="F136" s="119" t="s">
        <v>3951</v>
      </c>
      <c r="G136" s="131" t="s">
        <v>1927</v>
      </c>
      <c r="H136" s="119" t="s">
        <v>4049</v>
      </c>
      <c r="I136" s="131" t="s">
        <v>2739</v>
      </c>
      <c r="J136" s="119" t="str">
        <f>IF(K136="","",K136)</f>
        <v>sel514</v>
      </c>
      <c r="K136" s="131" t="str">
        <f t="shared" si="2"/>
        <v>sel514</v>
      </c>
      <c r="L136" s="110">
        <v>1</v>
      </c>
      <c r="M136" s="110" t="s">
        <v>1914</v>
      </c>
      <c r="N136" s="110"/>
      <c r="O136" s="110" t="s">
        <v>1914</v>
      </c>
      <c r="P136" s="110"/>
      <c r="Q136" s="110"/>
      <c r="R136" s="110">
        <v>-1</v>
      </c>
      <c r="S136" s="73"/>
      <c r="T136" s="73"/>
      <c r="U136" s="113" t="str">
        <f>J136</f>
        <v>sel514</v>
      </c>
      <c r="V136" s="119" t="s">
        <v>4071</v>
      </c>
      <c r="W136" s="119" t="s">
        <v>4453</v>
      </c>
      <c r="X136" s="119" t="s">
        <v>4454</v>
      </c>
      <c r="Y136" s="119" t="s">
        <v>4455</v>
      </c>
      <c r="Z136" s="119" t="s">
        <v>4456</v>
      </c>
      <c r="AA136" s="119" t="s">
        <v>4457</v>
      </c>
      <c r="AB136" s="119" t="s">
        <v>4458</v>
      </c>
      <c r="AC136" s="119" t="s">
        <v>4459</v>
      </c>
      <c r="AD136" s="119" t="s">
        <v>4460</v>
      </c>
      <c r="AE136" s="119" t="s">
        <v>4461</v>
      </c>
      <c r="AF136" s="119" t="s">
        <v>4462</v>
      </c>
      <c r="AG136" s="119"/>
      <c r="AH136" s="119"/>
      <c r="AI136" s="119"/>
      <c r="AJ136" s="119" t="s">
        <v>3559</v>
      </c>
      <c r="AK136" s="119"/>
      <c r="AL136" s="131" t="s">
        <v>4666</v>
      </c>
      <c r="AM136" s="131" t="s">
        <v>2095</v>
      </c>
      <c r="AN136" s="162" t="s">
        <v>2096</v>
      </c>
      <c r="AO136" s="162" t="s">
        <v>2097</v>
      </c>
      <c r="AP136" s="162" t="s">
        <v>2098</v>
      </c>
      <c r="AQ136" s="131" t="s">
        <v>2099</v>
      </c>
      <c r="AR136" s="131" t="s">
        <v>2100</v>
      </c>
      <c r="AS136" s="131" t="s">
        <v>2101</v>
      </c>
      <c r="AT136" s="131" t="s">
        <v>2102</v>
      </c>
      <c r="AU136" s="131" t="s">
        <v>2103</v>
      </c>
      <c r="AV136" s="131" t="s">
        <v>2104</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"D6.scenario.defInput["""&amp;B136&amp;"""] = {  "&amp;E$2&amp;":"""&amp;E136&amp;""",  "&amp;C$2&amp;":"""&amp;CLEAN(SUBSTITUTE(C136,"""",""""))&amp;""",  "&amp;F$2&amp;":"""&amp;F136&amp;""",  "&amp;H$2&amp;":"""&amp;CLEAN(SUBSTITUTE(H136,"""",""""))&amp;""", "&amp;J$2&amp;":"""&amp;J136&amp;""", "&amp;L$2&amp;":"""&amp;L136&amp;""", "&amp;M$2&amp;":"""&amp;M136&amp;""", "&amp;N$2&amp;":"""&amp;N136&amp;""", "&amp;O$2&amp;":"""&amp;O136&amp;""", "&amp;P$2&amp;":"""&amp;P136&amp;""", "&amp;Q$2&amp;":"""&amp;Q136&amp;""", "&amp;R$2&amp;":"""&amp;R136&amp;""", d11t:"""&amp;CJ136&amp;""",d11p:"""&amp;CK136&amp;""",d12t:"""&amp;CL136&amp;""",d12p:"""&amp;CM136&amp;""",d13t:"""&amp;CN136&amp;""",d13p:"""&amp;CO136&amp;""",d1w:"""&amp;CP136&amp;""",d1d:"""&amp;CQ136&amp;""", d21t:"""&amp;CR136&amp;""",d21p:"""&amp;CS136&amp;""",d22t:"""&amp;CT136&amp;""",d22p:"""&amp;CU136&amp;""",d23t:"""&amp;CV136&amp;""",d23p:"""&amp;CW136&amp;""",d2w:"""&amp;CX136&amp;""",d2d:"""&amp;CY136&amp;""", d31t:"""&amp;CZ136&amp;""",d31p:"""&amp;DA136&amp;""",d32t:"""&amp;DB136&amp;""",d32p:"""&amp;DC136&amp;""",d33t:"""&amp;DD136&amp;""",d33p:"""&amp;DE136&amp;""",d3w:"""&amp;DF136&amp;""",d3d:"""&amp;DG136&amp;"""}; "</f>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0"/>
        <v>D6.scenario.defSelectValue["sel514"]= [ "Please select", "1 ball - This", "2 balls - This", "3 balls - This", "4 balls - This", "6 balls - This", "8-ball, this", "10 balls, this", "15 balls, this", "20 balls - This", "30 sphere, this", "", " " ];</v>
      </c>
      <c r="DR136" s="89"/>
      <c r="DS136" s="89"/>
      <c r="DT136" s="89" t="str">
        <f t="shared" si="1"/>
        <v>D6.scenario.defSelectData['sel514']= [ '-1', '1', '2', '3', '4', '6', '8', '10', '15', '20', '30' ];</v>
      </c>
    </row>
    <row r="137" spans="1:124" s="84" customFormat="1" ht="43.5" customHeight="1" x14ac:dyDescent="0.15">
      <c r="A137" s="73"/>
      <c r="B137" s="110" t="s">
        <v>2927</v>
      </c>
      <c r="C137" s="119" t="s">
        <v>3906</v>
      </c>
      <c r="D137" s="131" t="s">
        <v>2089</v>
      </c>
      <c r="E137" s="110" t="s">
        <v>1923</v>
      </c>
      <c r="F137" s="119" t="s">
        <v>3952</v>
      </c>
      <c r="G137" s="131" t="s">
        <v>1928</v>
      </c>
      <c r="H137" s="119" t="s">
        <v>4050</v>
      </c>
      <c r="I137" s="131" t="s">
        <v>2740</v>
      </c>
      <c r="J137" s="119" t="str">
        <f>IF(K137="","",K137)</f>
        <v>sel515</v>
      </c>
      <c r="K137" s="131" t="str">
        <f t="shared" si="2"/>
        <v>sel515</v>
      </c>
      <c r="L137" s="110"/>
      <c r="M137" s="110"/>
      <c r="N137" s="110"/>
      <c r="O137" s="110" t="s">
        <v>1914</v>
      </c>
      <c r="P137" s="110"/>
      <c r="Q137" s="110"/>
      <c r="R137" s="110">
        <v>-1</v>
      </c>
      <c r="S137" s="73"/>
      <c r="T137" s="73"/>
      <c r="U137" s="113" t="str">
        <f>J137</f>
        <v>sel515</v>
      </c>
      <c r="V137" s="119" t="s">
        <v>4071</v>
      </c>
      <c r="W137" s="119" t="s">
        <v>4180</v>
      </c>
      <c r="X137" s="119" t="s">
        <v>4277</v>
      </c>
      <c r="Y137" s="119" t="s">
        <v>4278</v>
      </c>
      <c r="Z137" s="119" t="s">
        <v>4279</v>
      </c>
      <c r="AA137" s="119" t="s">
        <v>4280</v>
      </c>
      <c r="AB137" s="119" t="s">
        <v>4226</v>
      </c>
      <c r="AC137" s="119" t="s">
        <v>4281</v>
      </c>
      <c r="AD137" s="119" t="s">
        <v>4282</v>
      </c>
      <c r="AE137" s="119" t="s">
        <v>4228</v>
      </c>
      <c r="AF137" s="119" t="s">
        <v>4229</v>
      </c>
      <c r="AG137" s="119"/>
      <c r="AH137" s="119"/>
      <c r="AI137" s="119"/>
      <c r="AJ137" s="119" t="s">
        <v>3559</v>
      </c>
      <c r="AK137" s="119"/>
      <c r="AL137" s="131" t="s">
        <v>4666</v>
      </c>
      <c r="AM137" s="131" t="s">
        <v>2023</v>
      </c>
      <c r="AN137" s="131" t="s">
        <v>1981</v>
      </c>
      <c r="AO137" s="131" t="s">
        <v>1982</v>
      </c>
      <c r="AP137" s="131" t="s">
        <v>1983</v>
      </c>
      <c r="AQ137" s="162" t="s">
        <v>1984</v>
      </c>
      <c r="AR137" s="162" t="s">
        <v>1985</v>
      </c>
      <c r="AS137" s="162" t="s">
        <v>1986</v>
      </c>
      <c r="AT137" s="131" t="s">
        <v>1987</v>
      </c>
      <c r="AU137" s="131" t="s">
        <v>1988</v>
      </c>
      <c r="AV137" s="131" t="s">
        <v>1989</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"D6.scenario.defInput["""&amp;B137&amp;"""] = {  "&amp;E$2&amp;":"""&amp;E137&amp;""",  "&amp;C$2&amp;":"""&amp;CLEAN(SUBSTITUTE(C137,"""",""""))&amp;""",  "&amp;F$2&amp;":"""&amp;F137&amp;""",  "&amp;H$2&amp;":"""&amp;CLEAN(SUBSTITUTE(H137,"""",""""))&amp;""", "&amp;J$2&amp;":"""&amp;J137&amp;""", "&amp;L$2&amp;":"""&amp;L137&amp;""", "&amp;M$2&amp;":"""&amp;M137&amp;""", "&amp;N$2&amp;":"""&amp;N137&amp;""", "&amp;O$2&amp;":"""&amp;O137&amp;""", "&amp;P$2&amp;":"""&amp;P137&amp;""", "&amp;Q$2&amp;":"""&amp;Q137&amp;""", "&amp;R$2&amp;":"""&amp;R137&amp;""", d11t:"""&amp;CJ137&amp;""",d11p:"""&amp;CK137&amp;""",d12t:"""&amp;CL137&amp;""",d12p:"""&amp;CM137&amp;""",d13t:"""&amp;CN137&amp;""",d13p:"""&amp;CO137&amp;""",d1w:"""&amp;CP137&amp;""",d1d:"""&amp;CQ137&amp;""", d21t:"""&amp;CR137&amp;""",d21p:"""&amp;CS137&amp;""",d22t:"""&amp;CT137&amp;""",d22p:"""&amp;CU137&amp;""",d23t:"""&amp;CV137&amp;""",d23p:"""&amp;CW137&amp;""",d2w:"""&amp;CX137&amp;""",d2d:"""&amp;CY137&amp;""", d31t:"""&amp;CZ137&amp;""",d31p:"""&amp;DA137&amp;""",d32t:"""&amp;DB137&amp;""",d32p:"""&amp;DC137&amp;""",d33t:"""&amp;DD137&amp;""",d33p:"""&amp;DE137&amp;""",d3w:"""&amp;DF137&amp;""",d3d:"""&amp;DG137&amp;"""}; "</f>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0"/>
        <v>D6.scenario.defSelectValue["sel515"]= [ "Please select", "do not use", "1 hours", "2 hours", "3 hours", "4 hours", "6 hours", "8 hours", "12 hours", "16 hours", "24 hours", "", " " ];</v>
      </c>
      <c r="DR137" s="89"/>
      <c r="DS137" s="89"/>
      <c r="DT137" s="89" t="str">
        <f t="shared" si="1"/>
        <v>D6.scenario.defSelectData['sel515']= [ '-1', '0', '1', '2', '3', '4', '6', '8', '12', '16', '24' ];</v>
      </c>
    </row>
    <row r="138" spans="1:124" s="84" customFormat="1" ht="43.5" customHeight="1" x14ac:dyDescent="0.15">
      <c r="A138" s="73"/>
      <c r="B138" s="111" t="s">
        <v>2364</v>
      </c>
      <c r="C138" s="119" t="s">
        <v>3907</v>
      </c>
      <c r="D138" s="131" t="s">
        <v>1948</v>
      </c>
      <c r="E138" s="110" t="s">
        <v>1947</v>
      </c>
      <c r="F138" s="119" t="s">
        <v>3946</v>
      </c>
      <c r="G138" s="131" t="s">
        <v>1949</v>
      </c>
      <c r="H138" s="119" t="s">
        <v>4051</v>
      </c>
      <c r="I138" s="131" t="s">
        <v>2357</v>
      </c>
      <c r="J138" s="119" t="str">
        <f>IF(K138="","",K138)</f>
        <v>sel601</v>
      </c>
      <c r="K138" s="131" t="str">
        <f t="shared" si="2"/>
        <v>sel601</v>
      </c>
      <c r="L138" s="111"/>
      <c r="M138" s="111"/>
      <c r="N138" s="111"/>
      <c r="O138" s="110" t="s">
        <v>1914</v>
      </c>
      <c r="P138" s="111"/>
      <c r="Q138" s="111"/>
      <c r="R138" s="110">
        <v>-1</v>
      </c>
      <c r="S138" s="73"/>
      <c r="T138" s="73"/>
      <c r="U138" s="113" t="str">
        <f>J138</f>
        <v>sel601</v>
      </c>
      <c r="V138" s="119" t="s">
        <v>4071</v>
      </c>
      <c r="W138" s="119" t="s">
        <v>4180</v>
      </c>
      <c r="X138" s="119" t="s">
        <v>4278</v>
      </c>
      <c r="Y138" s="119" t="s">
        <v>4280</v>
      </c>
      <c r="Z138" s="119" t="s">
        <v>4226</v>
      </c>
      <c r="AA138" s="119" t="s">
        <v>4281</v>
      </c>
      <c r="AB138" s="119" t="s">
        <v>4282</v>
      </c>
      <c r="AC138" s="119" t="s">
        <v>4228</v>
      </c>
      <c r="AD138" s="119" t="s">
        <v>4229</v>
      </c>
      <c r="AE138" s="119" t="s">
        <v>4463</v>
      </c>
      <c r="AF138" s="119" t="s">
        <v>4464</v>
      </c>
      <c r="AG138" s="119"/>
      <c r="AH138" s="119"/>
      <c r="AI138" s="119"/>
      <c r="AJ138" s="119" t="s">
        <v>3559</v>
      </c>
      <c r="AK138" s="119"/>
      <c r="AL138" s="131" t="s">
        <v>4748</v>
      </c>
      <c r="AM138" s="131" t="s">
        <v>2023</v>
      </c>
      <c r="AN138" s="131" t="s">
        <v>1982</v>
      </c>
      <c r="AO138" s="162" t="s">
        <v>1984</v>
      </c>
      <c r="AP138" s="162" t="s">
        <v>1985</v>
      </c>
      <c r="AQ138" s="162" t="s">
        <v>1986</v>
      </c>
      <c r="AR138" s="162" t="s">
        <v>1987</v>
      </c>
      <c r="AS138" s="131" t="s">
        <v>1988</v>
      </c>
      <c r="AT138" s="131" t="s">
        <v>1989</v>
      </c>
      <c r="AU138" s="131" t="s">
        <v>2034</v>
      </c>
      <c r="AV138" s="131" t="s">
        <v>2035</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"D6.scenario.defInput["""&amp;B138&amp;"""] = {  "&amp;E$2&amp;":"""&amp;E138&amp;""",  "&amp;C$2&amp;":"""&amp;CLEAN(SUBSTITUTE(C138,"""",""""))&amp;""",  "&amp;F$2&amp;":"""&amp;F138&amp;""",  "&amp;H$2&amp;":"""&amp;CLEAN(SUBSTITUTE(H138,"""",""""))&amp;""", "&amp;J$2&amp;":"""&amp;J138&amp;""", "&amp;L$2&amp;":"""&amp;L138&amp;""", "&amp;M$2&amp;":"""&amp;M138&amp;""", "&amp;N$2&amp;":"""&amp;N138&amp;""", "&amp;O$2&amp;":"""&amp;O138&amp;""", "&amp;P$2&amp;":"""&amp;P138&amp;""", "&amp;Q$2&amp;":"""&amp;Q138&amp;""", "&amp;R$2&amp;":"""&amp;R138&amp;""", d11t:"""&amp;CJ138&amp;""",d11p:"""&amp;CK138&amp;""",d12t:"""&amp;CL138&amp;""",d12p:"""&amp;CM138&amp;""",d13t:"""&amp;CN138&amp;""",d13p:"""&amp;CO138&amp;""",d1w:"""&amp;CP138&amp;""",d1d:"""&amp;CQ138&amp;""", d21t:"""&amp;CR138&amp;""",d21p:"""&amp;CS138&amp;""",d22t:"""&amp;CT138&amp;""",d22p:"""&amp;CU138&amp;""",d23t:"""&amp;CV138&amp;""",d23p:"""&amp;CW138&amp;""",d2w:"""&amp;CX138&amp;""",d2d:"""&amp;CY138&amp;""", d31t:"""&amp;CZ138&amp;""",d31p:"""&amp;DA138&amp;""",d32t:"""&amp;DB138&amp;""",d32p:"""&amp;DC138&amp;""",d33t:"""&amp;DD138&amp;""",d33p:"""&amp;DE138&amp;""",d3w:"""&amp;DF138&amp;""",d3d:"""&amp;DG138&amp;"""}; "</f>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0"/>
        <v>D6.scenario.defSelectValue["sel601"]= [ "Please select", "do not use", "2 hours", "4 hours", "6 hours", "8 hours", "12 hours", "16 hours", "24 hours", "32 hours", "40 hours", "", " " ];</v>
      </c>
      <c r="DR138" s="89"/>
      <c r="DS138" s="89"/>
      <c r="DT138" s="89" t="str">
        <f t="shared" si="1"/>
        <v>D6.scenario.defSelectData['sel601']= [ '-1', '0', '2', '4', '6', '8', '12', '16', '24', '32', '40' ];</v>
      </c>
    </row>
    <row r="139" spans="1:124" s="84" customFormat="1" ht="43.5" customHeight="1" x14ac:dyDescent="0.15">
      <c r="A139" s="73"/>
      <c r="B139" s="111" t="s">
        <v>2425</v>
      </c>
      <c r="C139" s="119" t="s">
        <v>3908</v>
      </c>
      <c r="D139" s="131" t="s">
        <v>2928</v>
      </c>
      <c r="E139" s="110" t="s">
        <v>2930</v>
      </c>
      <c r="F139" s="119" t="s">
        <v>3953</v>
      </c>
      <c r="G139" s="131" t="s">
        <v>1445</v>
      </c>
      <c r="H139" s="119" t="s">
        <v>3908</v>
      </c>
      <c r="I139" s="131" t="s">
        <v>2928</v>
      </c>
      <c r="J139" s="119" t="str">
        <f>IF(K139="","",K139)</f>
        <v>sel631</v>
      </c>
      <c r="K139" s="131" t="str">
        <f t="shared" si="2"/>
        <v>sel631</v>
      </c>
      <c r="L139" s="111"/>
      <c r="M139" s="111"/>
      <c r="N139" s="111"/>
      <c r="O139" s="110" t="s">
        <v>1914</v>
      </c>
      <c r="P139" s="111"/>
      <c r="Q139" s="111"/>
      <c r="R139" s="110">
        <v>-1</v>
      </c>
      <c r="S139" s="73"/>
      <c r="T139" s="73"/>
      <c r="U139" s="113" t="str">
        <f>J139</f>
        <v>sel631</v>
      </c>
      <c r="V139" s="119" t="s">
        <v>4071</v>
      </c>
      <c r="W139" s="119" t="s">
        <v>4465</v>
      </c>
      <c r="X139" s="119" t="s">
        <v>4466</v>
      </c>
      <c r="Y139" s="119" t="s">
        <v>4467</v>
      </c>
      <c r="Z139" s="119" t="s">
        <v>4468</v>
      </c>
      <c r="AA139" s="119" t="s">
        <v>4469</v>
      </c>
      <c r="AB139" s="119" t="s">
        <v>4470</v>
      </c>
      <c r="AC139" s="119"/>
      <c r="AD139" s="119"/>
      <c r="AE139" s="119"/>
      <c r="AF139" s="119"/>
      <c r="AG139" s="119"/>
      <c r="AH139" s="119"/>
      <c r="AI139" s="119"/>
      <c r="AJ139" s="119"/>
      <c r="AK139" s="119"/>
      <c r="AL139" s="131" t="s">
        <v>4666</v>
      </c>
      <c r="AM139" s="131" t="s">
        <v>4759</v>
      </c>
      <c r="AN139" s="131" t="s">
        <v>2432</v>
      </c>
      <c r="AO139" s="162" t="s">
        <v>4760</v>
      </c>
      <c r="AP139" s="162" t="s">
        <v>4761</v>
      </c>
      <c r="AQ139" s="162" t="s">
        <v>4762</v>
      </c>
      <c r="AR139" s="131" t="s">
        <v>4763</v>
      </c>
      <c r="AS139" s="131" t="s">
        <v>2966</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"D6.scenario.defInput["""&amp;B139&amp;"""] = {  "&amp;E$2&amp;":"""&amp;E139&amp;""",  "&amp;C$2&amp;":"""&amp;CLEAN(SUBSTITUTE(C139,"""",""""))&amp;""",  "&amp;F$2&amp;":"""&amp;F139&amp;""",  "&amp;H$2&amp;":"""&amp;CLEAN(SUBSTITUTE(H139,"""",""""))&amp;""", "&amp;J$2&amp;":"""&amp;J139&amp;""", "&amp;L$2&amp;":"""&amp;L139&amp;""", "&amp;M$2&amp;":"""&amp;M139&amp;""", "&amp;N$2&amp;":"""&amp;N139&amp;""", "&amp;O$2&amp;":"""&amp;O139&amp;""", "&amp;P$2&amp;":"""&amp;P139&amp;""", "&amp;Q$2&amp;":"""&amp;Q139&amp;""", "&amp;R$2&amp;":"""&amp;R139&amp;""", d11t:"""&amp;CJ139&amp;""",d11p:"""&amp;CK139&amp;""",d12t:"""&amp;CL139&amp;""",d12p:"""&amp;CM139&amp;""",d13t:"""&amp;CN139&amp;""",d13p:"""&amp;CO139&amp;""",d1w:"""&amp;CP139&amp;""",d1d:"""&amp;CQ139&amp;""", d21t:"""&amp;CR139&amp;""",d21p:"""&amp;CS139&amp;""",d22t:"""&amp;CT139&amp;""",d22p:"""&amp;CU139&amp;""",d23t:"""&amp;CV139&amp;""",d23p:"""&amp;CW139&amp;""",d2w:"""&amp;CX139&amp;""",d2d:"""&amp;CY139&amp;""", d31t:"""&amp;CZ139&amp;""",d31p:"""&amp;DA139&amp;""",d32t:"""&amp;DB139&amp;""",d32p:"""&amp;DC139&amp;""",d33t:"""&amp;DD139&amp;""",d33p:"""&amp;DE139&amp;""",d3w:"""&amp;DF139&amp;""",d3d:"""&amp;DG139&amp;"""}; "</f>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0"/>
        <v>D6.scenario.defSelectValue["sel631"]= [ "Please select", "with non", "less than 20-inch number from 20 to 30 inches", "30-40 inches", "40-50 inches", "50-65 inches", "65 inches or more", "" ];</v>
      </c>
      <c r="DR139" s="89"/>
      <c r="DS139" s="89"/>
      <c r="DT139" s="89" t="str">
        <f t="shared" si="1"/>
        <v>D6.scenario.defSelectData['sel631']= [ '-1', '0', '18', '25', '35', '45', '60', '70' ];</v>
      </c>
    </row>
    <row r="140" spans="1:124" s="84" customFormat="1" ht="43.5" customHeight="1" x14ac:dyDescent="0.15">
      <c r="A140" s="73"/>
      <c r="B140" s="111" t="s">
        <v>2426</v>
      </c>
      <c r="C140" s="119" t="s">
        <v>3909</v>
      </c>
      <c r="D140" s="131" t="s">
        <v>2427</v>
      </c>
      <c r="E140" s="110" t="s">
        <v>2930</v>
      </c>
      <c r="F140" s="119" t="s">
        <v>3942</v>
      </c>
      <c r="G140" s="131" t="s">
        <v>834</v>
      </c>
      <c r="H140" s="119" t="s">
        <v>3909</v>
      </c>
      <c r="I140" s="131" t="s">
        <v>2427</v>
      </c>
      <c r="J140" s="119" t="str">
        <f>IF(K140="","",K140)</f>
        <v>sel632</v>
      </c>
      <c r="K140" s="131" t="str">
        <f t="shared" si="2"/>
        <v>sel632</v>
      </c>
      <c r="L140" s="111"/>
      <c r="M140" s="111"/>
      <c r="N140" s="111"/>
      <c r="O140" s="110" t="s">
        <v>1914</v>
      </c>
      <c r="P140" s="111"/>
      <c r="Q140" s="111"/>
      <c r="R140" s="110">
        <v>-1</v>
      </c>
      <c r="S140" s="73"/>
      <c r="T140" s="73"/>
      <c r="U140" s="113" t="str">
        <f>J140</f>
        <v>sel632</v>
      </c>
      <c r="V140" s="119" t="s">
        <v>4071</v>
      </c>
      <c r="W140" s="119" t="s">
        <v>4318</v>
      </c>
      <c r="X140" s="121" t="s">
        <v>4319</v>
      </c>
      <c r="Y140" s="119" t="s">
        <v>4320</v>
      </c>
      <c r="Z140" s="119" t="s">
        <v>4321</v>
      </c>
      <c r="AA140" s="119" t="s">
        <v>4322</v>
      </c>
      <c r="AB140" s="119" t="s">
        <v>4323</v>
      </c>
      <c r="AC140" s="119" t="s">
        <v>4324</v>
      </c>
      <c r="AD140" s="119" t="s">
        <v>4325</v>
      </c>
      <c r="AE140" s="119" t="s">
        <v>4109</v>
      </c>
      <c r="AF140" s="119"/>
      <c r="AG140" s="119"/>
      <c r="AH140" s="119"/>
      <c r="AI140" s="119"/>
      <c r="AJ140" s="119"/>
      <c r="AK140" s="119"/>
      <c r="AL140" s="131" t="s">
        <v>4704</v>
      </c>
      <c r="AM140" s="131" t="s">
        <v>2078</v>
      </c>
      <c r="AN140" s="163" t="s">
        <v>2433</v>
      </c>
      <c r="AO140" s="162" t="s">
        <v>2434</v>
      </c>
      <c r="AP140" s="162" t="s">
        <v>2435</v>
      </c>
      <c r="AQ140" s="162" t="s">
        <v>2436</v>
      </c>
      <c r="AR140" s="131" t="s">
        <v>2437</v>
      </c>
      <c r="AS140" s="131" t="s">
        <v>2438</v>
      </c>
      <c r="AT140" s="131" t="s">
        <v>2439</v>
      </c>
      <c r="AU140" s="131" t="s">
        <v>2440</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"D6.scenario.defInput["""&amp;B140&amp;"""] = {  "&amp;E$2&amp;":"""&amp;E140&amp;""",  "&amp;C$2&amp;":"""&amp;CLEAN(SUBSTITUTE(C140,"""",""""))&amp;""",  "&amp;F$2&amp;":"""&amp;F140&amp;""",  "&amp;H$2&amp;":"""&amp;CLEAN(SUBSTITUTE(H140,"""",""""))&amp;""", "&amp;J$2&amp;":"""&amp;J140&amp;""", "&amp;L$2&amp;":"""&amp;L140&amp;""", "&amp;M$2&amp;":"""&amp;M140&amp;""", "&amp;N$2&amp;":"""&amp;N140&amp;""", "&amp;O$2&amp;":"""&amp;O140&amp;""", "&amp;P$2&amp;":"""&amp;P140&amp;""", "&amp;Q$2&amp;":"""&amp;Q140&amp;""", "&amp;R$2&amp;":"""&amp;R140&amp;""", d11t:"""&amp;CJ140&amp;""",d11p:"""&amp;CK140&amp;""",d12t:"""&amp;CL140&amp;""",d12p:"""&amp;CM140&amp;""",d13t:"""&amp;CN140&amp;""",d13p:"""&amp;CO140&amp;""",d1w:"""&amp;CP140&amp;""",d1d:"""&amp;CQ140&amp;""", d21t:"""&amp;CR140&amp;""",d21p:"""&amp;CS140&amp;""",d22t:"""&amp;CT140&amp;""",d22p:"""&amp;CU140&amp;""",d23t:"""&amp;CV140&amp;""",d23p:"""&amp;CW140&amp;""",d2w:"""&amp;CX140&amp;""",d2d:"""&amp;CY140&amp;""", d31t:"""&amp;CZ140&amp;""",d31p:"""&amp;DA140&amp;""",d32t:"""&amp;DB140&amp;""",d32p:"""&amp;DC140&amp;""",d33t:"""&amp;DD140&amp;""",d33p:"""&amp;DE140&amp;""",d3w:"""&amp;DF140&amp;""",d3d:"""&amp;DG140&amp;"""}; "</f>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0"/>
        <v>D6.scenario.defSelectValue["sel632"]= [ "Please select", "have have not", "1 year less than", "3 years less than", "5 years less than", "7 years less than", "less than 10 years", "less than 15 years", "less than 20 years", "for more than 20 years", "" ];</v>
      </c>
      <c r="DR140" s="89"/>
      <c r="DS140" s="89"/>
      <c r="DT140" s="89" t="str">
        <f t="shared" si="1"/>
        <v>D6.scenario.defSelectData['sel632']= [ '-1', '0', '1', '2', '4', '6', '9', '13', '18', '25' ];</v>
      </c>
    </row>
    <row r="141" spans="1:124" s="84" customFormat="1" ht="43.5" customHeight="1" x14ac:dyDescent="0.15">
      <c r="A141" s="73"/>
      <c r="B141" s="111" t="s">
        <v>2929</v>
      </c>
      <c r="C141" s="119" t="s">
        <v>3907</v>
      </c>
      <c r="D141" s="131" t="s">
        <v>1948</v>
      </c>
      <c r="E141" s="110" t="s">
        <v>2930</v>
      </c>
      <c r="F141" s="119" t="s">
        <v>3942</v>
      </c>
      <c r="G141" s="131" t="s">
        <v>834</v>
      </c>
      <c r="H141" s="119" t="s">
        <v>3909</v>
      </c>
      <c r="I141" s="131" t="s">
        <v>2427</v>
      </c>
      <c r="J141" s="119" t="str">
        <f>IF(K141="","",K141)</f>
        <v>sel633</v>
      </c>
      <c r="K141" s="131" t="str">
        <f t="shared" si="2"/>
        <v>sel633</v>
      </c>
      <c r="L141" s="111"/>
      <c r="M141" s="111"/>
      <c r="N141" s="111"/>
      <c r="O141" s="110" t="s">
        <v>1914</v>
      </c>
      <c r="P141" s="111"/>
      <c r="Q141" s="111"/>
      <c r="R141" s="110">
        <v>-1</v>
      </c>
      <c r="S141" s="73"/>
      <c r="T141" s="73"/>
      <c r="U141" s="113" t="str">
        <f>J141</f>
        <v>sel633</v>
      </c>
      <c r="V141" s="119" t="s">
        <v>4411</v>
      </c>
      <c r="W141" s="119"/>
      <c r="X141" s="119" t="s">
        <v>4471</v>
      </c>
      <c r="Y141" s="119" t="s">
        <v>4280</v>
      </c>
      <c r="Z141" s="119" t="s">
        <v>4226</v>
      </c>
      <c r="AA141" s="119" t="s">
        <v>4281</v>
      </c>
      <c r="AB141" s="119" t="s">
        <v>4282</v>
      </c>
      <c r="AC141" s="119" t="s">
        <v>4228</v>
      </c>
      <c r="AD141" s="119" t="s">
        <v>4229</v>
      </c>
      <c r="AE141" s="119"/>
      <c r="AF141" s="119"/>
      <c r="AG141" s="119"/>
      <c r="AH141" s="119"/>
      <c r="AI141" s="119"/>
      <c r="AJ141" s="119" t="s">
        <v>3559</v>
      </c>
      <c r="AK141" s="119"/>
      <c r="AL141" s="131" t="s">
        <v>4666</v>
      </c>
      <c r="AM141" s="131" t="s">
        <v>2023</v>
      </c>
      <c r="AN141" s="131" t="s">
        <v>1982</v>
      </c>
      <c r="AO141" s="162" t="s">
        <v>1984</v>
      </c>
      <c r="AP141" s="162" t="s">
        <v>1985</v>
      </c>
      <c r="AQ141" s="162" t="s">
        <v>1986</v>
      </c>
      <c r="AR141" s="131" t="s">
        <v>1987</v>
      </c>
      <c r="AS141" s="131" t="s">
        <v>1988</v>
      </c>
      <c r="AT141" s="131" t="s">
        <v>1989</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"D6.scenario.defInput["""&amp;B141&amp;"""] = {  "&amp;E$2&amp;":"""&amp;E141&amp;""",  "&amp;C$2&amp;":"""&amp;CLEAN(SUBSTITUTE(C141,"""",""""))&amp;""",  "&amp;F$2&amp;":"""&amp;F141&amp;""",  "&amp;H$2&amp;":"""&amp;CLEAN(SUBSTITUTE(H141,"""",""""))&amp;""", "&amp;J$2&amp;":"""&amp;J141&amp;""", "&amp;L$2&amp;":"""&amp;L141&amp;""", "&amp;M$2&amp;":"""&amp;M141&amp;""", "&amp;N$2&amp;":"""&amp;N141&amp;""", "&amp;O$2&amp;":"""&amp;O141&amp;""", "&amp;P$2&amp;":"""&amp;P141&amp;""", "&amp;Q$2&amp;":"""&amp;Q141&amp;""", "&amp;R$2&amp;":"""&amp;R141&amp;""", d11t:"""&amp;CJ141&amp;""",d11p:"""&amp;CK141&amp;""",d12t:"""&amp;CL141&amp;""",d12p:"""&amp;CM141&amp;""",d13t:"""&amp;CN141&amp;""",d13p:"""&amp;CO141&amp;""",d1w:"""&amp;CP141&amp;""",d1d:"""&amp;CQ141&amp;""", d21t:"""&amp;CR141&amp;""",d21p:"""&amp;CS141&amp;""",d22t:"""&amp;CT141&amp;""",d22p:"""&amp;CU141&amp;""",d23t:"""&amp;CV141&amp;""",d23p:"""&amp;CW141&amp;""",d2w:"""&amp;CX141&amp;""",d2d:"""&amp;CY141&amp;""", d31t:"""&amp;CZ141&amp;""",d31p:"""&amp;DA141&amp;""",d32t:"""&amp;DB141&amp;""",d32p:"""&amp;DC141&amp;""",d33t:"""&amp;DD141&amp;""",d33p:"""&amp;DE141&amp;""",d3w:"""&amp;DF141&amp;""",d3d:"""&amp;DG141&amp;"""}; "</f>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0"/>
        <v>D6.scenario.defSelectValue["sel633"]= [ "Please choose not to use", "", " 2 hours", "4 hours", "6 hours", "8 hours", "12 hours", "16 hours", "24 hours", "", " " ];</v>
      </c>
      <c r="DR141" s="89"/>
      <c r="DS141" s="89"/>
      <c r="DT141" s="89" t="str">
        <f t="shared" si="1"/>
        <v>D6.scenario.defSelectData['sel633']= [ '-1', '0', '2', '4', '6', '8', '12', '16', '24' ];</v>
      </c>
    </row>
    <row r="142" spans="1:124" s="84" customFormat="1" ht="43.5" customHeight="1" x14ac:dyDescent="0.15">
      <c r="A142" s="73"/>
      <c r="B142" s="111" t="s">
        <v>1972</v>
      </c>
      <c r="C142" s="119" t="s">
        <v>3910</v>
      </c>
      <c r="D142" s="131" t="s">
        <v>1973</v>
      </c>
      <c r="E142" s="110" t="s">
        <v>1971</v>
      </c>
      <c r="F142" s="119" t="s">
        <v>3954</v>
      </c>
      <c r="G142" s="131" t="s">
        <v>1974</v>
      </c>
      <c r="H142" s="119" t="s">
        <v>4052</v>
      </c>
      <c r="I142" s="131" t="s">
        <v>1975</v>
      </c>
      <c r="J142" s="119" t="str">
        <f>IF(K142="","",K142)</f>
        <v>sel701</v>
      </c>
      <c r="K142" s="131" t="str">
        <f t="shared" si="2"/>
        <v>sel701</v>
      </c>
      <c r="L142" s="111"/>
      <c r="M142" s="111"/>
      <c r="N142" s="111"/>
      <c r="O142" s="110" t="s">
        <v>1914</v>
      </c>
      <c r="P142" s="111"/>
      <c r="Q142" s="111"/>
      <c r="R142" s="110">
        <v>-1</v>
      </c>
      <c r="S142" s="73"/>
      <c r="T142" s="73"/>
      <c r="U142" s="113" t="str">
        <f>J142</f>
        <v>sel701</v>
      </c>
      <c r="V142" s="119" t="s">
        <v>4071</v>
      </c>
      <c r="W142" s="119" t="s">
        <v>4472</v>
      </c>
      <c r="X142" s="119" t="s">
        <v>4076</v>
      </c>
      <c r="Y142" s="119" t="s">
        <v>4077</v>
      </c>
      <c r="Z142" s="119" t="s">
        <v>4078</v>
      </c>
      <c r="AA142" s="119" t="s">
        <v>4079</v>
      </c>
      <c r="AB142" s="119" t="s">
        <v>4080</v>
      </c>
      <c r="AC142" s="119"/>
      <c r="AD142" s="119"/>
      <c r="AE142" s="119"/>
      <c r="AF142" s="119"/>
      <c r="AG142" s="119"/>
      <c r="AH142" s="119"/>
      <c r="AI142" s="119"/>
      <c r="AJ142" s="119" t="s">
        <v>3559</v>
      </c>
      <c r="AK142" s="119"/>
      <c r="AL142" s="131" t="s">
        <v>4666</v>
      </c>
      <c r="AM142" s="131" t="s">
        <v>2078</v>
      </c>
      <c r="AN142" s="162" t="s">
        <v>2079</v>
      </c>
      <c r="AO142" s="162" t="s">
        <v>2080</v>
      </c>
      <c r="AP142" s="131" t="s">
        <v>2081</v>
      </c>
      <c r="AQ142" s="131" t="s">
        <v>406</v>
      </c>
      <c r="AR142" s="131" t="s">
        <v>407</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"D6.scenario.defInput["""&amp;B142&amp;"""] = {  "&amp;E$2&amp;":"""&amp;E142&amp;""",  "&amp;C$2&amp;":"""&amp;CLEAN(SUBSTITUTE(C142,"""",""""))&amp;""",  "&amp;F$2&amp;":"""&amp;F142&amp;""",  "&amp;H$2&amp;":"""&amp;CLEAN(SUBSTITUTE(H142,"""",""""))&amp;""", "&amp;J$2&amp;":"""&amp;J142&amp;""", "&amp;L$2&amp;":"""&amp;L142&amp;""", "&amp;M$2&amp;":"""&amp;M142&amp;""", "&amp;N$2&amp;":"""&amp;N142&amp;""", "&amp;O$2&amp;":"""&amp;O142&amp;""", "&amp;P$2&amp;":"""&amp;P142&amp;""", "&amp;Q$2&amp;":"""&amp;Q142&amp;""", "&amp;R$2&amp;":"""&amp;R142&amp;""", d11t:"""&amp;CJ142&amp;""",d11p:"""&amp;CK142&amp;""",d12t:"""&amp;CL142&amp;""",d12p:"""&amp;CM142&amp;""",d13t:"""&amp;CN142&amp;""",d13p:"""&amp;CO142&amp;""",d1w:"""&amp;CP142&amp;""",d1d:"""&amp;CQ142&amp;""", d21t:"""&amp;CR142&amp;""",d21p:"""&amp;CS142&amp;""",d22t:"""&amp;CT142&amp;""",d22p:"""&amp;CU142&amp;""",d23t:"""&amp;CV142&amp;""",d23p:"""&amp;CW142&amp;""",d2w:"""&amp;CX142&amp;""",d2d:"""&amp;CY142&amp;""", d31t:"""&amp;CZ142&amp;""",d31p:"""&amp;DA142&amp;""",d32t:"""&amp;DB142&amp;""",d32p:"""&amp;DC142&amp;""",d33t:"""&amp;DD142&amp;""",d33p:"""&amp;DE142&amp;""",d3w:"""&amp;DF142&amp;""",d3d:"""&amp;DG142&amp;"""}; "</f>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0"/>
        <v>D6.scenario.defSelectValue["sel701"]= [ "Please select", "do not have", "one", "two", "three", "four", "five", "", " " ];</v>
      </c>
      <c r="DR142" s="89"/>
      <c r="DS142" s="89"/>
      <c r="DT142" s="89" t="str">
        <f t="shared" si="1"/>
        <v>D6.scenario.defSelectData['sel701']= [ '-1', '0', '1', '2', '3', '4', '5' ];</v>
      </c>
    </row>
    <row r="143" spans="1:124" s="84" customFormat="1" ht="43.5" customHeight="1" x14ac:dyDescent="0.15">
      <c r="A143" s="73"/>
      <c r="B143" s="111" t="s">
        <v>2932</v>
      </c>
      <c r="C143" s="119" t="s">
        <v>3911</v>
      </c>
      <c r="D143" s="131" t="s">
        <v>2428</v>
      </c>
      <c r="E143" s="110" t="s">
        <v>2931</v>
      </c>
      <c r="F143" s="119" t="s">
        <v>3942</v>
      </c>
      <c r="G143" s="131" t="s">
        <v>834</v>
      </c>
      <c r="H143" s="119" t="s">
        <v>3911</v>
      </c>
      <c r="I143" s="131" t="s">
        <v>2428</v>
      </c>
      <c r="J143" s="119" t="str">
        <f>IF(K143="","",K143)</f>
        <v>sel711</v>
      </c>
      <c r="K143" s="131" t="str">
        <f t="shared" si="2"/>
        <v>sel711</v>
      </c>
      <c r="L143" s="111"/>
      <c r="M143" s="111"/>
      <c r="N143" s="111"/>
      <c r="O143" s="110" t="s">
        <v>1914</v>
      </c>
      <c r="P143" s="111"/>
      <c r="Q143" s="111"/>
      <c r="R143" s="110">
        <v>-1</v>
      </c>
      <c r="S143" s="73"/>
      <c r="T143" s="73"/>
      <c r="U143" s="113" t="str">
        <f>J143</f>
        <v>sel711</v>
      </c>
      <c r="V143" s="119" t="s">
        <v>4071</v>
      </c>
      <c r="W143" s="119" t="s">
        <v>4318</v>
      </c>
      <c r="X143" s="119" t="s">
        <v>4319</v>
      </c>
      <c r="Y143" s="119" t="s">
        <v>4320</v>
      </c>
      <c r="Z143" s="119" t="s">
        <v>4321</v>
      </c>
      <c r="AA143" s="119" t="s">
        <v>4322</v>
      </c>
      <c r="AB143" s="119" t="s">
        <v>4323</v>
      </c>
      <c r="AC143" s="119" t="s">
        <v>4324</v>
      </c>
      <c r="AD143" s="119" t="s">
        <v>4325</v>
      </c>
      <c r="AE143" s="119" t="s">
        <v>4109</v>
      </c>
      <c r="AF143" s="119"/>
      <c r="AG143" s="119"/>
      <c r="AH143" s="119"/>
      <c r="AI143" s="119"/>
      <c r="AJ143" s="119"/>
      <c r="AK143" s="119"/>
      <c r="AL143" s="131" t="s">
        <v>4748</v>
      </c>
      <c r="AM143" s="131" t="s">
        <v>4764</v>
      </c>
      <c r="AN143" s="162" t="s">
        <v>2280</v>
      </c>
      <c r="AO143" s="162" t="s">
        <v>2281</v>
      </c>
      <c r="AP143" s="162" t="s">
        <v>2282</v>
      </c>
      <c r="AQ143" s="162" t="s">
        <v>2283</v>
      </c>
      <c r="AR143" s="162" t="s">
        <v>2284</v>
      </c>
      <c r="AS143" s="162" t="s">
        <v>2285</v>
      </c>
      <c r="AT143" s="162" t="s">
        <v>2286</v>
      </c>
      <c r="AU143" s="131" t="s">
        <v>2287</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"D6.scenario.defInput["""&amp;B143&amp;"""] = {  "&amp;E$2&amp;":"""&amp;E143&amp;""",  "&amp;C$2&amp;":"""&amp;CLEAN(SUBSTITUTE(C143,"""",""""))&amp;""",  "&amp;F$2&amp;":"""&amp;F143&amp;""",  "&amp;H$2&amp;":"""&amp;CLEAN(SUBSTITUTE(H143,"""",""""))&amp;""", "&amp;J$2&amp;":"""&amp;J143&amp;""", "&amp;L$2&amp;":"""&amp;L143&amp;""", "&amp;M$2&amp;":"""&amp;M143&amp;""", "&amp;N$2&amp;":"""&amp;N143&amp;""", "&amp;O$2&amp;":"""&amp;O143&amp;""", "&amp;P$2&amp;":"""&amp;P143&amp;""", "&amp;Q$2&amp;":"""&amp;Q143&amp;""", "&amp;R$2&amp;":"""&amp;R143&amp;""", d11t:"""&amp;CJ143&amp;""",d11p:"""&amp;CK143&amp;""",d12t:"""&amp;CL143&amp;""",d12p:"""&amp;CM143&amp;""",d13t:"""&amp;CN143&amp;""",d13p:"""&amp;CO143&amp;""",d1w:"""&amp;CP143&amp;""",d1d:"""&amp;CQ143&amp;""", d21t:"""&amp;CR143&amp;""",d21p:"""&amp;CS143&amp;""",d22t:"""&amp;CT143&amp;""",d22p:"""&amp;CU143&amp;""",d23t:"""&amp;CV143&amp;""",d23p:"""&amp;CW143&amp;""",d2w:"""&amp;CX143&amp;""",d2d:"""&amp;CY143&amp;""", d31t:"""&amp;CZ143&amp;""",d31p:"""&amp;DA143&amp;""",d32t:"""&amp;DB143&amp;""",d32p:"""&amp;DC143&amp;""",d33t:"""&amp;DD143&amp;""",d33p:"""&amp;DE143&amp;""",d3w:"""&amp;DF143&amp;""",d3d:"""&amp;DG143&amp;"""}; "</f>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0"/>
        <v>D6.scenario.defSelectValue["sel711"]= [ "Please select", "have have not", "1 year less than", "3 years less than", "5 years less than", "7 years less than", "less than 10 years", "less than 15 years", "less than 20 years", "for more than 20 years", "" ];</v>
      </c>
      <c r="DR143" s="89"/>
      <c r="DS143" s="89"/>
      <c r="DT143" s="89" t="str">
        <f t="shared" si="1"/>
        <v>D6.scenario.defSelectData['sel711']= [ '-1', '0', '0', '2', '4', '6', '8', '12', '17', '25' ];</v>
      </c>
    </row>
    <row r="144" spans="1:124" s="84" customFormat="1" ht="43.5" customHeight="1" x14ac:dyDescent="0.15">
      <c r="A144" s="73"/>
      <c r="B144" s="111" t="s">
        <v>2933</v>
      </c>
      <c r="C144" s="119" t="s">
        <v>3912</v>
      </c>
      <c r="D144" s="131" t="s">
        <v>2629</v>
      </c>
      <c r="E144" s="110" t="s">
        <v>2931</v>
      </c>
      <c r="F144" s="119"/>
      <c r="G144" s="131"/>
      <c r="H144" s="119" t="s">
        <v>3912</v>
      </c>
      <c r="I144" s="131" t="s">
        <v>2629</v>
      </c>
      <c r="J144" s="119" t="str">
        <f>IF(K144="","",K144)</f>
        <v>sel712</v>
      </c>
      <c r="K144" s="131" t="str">
        <f t="shared" si="2"/>
        <v>sel712</v>
      </c>
      <c r="L144" s="111"/>
      <c r="M144" s="111"/>
      <c r="N144" s="111"/>
      <c r="O144" s="110" t="s">
        <v>1914</v>
      </c>
      <c r="P144" s="111"/>
      <c r="Q144" s="111"/>
      <c r="R144" s="110">
        <v>-1</v>
      </c>
      <c r="S144" s="73"/>
      <c r="T144" s="91"/>
      <c r="U144" s="113" t="str">
        <f>J144</f>
        <v>sel712</v>
      </c>
      <c r="V144" s="119" t="s">
        <v>4071</v>
      </c>
      <c r="W144" s="119" t="s">
        <v>4473</v>
      </c>
      <c r="X144" s="119" t="s">
        <v>4474</v>
      </c>
      <c r="Y144" s="119"/>
      <c r="Z144" s="119"/>
      <c r="AA144" s="119"/>
      <c r="AB144" s="119"/>
      <c r="AC144" s="119"/>
      <c r="AD144" s="119"/>
      <c r="AE144" s="119"/>
      <c r="AF144" s="119"/>
      <c r="AG144" s="119"/>
      <c r="AH144" s="119"/>
      <c r="AI144" s="119"/>
      <c r="AJ144" s="119" t="s">
        <v>3559</v>
      </c>
      <c r="AK144" s="119"/>
      <c r="AL144" s="131" t="s">
        <v>4666</v>
      </c>
      <c r="AM144" s="162" t="s">
        <v>2634</v>
      </c>
      <c r="AN144" s="131" t="s">
        <v>2635</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"D6.scenario.defInput["""&amp;B144&amp;"""] = {  "&amp;E$2&amp;":"""&amp;E144&amp;""",  "&amp;C$2&amp;":"""&amp;CLEAN(SUBSTITUTE(C144,"""",""""))&amp;""",  "&amp;F$2&amp;":"""&amp;F144&amp;""",  "&amp;H$2&amp;":"""&amp;CLEAN(SUBSTITUTE(H144,"""",""""))&amp;""", "&amp;J$2&amp;":"""&amp;J144&amp;""", "&amp;L$2&amp;":"""&amp;L144&amp;""", "&amp;M$2&amp;":"""&amp;M144&amp;""", "&amp;N$2&amp;":"""&amp;N144&amp;""", "&amp;O$2&amp;":"""&amp;O144&amp;""", "&amp;P$2&amp;":"""&amp;P144&amp;""", "&amp;Q$2&amp;":"""&amp;Q144&amp;""", "&amp;R$2&amp;":"""&amp;R144&amp;""", d11t:"""&amp;CJ144&amp;""",d11p:"""&amp;CK144&amp;""",d12t:"""&amp;CL144&amp;""",d12p:"""&amp;CM144&amp;""",d13t:"""&amp;CN144&amp;""",d13p:"""&amp;CO144&amp;""",d1w:"""&amp;CP144&amp;""",d1d:"""&amp;CQ144&amp;""", d21t:"""&amp;CR144&amp;""",d21p:"""&amp;CS144&amp;""",d22t:"""&amp;CT144&amp;""",d22p:"""&amp;CU144&amp;""",d23t:"""&amp;CV144&amp;""",d23p:"""&amp;CW144&amp;""",d2w:"""&amp;CX144&amp;""",d2d:"""&amp;CY144&amp;""", d31t:"""&amp;CZ144&amp;""",d31p:"""&amp;DA144&amp;""",d32t:"""&amp;DB144&amp;""",d32p:"""&amp;DC144&amp;""",d33t:"""&amp;DD144&amp;""",d33p:"""&amp;DE144&amp;""",d3w:"""&amp;DF144&amp;""",d3d:"""&amp;DG144&amp;"""}; "</f>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0"/>
        <v>D6.scenario.defSelectValue["sel712"]= [ "Please select", "refrigerator", "freezer (stocker)", "", " " ];</v>
      </c>
      <c r="DR144" s="89"/>
      <c r="DS144" s="89"/>
      <c r="DT144" s="89" t="str">
        <f t="shared" si="1"/>
        <v>D6.scenario.defSelectData['sel712']= [ '-1', '1', '2' ];</v>
      </c>
    </row>
    <row r="145" spans="1:124" s="84" customFormat="1" ht="43.5" customHeight="1" x14ac:dyDescent="0.15">
      <c r="A145" s="73"/>
      <c r="B145" s="111" t="s">
        <v>2934</v>
      </c>
      <c r="C145" s="119" t="s">
        <v>3913</v>
      </c>
      <c r="D145" s="131" t="s">
        <v>2630</v>
      </c>
      <c r="E145" s="110" t="s">
        <v>2931</v>
      </c>
      <c r="F145" s="119"/>
      <c r="G145" s="131"/>
      <c r="H145" s="119" t="s">
        <v>3913</v>
      </c>
      <c r="I145" s="131" t="s">
        <v>2630</v>
      </c>
      <c r="J145" s="119" t="str">
        <f>IF(K145="","",K145)</f>
        <v>sel713</v>
      </c>
      <c r="K145" s="131" t="str">
        <f t="shared" si="2"/>
        <v>sel713</v>
      </c>
      <c r="L145" s="111"/>
      <c r="M145" s="111"/>
      <c r="N145" s="111"/>
      <c r="O145" s="110" t="s">
        <v>1914</v>
      </c>
      <c r="P145" s="111"/>
      <c r="Q145" s="111"/>
      <c r="R145" s="110">
        <v>-1</v>
      </c>
      <c r="S145" s="73"/>
      <c r="T145" s="91"/>
      <c r="U145" s="113" t="str">
        <f>J145</f>
        <v>sel713</v>
      </c>
      <c r="V145" s="119" t="s">
        <v>4475</v>
      </c>
      <c r="W145" s="119" t="s">
        <v>4167</v>
      </c>
      <c r="X145" s="119" t="s">
        <v>4476</v>
      </c>
      <c r="Y145" s="119" t="s">
        <v>4477</v>
      </c>
      <c r="Z145" s="119" t="s">
        <v>4478</v>
      </c>
      <c r="AA145" s="119" t="s">
        <v>4479</v>
      </c>
      <c r="AB145" s="119" t="s">
        <v>4480</v>
      </c>
      <c r="AC145" s="119"/>
      <c r="AD145" s="119"/>
      <c r="AE145" s="119"/>
      <c r="AF145" s="119"/>
      <c r="AG145" s="119"/>
      <c r="AH145" s="119"/>
      <c r="AI145" s="119"/>
      <c r="AJ145" s="119" t="s">
        <v>3559</v>
      </c>
      <c r="AK145" s="119"/>
      <c r="AL145" s="131" t="s">
        <v>4666</v>
      </c>
      <c r="AM145" s="162" t="s">
        <v>2636</v>
      </c>
      <c r="AN145" s="131" t="s">
        <v>4765</v>
      </c>
      <c r="AO145" s="131" t="s">
        <v>4766</v>
      </c>
      <c r="AP145" s="131" t="s">
        <v>4767</v>
      </c>
      <c r="AQ145" s="162" t="s">
        <v>4768</v>
      </c>
      <c r="AR145" s="162" t="s">
        <v>2637</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"D6.scenario.defInput["""&amp;B145&amp;"""] = {  "&amp;E$2&amp;":"""&amp;E145&amp;""",  "&amp;C$2&amp;":"""&amp;CLEAN(SUBSTITUTE(C145,"""",""""))&amp;""",  "&amp;F$2&amp;":"""&amp;F145&amp;""",  "&amp;H$2&amp;":"""&amp;CLEAN(SUBSTITUTE(H145,"""",""""))&amp;""", "&amp;J$2&amp;":"""&amp;J145&amp;""", "&amp;L$2&amp;":"""&amp;L145&amp;""", "&amp;M$2&amp;":"""&amp;M145&amp;""", "&amp;N$2&amp;":"""&amp;N145&amp;""", "&amp;O$2&amp;":"""&amp;O145&amp;""", "&amp;P$2&amp;":"""&amp;P145&amp;""", "&amp;Q$2&amp;":"""&amp;Q145&amp;""", "&amp;R$2&amp;":"""&amp;R145&amp;""", d11t:"""&amp;CJ145&amp;""",d11p:"""&amp;CK145&amp;""",d12t:"""&amp;CL145&amp;""",d12p:"""&amp;CM145&amp;""",d13t:"""&amp;CN145&amp;""",d13p:"""&amp;CO145&amp;""",d1w:"""&amp;CP145&amp;""",d1d:"""&amp;CQ145&amp;""", d21t:"""&amp;CR145&amp;""",d21p:"""&amp;CS145&amp;""",d22t:"""&amp;CT145&amp;""",d22p:"""&amp;CU145&amp;""",d23t:"""&amp;CV145&amp;""",d23p:"""&amp;CW145&amp;""",d2w:"""&amp;CX145&amp;""",d2d:"""&amp;CY145&amp;""", d31t:"""&amp;CZ145&amp;""",d31p:"""&amp;DA145&amp;""",d32t:"""&amp;DB145&amp;""",d32p:"""&amp;DC145&amp;""",d33t:"""&amp;DD145&amp;""",d33p:"""&amp;DE145&amp;""",d3w:"""&amp;DF145&amp;""",d3d:"""&amp;DG145&amp;"""}; "</f>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0"/>
        <v>D6.scenario.defSelectValue["sel713"]= [ "Please select less than", "100L", "101-200 liter", "201-300 liters", "301-400 liters", "401-500 liter", "501 liters or more", "", " " ];</v>
      </c>
      <c r="DR145" s="89"/>
      <c r="DS145" s="89"/>
      <c r="DT145" s="89" t="str">
        <f t="shared" si="1"/>
        <v>D6.scenario.defSelectData['sel713']= [ '-1', '80', '150', '250', '350', '450', '550' ];</v>
      </c>
    </row>
    <row r="146" spans="1:124" s="84" customFormat="1" ht="43.5" customHeight="1" x14ac:dyDescent="0.15">
      <c r="A146" s="73"/>
      <c r="B146" s="111" t="s">
        <v>2935</v>
      </c>
      <c r="C146" s="119" t="s">
        <v>3914</v>
      </c>
      <c r="D146" s="131" t="s">
        <v>2643</v>
      </c>
      <c r="E146" s="110" t="s">
        <v>2931</v>
      </c>
      <c r="F146" s="119"/>
      <c r="G146" s="131"/>
      <c r="H146" s="119" t="s">
        <v>4053</v>
      </c>
      <c r="I146" s="131" t="s">
        <v>2633</v>
      </c>
      <c r="J146" s="119" t="str">
        <f>IF(K146="","",K146)</f>
        <v>sel714</v>
      </c>
      <c r="K146" s="131" t="str">
        <f t="shared" si="2"/>
        <v>sel714</v>
      </c>
      <c r="L146" s="111"/>
      <c r="M146" s="111"/>
      <c r="N146" s="111"/>
      <c r="O146" s="110" t="s">
        <v>1914</v>
      </c>
      <c r="P146" s="111"/>
      <c r="Q146" s="111"/>
      <c r="R146" s="110">
        <v>-1</v>
      </c>
      <c r="S146" s="73"/>
      <c r="T146" s="91"/>
      <c r="U146" s="113" t="str">
        <f>J146</f>
        <v>sel714</v>
      </c>
      <c r="V146" s="119" t="s">
        <v>4071</v>
      </c>
      <c r="W146" s="119" t="s">
        <v>4481</v>
      </c>
      <c r="X146" s="119" t="s">
        <v>4482</v>
      </c>
      <c r="Y146" s="119" t="s">
        <v>4483</v>
      </c>
      <c r="Z146" s="119"/>
      <c r="AA146" s="119"/>
      <c r="AB146" s="119"/>
      <c r="AC146" s="119"/>
      <c r="AD146" s="119"/>
      <c r="AE146" s="119"/>
      <c r="AF146" s="119"/>
      <c r="AG146" s="119"/>
      <c r="AH146" s="119"/>
      <c r="AI146" s="119"/>
      <c r="AJ146" s="119"/>
      <c r="AK146" s="119"/>
      <c r="AL146" s="131" t="s">
        <v>4748</v>
      </c>
      <c r="AM146" s="131" t="s">
        <v>2638</v>
      </c>
      <c r="AN146" s="162" t="s">
        <v>2639</v>
      </c>
      <c r="AO146" s="162" t="s">
        <v>2640</v>
      </c>
      <c r="AP146" s="162" t="s">
        <v>4709</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"D6.scenario.defInput["""&amp;B146&amp;"""] = {  "&amp;E$2&amp;":"""&amp;E146&amp;""",  "&amp;C$2&amp;":"""&amp;CLEAN(SUBSTITUTE(C146,"""",""""))&amp;""",  "&amp;F$2&amp;":"""&amp;F146&amp;""",  "&amp;H$2&amp;":"""&amp;CLEAN(SUBSTITUTE(H146,"""",""""))&amp;""", "&amp;J$2&amp;":"""&amp;J146&amp;""", "&amp;L$2&amp;":"""&amp;L146&amp;""", "&amp;M$2&amp;":"""&amp;M146&amp;""", "&amp;N$2&amp;":"""&amp;N146&amp;""", "&amp;O$2&amp;":"""&amp;O146&amp;""", "&amp;P$2&amp;":"""&amp;P146&amp;""", "&amp;Q$2&amp;":"""&amp;Q146&amp;""", "&amp;R$2&amp;":"""&amp;R146&amp;""", d11t:"""&amp;CJ146&amp;""",d11p:"""&amp;CK146&amp;""",d12t:"""&amp;CL146&amp;""",d12p:"""&amp;CM146&amp;""",d13t:"""&amp;CN146&amp;""",d13p:"""&amp;CO146&amp;""",d1w:"""&amp;CP146&amp;""",d1d:"""&amp;CQ146&amp;""", d21t:"""&amp;CR146&amp;""",d21p:"""&amp;CS146&amp;""",d22t:"""&amp;CT146&amp;""",d22p:"""&amp;CU146&amp;""",d23t:"""&amp;CV146&amp;""",d23p:"""&amp;CW146&amp;""",d2w:"""&amp;CX146&amp;""",d2d:"""&amp;CY146&amp;""", d31t:"""&amp;CZ146&amp;""",d31p:"""&amp;DA146&amp;""",d32t:"""&amp;DB146&amp;""",d32p:"""&amp;DC146&amp;""",d33t:"""&amp;DD146&amp;""",d33p:"""&amp;DE146&amp;""",d3w:"""&amp;DF146&amp;""",d3d:"""&amp;DG146&amp;"""}; "</f>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0"/>
        <v>D6.scenario.defSelectValue["sel714"]= [ "Please select", "little", "in do not know", "little less than", "" ];</v>
      </c>
      <c r="DR146" s="89"/>
      <c r="DS146" s="89"/>
      <c r="DT146" s="89" t="str">
        <f t="shared" si="1"/>
        <v>D6.scenario.defSelectData['sel714']= [ '-1', '1', '2', '3', '4' ];</v>
      </c>
    </row>
    <row r="147" spans="1:124" s="84" customFormat="1" ht="43.5" customHeight="1" x14ac:dyDescent="0.15">
      <c r="A147" s="73"/>
      <c r="B147" s="111" t="s">
        <v>2936</v>
      </c>
      <c r="C147" s="119" t="s">
        <v>3915</v>
      </c>
      <c r="D147" s="131" t="s">
        <v>2631</v>
      </c>
      <c r="E147" s="110" t="s">
        <v>2931</v>
      </c>
      <c r="F147" s="119"/>
      <c r="G147" s="131"/>
      <c r="H147" s="119" t="s">
        <v>4054</v>
      </c>
      <c r="I147" s="131" t="s">
        <v>2641</v>
      </c>
      <c r="J147" s="119" t="str">
        <f>IF(K147="","",K147)</f>
        <v>sel715</v>
      </c>
      <c r="K147" s="131" t="str">
        <f t="shared" si="2"/>
        <v>sel715</v>
      </c>
      <c r="L147" s="111"/>
      <c r="M147" s="111"/>
      <c r="N147" s="111"/>
      <c r="O147" s="110" t="s">
        <v>1914</v>
      </c>
      <c r="P147" s="111"/>
      <c r="Q147" s="111"/>
      <c r="R147" s="110">
        <v>-1</v>
      </c>
      <c r="S147" s="73"/>
      <c r="T147" s="91"/>
      <c r="U147" s="113" t="str">
        <f>J147</f>
        <v>sel715</v>
      </c>
      <c r="V147" s="119" t="s">
        <v>4071</v>
      </c>
      <c r="W147" s="119" t="s">
        <v>4484</v>
      </c>
      <c r="X147" s="119"/>
      <c r="Y147" s="119" t="s">
        <v>4485</v>
      </c>
      <c r="Z147" s="119" t="s">
        <v>4486</v>
      </c>
      <c r="AA147" s="119"/>
      <c r="AB147" s="119"/>
      <c r="AC147" s="119"/>
      <c r="AD147" s="119"/>
      <c r="AE147" s="119"/>
      <c r="AF147" s="119"/>
      <c r="AG147" s="119"/>
      <c r="AH147" s="119"/>
      <c r="AI147" s="119"/>
      <c r="AJ147" s="119" t="s">
        <v>3559</v>
      </c>
      <c r="AK147" s="119"/>
      <c r="AL147" s="131" t="s">
        <v>4703</v>
      </c>
      <c r="AM147" s="162" t="s">
        <v>2642</v>
      </c>
      <c r="AN147" s="162" t="s">
        <v>4769</v>
      </c>
      <c r="AO147" s="162" t="s">
        <v>4770</v>
      </c>
      <c r="AP147" s="162" t="s">
        <v>4771</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"D6.scenario.defInput["""&amp;B147&amp;"""] = {  "&amp;E$2&amp;":"""&amp;E147&amp;""",  "&amp;C$2&amp;":"""&amp;CLEAN(SUBSTITUTE(C147,"""",""""))&amp;""",  "&amp;F$2&amp;":"""&amp;F147&amp;""",  "&amp;H$2&amp;":"""&amp;CLEAN(SUBSTITUTE(H147,"""",""""))&amp;""", "&amp;J$2&amp;":"""&amp;J147&amp;""", "&amp;L$2&amp;":"""&amp;L147&amp;""", "&amp;M$2&amp;":"""&amp;M147&amp;""", "&amp;N$2&amp;":"""&amp;N147&amp;""", "&amp;O$2&amp;":"""&amp;O147&amp;""", "&amp;P$2&amp;":"""&amp;P147&amp;""", "&amp;Q$2&amp;":"""&amp;Q147&amp;""", "&amp;R$2&amp;":"""&amp;R147&amp;""", d11t:"""&amp;CJ147&amp;""",d11p:"""&amp;CK147&amp;""",d12t:"""&amp;CL147&amp;""",d12p:"""&amp;CM147&amp;""",d13t:"""&amp;CN147&amp;""",d13p:"""&amp;CO147&amp;""",d1w:"""&amp;CP147&amp;""",d1d:"""&amp;CQ147&amp;""", d21t:"""&amp;CR147&amp;""",d21p:"""&amp;CS147&amp;""",d22t:"""&amp;CT147&amp;""",d22p:"""&amp;CU147&amp;""",d23t:"""&amp;CV147&amp;""",d23p:"""&amp;CW147&amp;""",d2w:"""&amp;CX147&amp;""",d2d:"""&amp;CY147&amp;""", d31t:"""&amp;CZ147&amp;""",d31p:"""&amp;DA147&amp;""",d32t:"""&amp;DB147&amp;""",d32p:"""&amp;DC147&amp;""",d33t:"""&amp;DD147&amp;""",d33p:"""&amp;DE147&amp;""",d3w:"""&amp;DF147&amp;""",d3d:"""&amp;DG147&amp;"""}; "</f>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0"/>
        <v>D6.scenario.defSelectValue["sel715"]= [ "Please select", "and are", " do not know not been able to", "not be too careful", "", " " ];</v>
      </c>
      <c r="DR147" s="89"/>
      <c r="DS147" s="89"/>
      <c r="DT147" s="89" t="str">
        <f t="shared" si="1"/>
        <v>D6.scenario.defSelectData['sel715']= [ '-1', '1', '2', '3', '4' ];</v>
      </c>
    </row>
    <row r="148" spans="1:124" s="84" customFormat="1" ht="43.5" customHeight="1" x14ac:dyDescent="0.15">
      <c r="A148" s="73"/>
      <c r="B148" s="111" t="s">
        <v>2937</v>
      </c>
      <c r="C148" s="119" t="s">
        <v>3916</v>
      </c>
      <c r="D148" s="131" t="s">
        <v>3069</v>
      </c>
      <c r="E148" s="110" t="s">
        <v>2931</v>
      </c>
      <c r="F148" s="119"/>
      <c r="G148" s="131"/>
      <c r="H148" s="119" t="s">
        <v>4055</v>
      </c>
      <c r="I148" s="131" t="s">
        <v>2632</v>
      </c>
      <c r="J148" s="119" t="str">
        <f>IF(K148="","",K148)</f>
        <v>sel716</v>
      </c>
      <c r="K148" s="131" t="str">
        <f t="shared" si="2"/>
        <v>sel716</v>
      </c>
      <c r="L148" s="111"/>
      <c r="M148" s="111"/>
      <c r="N148" s="111"/>
      <c r="O148" s="110" t="s">
        <v>1914</v>
      </c>
      <c r="P148" s="111"/>
      <c r="Q148" s="111"/>
      <c r="R148" s="110">
        <v>-1</v>
      </c>
      <c r="S148" s="73"/>
      <c r="T148" s="91"/>
      <c r="U148" s="113" t="str">
        <f>J148</f>
        <v>sel716</v>
      </c>
      <c r="V148" s="119" t="s">
        <v>4326</v>
      </c>
      <c r="W148" s="119" t="s">
        <v>4487</v>
      </c>
      <c r="X148" s="119" t="s">
        <v>4488</v>
      </c>
      <c r="Y148" s="119"/>
      <c r="Z148" s="119"/>
      <c r="AA148" s="119"/>
      <c r="AB148" s="119"/>
      <c r="AC148" s="119"/>
      <c r="AD148" s="119"/>
      <c r="AE148" s="119"/>
      <c r="AF148" s="119"/>
      <c r="AG148" s="119"/>
      <c r="AH148" s="119"/>
      <c r="AI148" s="119"/>
      <c r="AJ148" s="119" t="s">
        <v>3559</v>
      </c>
      <c r="AK148" s="119"/>
      <c r="AL148" s="131" t="s">
        <v>4772</v>
      </c>
      <c r="AM148" s="162" t="s">
        <v>4773</v>
      </c>
      <c r="AN148" s="162" t="s">
        <v>4770</v>
      </c>
      <c r="AO148" s="162" t="s">
        <v>4774</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"D6.scenario.defInput["""&amp;B148&amp;"""] = {  "&amp;E$2&amp;":"""&amp;E148&amp;""",  "&amp;C$2&amp;":"""&amp;CLEAN(SUBSTITUTE(C148,"""",""""))&amp;""",  "&amp;F$2&amp;":"""&amp;F148&amp;""",  "&amp;H$2&amp;":"""&amp;CLEAN(SUBSTITUTE(H148,"""",""""))&amp;""", "&amp;J$2&amp;":"""&amp;J148&amp;""", "&amp;L$2&amp;":"""&amp;L148&amp;""", "&amp;M$2&amp;":"""&amp;M148&amp;""", "&amp;N$2&amp;":"""&amp;N148&amp;""", "&amp;O$2&amp;":"""&amp;O148&amp;""", "&amp;P$2&amp;":"""&amp;P148&amp;""", "&amp;Q$2&amp;":"""&amp;Q148&amp;""", "&amp;R$2&amp;":"""&amp;R148&amp;""", d11t:"""&amp;CJ148&amp;""",d11p:"""&amp;CK148&amp;""",d12t:"""&amp;CL148&amp;""",d12p:"""&amp;CM148&amp;""",d13t:"""&amp;CN148&amp;""",d13p:"""&amp;CO148&amp;""",d1w:"""&amp;CP148&amp;""",d1d:"""&amp;CQ148&amp;""", d21t:"""&amp;CR148&amp;""",d21p:"""&amp;CS148&amp;""",d22t:"""&amp;CT148&amp;""",d22p:"""&amp;CU148&amp;""",d23t:"""&amp;CV148&amp;""",d23p:"""&amp;CW148&amp;""",d2w:"""&amp;CX148&amp;""",d2d:"""&amp;CY148&amp;""", d31t:"""&amp;CZ148&amp;""",d31p:"""&amp;DA148&amp;""",d32t:"""&amp;DB148&amp;""",d32p:"""&amp;DC148&amp;""",d33t:"""&amp;DD148&amp;""",d33p:"""&amp;DE148&amp;""",d3w:"""&amp;DF148&amp;""",d3d:"""&amp;DG148&amp;"""}; "</f>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0"/>
        <v>D6.scenario.defSelectValue["sel716"]= [ "Do not know", "not been able to", "is made Please choose", "", " " ];</v>
      </c>
      <c r="DR148" s="89"/>
      <c r="DS148" s="89"/>
      <c r="DT148" s="89" t="str">
        <f t="shared" si="1"/>
        <v>D6.scenario.defSelectData['sel716']= [ '-1', '1', '2', '3' ];</v>
      </c>
    </row>
    <row r="149" spans="1:124" s="84" customFormat="1" ht="43.5" customHeight="1" x14ac:dyDescent="0.15">
      <c r="A149" s="73"/>
      <c r="B149" s="111" t="s">
        <v>2498</v>
      </c>
      <c r="C149" s="119" t="s">
        <v>3917</v>
      </c>
      <c r="D149" s="131" t="s">
        <v>2499</v>
      </c>
      <c r="E149" s="110" t="s">
        <v>2429</v>
      </c>
      <c r="F149" s="119"/>
      <c r="G149" s="131"/>
      <c r="H149" s="119" t="s">
        <v>4056</v>
      </c>
      <c r="I149" s="131" t="s">
        <v>2500</v>
      </c>
      <c r="J149" s="119" t="str">
        <f>IF(K149="","",K149)</f>
        <v>sel801</v>
      </c>
      <c r="K149" s="131" t="str">
        <f t="shared" si="2"/>
        <v>sel801</v>
      </c>
      <c r="L149" s="111"/>
      <c r="M149" s="111"/>
      <c r="N149" s="111"/>
      <c r="O149" s="110" t="s">
        <v>1914</v>
      </c>
      <c r="P149" s="111"/>
      <c r="Q149" s="111"/>
      <c r="R149" s="110">
        <v>-1</v>
      </c>
      <c r="S149" s="73"/>
      <c r="T149" s="91"/>
      <c r="U149" s="113" t="str">
        <f t="shared" ref="U149:U157" si="3">J149</f>
        <v>sel801</v>
      </c>
      <c r="V149" s="119" t="s">
        <v>4071</v>
      </c>
      <c r="W149" s="119"/>
      <c r="X149" s="119" t="s">
        <v>4489</v>
      </c>
      <c r="Y149" s="119"/>
      <c r="Z149" s="119"/>
      <c r="AA149" s="119"/>
      <c r="AB149" s="119"/>
      <c r="AC149" s="119"/>
      <c r="AD149" s="119"/>
      <c r="AE149" s="119"/>
      <c r="AF149" s="119"/>
      <c r="AG149" s="119"/>
      <c r="AH149" s="119"/>
      <c r="AI149" s="119"/>
      <c r="AJ149" s="119" t="s">
        <v>3559</v>
      </c>
      <c r="AK149" s="119"/>
      <c r="AL149" s="131" t="s">
        <v>4704</v>
      </c>
      <c r="AM149" s="162" t="s">
        <v>4775</v>
      </c>
      <c r="AN149" s="162" t="s">
        <v>2501</v>
      </c>
      <c r="AO149" s="131" t="s">
        <v>4776</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"D6.scenario.defInput["""&amp;B149&amp;"""] = {  "&amp;E$2&amp;":"""&amp;E149&amp;""",  "&amp;C$2&amp;":"""&amp;CLEAN(SUBSTITUTE(C149,"""",""""))&amp;""",  "&amp;F$2&amp;":"""&amp;F149&amp;""",  "&amp;H$2&amp;":"""&amp;CLEAN(SUBSTITUTE(H149,"""",""""))&amp;""", "&amp;J$2&amp;":"""&amp;J149&amp;""", "&amp;L$2&amp;":"""&amp;L149&amp;""", "&amp;M$2&amp;":"""&amp;M149&amp;""", "&amp;N$2&amp;":"""&amp;N149&amp;""", "&amp;O$2&amp;":"""&amp;O149&amp;""", "&amp;P$2&amp;":"""&amp;P149&amp;""", "&amp;Q$2&amp;":"""&amp;Q149&amp;""", "&amp;R$2&amp;":"""&amp;R149&amp;""", d11t:"""&amp;CJ149&amp;""",d11p:"""&amp;CK149&amp;""",d12t:"""&amp;CL149&amp;""",d12p:"""&amp;CM149&amp;""",d13t:"""&amp;CN149&amp;""",d13p:"""&amp;CO149&amp;""",d1w:"""&amp;CP149&amp;""",d1d:"""&amp;CQ149&amp;""", d21t:"""&amp;CR149&amp;""",d21p:"""&amp;CS149&amp;""",d22t:"""&amp;CT149&amp;""",d22p:"""&amp;CU149&amp;""",d23t:"""&amp;CV149&amp;""",d23p:"""&amp;CW149&amp;""",d2w:"""&amp;CX149&amp;""",d2d:"""&amp;CY149&amp;""", d31t:"""&amp;CZ149&amp;""",d31p:"""&amp;DA149&amp;""",d32t:"""&amp;DB149&amp;""",d32p:"""&amp;DC149&amp;""",d33t:"""&amp;DD149&amp;""",d33p:"""&amp;DE149&amp;""",d3w:"""&amp;DF149&amp;""",d3d:"""&amp;DG149&amp;"""}; "</f>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0"/>
        <v>D6.scenario.defSelectValue["sel801"]= [ "Please select", "", " gas electricity (IH, etc.) do not know", "", " " ];</v>
      </c>
      <c r="DR149" s="89"/>
      <c r="DS149" s="89"/>
      <c r="DT149" s="89" t="str">
        <f t="shared" si="1"/>
        <v>D6.scenario.defSelectData['sel801']= [ '-1', '1', '2', '3' ];</v>
      </c>
    </row>
    <row r="150" spans="1:124" s="84" customFormat="1" ht="43.5" customHeight="1" x14ac:dyDescent="0.15">
      <c r="A150" s="73"/>
      <c r="B150" s="111" t="s">
        <v>2938</v>
      </c>
      <c r="C150" s="119" t="s">
        <v>3918</v>
      </c>
      <c r="D150" s="131" t="s">
        <v>2430</v>
      </c>
      <c r="E150" s="110" t="s">
        <v>2429</v>
      </c>
      <c r="F150" s="119" t="s">
        <v>3947</v>
      </c>
      <c r="G150" s="131" t="s">
        <v>2431</v>
      </c>
      <c r="H150" s="119" t="s">
        <v>3918</v>
      </c>
      <c r="I150" s="131" t="s">
        <v>2430</v>
      </c>
      <c r="J150" s="119" t="str">
        <f>IF(K150="","",K150)</f>
        <v>sel802</v>
      </c>
      <c r="K150" s="131" t="str">
        <f t="shared" si="2"/>
        <v>sel802</v>
      </c>
      <c r="L150" s="111"/>
      <c r="M150" s="111"/>
      <c r="N150" s="111"/>
      <c r="O150" s="110" t="s">
        <v>1914</v>
      </c>
      <c r="P150" s="111"/>
      <c r="Q150" s="111"/>
      <c r="R150" s="110">
        <v>-1</v>
      </c>
      <c r="S150" s="73"/>
      <c r="T150" s="91"/>
      <c r="U150" s="113" t="str">
        <f t="shared" si="3"/>
        <v>sel802</v>
      </c>
      <c r="V150" s="119" t="s">
        <v>4071</v>
      </c>
      <c r="W150" s="119" t="s">
        <v>4490</v>
      </c>
      <c r="X150" s="119" t="s">
        <v>4491</v>
      </c>
      <c r="Y150" s="119" t="s">
        <v>4492</v>
      </c>
      <c r="Z150" s="119" t="s">
        <v>4493</v>
      </c>
      <c r="AA150" s="119" t="s">
        <v>4494</v>
      </c>
      <c r="AB150" s="119" t="s">
        <v>4495</v>
      </c>
      <c r="AC150" s="119"/>
      <c r="AD150" s="119"/>
      <c r="AE150" s="119"/>
      <c r="AF150" s="119"/>
      <c r="AG150" s="119"/>
      <c r="AH150" s="119"/>
      <c r="AI150" s="119"/>
      <c r="AJ150" s="119" t="s">
        <v>3559</v>
      </c>
      <c r="AK150" s="119"/>
      <c r="AL150" s="131" t="s">
        <v>4777</v>
      </c>
      <c r="AM150" s="162" t="s">
        <v>2477</v>
      </c>
      <c r="AN150" s="131" t="s">
        <v>2478</v>
      </c>
      <c r="AO150" s="131" t="s">
        <v>2479</v>
      </c>
      <c r="AP150" s="162" t="s">
        <v>2480</v>
      </c>
      <c r="AQ150" s="162" t="s">
        <v>2481</v>
      </c>
      <c r="AR150" s="162" t="s">
        <v>2482</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"D6.scenario.defInput["""&amp;B150&amp;"""] = {  "&amp;E$2&amp;":"""&amp;E150&amp;""",  "&amp;C$2&amp;":"""&amp;CLEAN(SUBSTITUTE(C150,"""",""""))&amp;""",  "&amp;F$2&amp;":"""&amp;F150&amp;""",  "&amp;H$2&amp;":"""&amp;CLEAN(SUBSTITUTE(H150,"""",""""))&amp;""", "&amp;J$2&amp;":"""&amp;J150&amp;""", "&amp;L$2&amp;":"""&amp;L150&amp;""", "&amp;M$2&amp;":"""&amp;M150&amp;""", "&amp;N$2&amp;":"""&amp;N150&amp;""", "&amp;O$2&amp;":"""&amp;O150&amp;""", "&amp;P$2&amp;":"""&amp;P150&amp;""", "&amp;Q$2&amp;":"""&amp;Q150&amp;""", "&amp;R$2&amp;":"""&amp;R150&amp;""", d11t:"""&amp;CJ150&amp;""",d11p:"""&amp;CK150&amp;""",d12t:"""&amp;CL150&amp;""",d12p:"""&amp;CM150&amp;""",d13t:"""&amp;CN150&amp;""",d13p:"""&amp;CO150&amp;""",d1w:"""&amp;CP150&amp;""",d1d:"""&amp;CQ150&amp;""", d21t:"""&amp;CR150&amp;""",d21p:"""&amp;CS150&amp;""",d22t:"""&amp;CT150&amp;""",d22p:"""&amp;CU150&amp;""",d23t:"""&amp;CV150&amp;""",d23p:"""&amp;CW150&amp;""",d2w:"""&amp;CX150&amp;""",d2d:"""&amp;CY150&amp;""", d31t:"""&amp;CZ150&amp;""",d31p:"""&amp;DA150&amp;""",d32t:"""&amp;DB150&amp;""",d32p:"""&amp;DC150&amp;""",d33t:"""&amp;DD150&amp;""",d33p:"""&amp;DE150&amp;""",d3w:"""&amp;DF150&amp;""",d3d:"""&amp;DG150&amp;"""}; "</f>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0"/>
        <v>D6.scenario.defSelectValue["sel802"]= [ "Please select", "and not", "2-3 meals a week one meal or less", "week", "1 day one meal", "1 day 2 meals", "3 meals a day", "", " " ];</v>
      </c>
      <c r="DR150" s="89"/>
      <c r="DS150" s="89"/>
      <c r="DT150" s="89" t="str">
        <f t="shared" si="1"/>
        <v>D6.scenario.defSelectData['sel802']= [ '-1', '0', '1', '2', '4', '7', '10' ];</v>
      </c>
    </row>
    <row r="151" spans="1:124" s="84" customFormat="1" ht="43.5" customHeight="1" x14ac:dyDescent="0.15">
      <c r="B151" s="110" t="s">
        <v>2940</v>
      </c>
      <c r="C151" s="119" t="s">
        <v>3919</v>
      </c>
      <c r="D151" s="131" t="s">
        <v>2692</v>
      </c>
      <c r="E151" s="110" t="s">
        <v>2943</v>
      </c>
      <c r="F151" s="119"/>
      <c r="G151" s="131"/>
      <c r="H151" s="119" t="s">
        <v>4057</v>
      </c>
      <c r="I151" s="131" t="s">
        <v>2694</v>
      </c>
      <c r="J151" s="119" t="str">
        <f>IF(K151="","",K151)</f>
        <v>sel811</v>
      </c>
      <c r="K151" s="131" t="str">
        <f t="shared" si="2"/>
        <v>sel811</v>
      </c>
      <c r="L151" s="111"/>
      <c r="M151" s="111"/>
      <c r="N151" s="111"/>
      <c r="O151" s="110" t="s">
        <v>1914</v>
      </c>
      <c r="P151" s="111"/>
      <c r="Q151" s="111"/>
      <c r="R151" s="110">
        <v>-1</v>
      </c>
      <c r="T151" s="73"/>
      <c r="U151" s="113" t="str">
        <f t="shared" si="3"/>
        <v>sel811</v>
      </c>
      <c r="V151" s="119" t="s">
        <v>4496</v>
      </c>
      <c r="W151" s="119" t="s">
        <v>4497</v>
      </c>
      <c r="X151" s="119" t="s">
        <v>4498</v>
      </c>
      <c r="Y151" s="119" t="s">
        <v>4248</v>
      </c>
      <c r="Z151" s="119" t="s">
        <v>4499</v>
      </c>
      <c r="AA151" s="119"/>
      <c r="AB151" s="119"/>
      <c r="AC151" s="119"/>
      <c r="AD151" s="119"/>
      <c r="AE151" s="119"/>
      <c r="AF151" s="119"/>
      <c r="AG151" s="119"/>
      <c r="AH151" s="119"/>
      <c r="AI151" s="119"/>
      <c r="AJ151" s="119" t="s">
        <v>3559</v>
      </c>
      <c r="AK151" s="119"/>
      <c r="AL151" s="131" t="s">
        <v>4666</v>
      </c>
      <c r="AM151" s="162" t="s">
        <v>4778</v>
      </c>
      <c r="AN151" s="131" t="s">
        <v>4779</v>
      </c>
      <c r="AO151" s="162" t="s">
        <v>4780</v>
      </c>
      <c r="AP151" s="131" t="s">
        <v>4781</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"D6.scenario.defInput["""&amp;B151&amp;"""] = {  "&amp;E$2&amp;":"""&amp;E151&amp;""",  "&amp;C$2&amp;":"""&amp;CLEAN(SUBSTITUTE(C151,"""",""""))&amp;""",  "&amp;F$2&amp;":"""&amp;F151&amp;""",  "&amp;H$2&amp;":"""&amp;CLEAN(SUBSTITUTE(H151,"""",""""))&amp;""", "&amp;J$2&amp;":"""&amp;J151&amp;""", "&amp;L$2&amp;":"""&amp;L151&amp;""", "&amp;M$2&amp;":"""&amp;M151&amp;""", "&amp;N$2&amp;":"""&amp;N151&amp;""", "&amp;O$2&amp;":"""&amp;O151&amp;""", "&amp;P$2&amp;":"""&amp;P151&amp;""", "&amp;Q$2&amp;":"""&amp;Q151&amp;""", "&amp;R$2&amp;":"""&amp;R151&amp;""", d11t:"""&amp;CJ151&amp;""",d11p:"""&amp;CK151&amp;""",d12t:"""&amp;CL151&amp;""",d12p:"""&amp;CM151&amp;""",d13t:"""&amp;CN151&amp;""",d13p:"""&amp;CO151&amp;""",d1w:"""&amp;CP151&amp;""",d1d:"""&amp;CQ151&amp;""", d21t:"""&amp;CR151&amp;""",d21p:"""&amp;CS151&amp;""",d22t:"""&amp;CT151&amp;""",d22p:"""&amp;CU151&amp;""",d23t:"""&amp;CV151&amp;""",d23p:"""&amp;CW151&amp;""",d2w:"""&amp;CX151&amp;""",d2d:"""&amp;CY151&amp;""", d31t:"""&amp;CZ151&amp;""",d31p:"""&amp;DA151&amp;""",d32t:"""&amp;DB151&amp;""",d32p:"""&amp;DC151&amp;""",d33t:"""&amp;DD151&amp;""",d33p:"""&amp;DE151&amp;""",d3w:"""&amp;DF151&amp;""",d3d:"""&amp;DG151&amp;"""}; "</f>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0"/>
        <v>D6.scenario.defSelectValue["sel811"]= [ "Please choose to about", "12 hours you are about", "6 hours you do not have", "is", "is almost 24 hours", "", " " ];</v>
      </c>
      <c r="DR151" s="89"/>
      <c r="DS151" s="89"/>
      <c r="DT151" s="89" t="str">
        <f t="shared" si="1"/>
        <v>D6.scenario.defSelectData['sel811']= [ '-1', '0', '6', '12', '24' ];</v>
      </c>
    </row>
    <row r="152" spans="1:124" s="84" customFormat="1" ht="43.5" customHeight="1" x14ac:dyDescent="0.15">
      <c r="B152" s="110" t="s">
        <v>2941</v>
      </c>
      <c r="C152" s="119" t="s">
        <v>3920</v>
      </c>
      <c r="D152" s="131" t="s">
        <v>2358</v>
      </c>
      <c r="E152" s="110" t="s">
        <v>2939</v>
      </c>
      <c r="F152" s="119"/>
      <c r="G152" s="131"/>
      <c r="H152" s="119" t="s">
        <v>4058</v>
      </c>
      <c r="I152" s="131" t="s">
        <v>2693</v>
      </c>
      <c r="J152" s="119" t="str">
        <f>IF(K152="","",K152)</f>
        <v>sel821</v>
      </c>
      <c r="K152" s="131" t="str">
        <f t="shared" si="2"/>
        <v>sel821</v>
      </c>
      <c r="L152" s="111"/>
      <c r="M152" s="111"/>
      <c r="N152" s="111"/>
      <c r="O152" s="110" t="s">
        <v>1914</v>
      </c>
      <c r="P152" s="111"/>
      <c r="Q152" s="111"/>
      <c r="R152" s="110">
        <v>-1</v>
      </c>
      <c r="T152" s="73"/>
      <c r="U152" s="113" t="str">
        <f t="shared" si="3"/>
        <v>sel821</v>
      </c>
      <c r="V152" s="119" t="s">
        <v>4496</v>
      </c>
      <c r="W152" s="119" t="s">
        <v>4497</v>
      </c>
      <c r="X152" s="119" t="s">
        <v>4498</v>
      </c>
      <c r="Y152" s="119" t="s">
        <v>4248</v>
      </c>
      <c r="Z152" s="119" t="s">
        <v>4499</v>
      </c>
      <c r="AA152" s="119"/>
      <c r="AB152" s="119"/>
      <c r="AC152" s="119"/>
      <c r="AD152" s="119"/>
      <c r="AE152" s="119"/>
      <c r="AF152" s="119"/>
      <c r="AG152" s="119"/>
      <c r="AH152" s="119"/>
      <c r="AI152" s="119"/>
      <c r="AJ152" s="119" t="s">
        <v>3559</v>
      </c>
      <c r="AK152" s="119"/>
      <c r="AL152" s="131" t="s">
        <v>4777</v>
      </c>
      <c r="AM152" s="162" t="s">
        <v>4706</v>
      </c>
      <c r="AN152" s="131" t="s">
        <v>4782</v>
      </c>
      <c r="AO152" s="162" t="s">
        <v>4783</v>
      </c>
      <c r="AP152" s="162" t="s">
        <v>4784</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"D6.scenario.defInput["""&amp;B152&amp;"""] = {  "&amp;E$2&amp;":"""&amp;E152&amp;""",  "&amp;C$2&amp;":"""&amp;CLEAN(SUBSTITUTE(C152,"""",""""))&amp;""",  "&amp;F$2&amp;":"""&amp;F152&amp;""",  "&amp;H$2&amp;":"""&amp;CLEAN(SUBSTITUTE(H152,"""",""""))&amp;""", "&amp;J$2&amp;":"""&amp;J152&amp;""", "&amp;L$2&amp;":"""&amp;L152&amp;""", "&amp;M$2&amp;":"""&amp;M152&amp;""", "&amp;N$2&amp;":"""&amp;N152&amp;""", "&amp;O$2&amp;":"""&amp;O152&amp;""", "&amp;P$2&amp;":"""&amp;P152&amp;""", "&amp;Q$2&amp;":"""&amp;Q152&amp;""", "&amp;R$2&amp;":"""&amp;R152&amp;""", d11t:"""&amp;CJ152&amp;""",d11p:"""&amp;CK152&amp;""",d12t:"""&amp;CL152&amp;""",d12p:"""&amp;CM152&amp;""",d13t:"""&amp;CN152&amp;""",d13p:"""&amp;CO152&amp;""",d1w:"""&amp;CP152&amp;""",d1d:"""&amp;CQ152&amp;""", d21t:"""&amp;CR152&amp;""",d21p:"""&amp;CS152&amp;""",d22t:"""&amp;CT152&amp;""",d22p:"""&amp;CU152&amp;""",d23t:"""&amp;CV152&amp;""",d23p:"""&amp;CW152&amp;""",d2w:"""&amp;CX152&amp;""",d2d:"""&amp;CY152&amp;""", d31t:"""&amp;CZ152&amp;""",d31p:"""&amp;DA152&amp;""",d32t:"""&amp;DB152&amp;""",d32p:"""&amp;DC152&amp;""",d33t:"""&amp;DD152&amp;""",d33p:"""&amp;DE152&amp;""",d3w:"""&amp;DF152&amp;""",d3d:"""&amp;DG152&amp;"""}; "</f>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0"/>
        <v>D6.scenario.defSelectValue["sel821"]= [ "Please choose to about", "12 hours you are about", "6 hours you do not have", "is", "is almost 24 hours", "", " " ];</v>
      </c>
      <c r="DR152" s="89"/>
      <c r="DS152" s="89"/>
      <c r="DT152" s="89" t="str">
        <f t="shared" si="1"/>
        <v>D6.scenario.defSelectData['sel821']= [ '-1', '0', '6', '12', '24' ];</v>
      </c>
    </row>
    <row r="153" spans="1:124" s="84" customFormat="1" ht="43.5" customHeight="1" x14ac:dyDescent="0.15">
      <c r="B153" s="110" t="s">
        <v>2942</v>
      </c>
      <c r="C153" s="119" t="s">
        <v>3921</v>
      </c>
      <c r="D153" s="131" t="s">
        <v>3068</v>
      </c>
      <c r="E153" s="110" t="s">
        <v>2939</v>
      </c>
      <c r="F153" s="119"/>
      <c r="G153" s="131"/>
      <c r="H153" s="119" t="s">
        <v>4059</v>
      </c>
      <c r="I153" s="131" t="s">
        <v>2695</v>
      </c>
      <c r="J153" s="119" t="str">
        <f>IF(K153="","",K153)</f>
        <v>sel822</v>
      </c>
      <c r="K153" s="131" t="str">
        <f t="shared" si="2"/>
        <v>sel822</v>
      </c>
      <c r="L153" s="111"/>
      <c r="M153" s="111"/>
      <c r="N153" s="111"/>
      <c r="O153" s="110" t="s">
        <v>1914</v>
      </c>
      <c r="P153" s="111"/>
      <c r="Q153" s="111"/>
      <c r="R153" s="110">
        <v>-1</v>
      </c>
      <c r="T153" s="73"/>
      <c r="U153" s="113" t="str">
        <f t="shared" si="3"/>
        <v>sel822</v>
      </c>
      <c r="V153" s="119" t="s">
        <v>4071</v>
      </c>
      <c r="W153" s="119" t="s">
        <v>4142</v>
      </c>
      <c r="X153" s="119" t="s">
        <v>4143</v>
      </c>
      <c r="Y153" s="119" t="s">
        <v>4110</v>
      </c>
      <c r="Z153" s="119"/>
      <c r="AA153" s="119"/>
      <c r="AB153" s="119"/>
      <c r="AC153" s="119"/>
      <c r="AD153" s="119"/>
      <c r="AE153" s="119"/>
      <c r="AF153" s="119"/>
      <c r="AG153" s="119"/>
      <c r="AH153" s="119"/>
      <c r="AI153" s="119"/>
      <c r="AJ153" s="119"/>
      <c r="AK153" s="119"/>
      <c r="AL153" s="131" t="s">
        <v>4777</v>
      </c>
      <c r="AM153" s="162" t="s">
        <v>4785</v>
      </c>
      <c r="AN153" s="162" t="s">
        <v>4786</v>
      </c>
      <c r="AO153" s="162" t="s">
        <v>4774</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"D6.scenario.defInput["""&amp;B153&amp;"""] = {  "&amp;E$2&amp;":"""&amp;E153&amp;""",  "&amp;C$2&amp;":"""&amp;CLEAN(SUBSTITUTE(C153,"""",""""))&amp;""",  "&amp;F$2&amp;":"""&amp;F153&amp;""",  "&amp;H$2&amp;":"""&amp;CLEAN(SUBSTITUTE(H153,"""",""""))&amp;""", "&amp;J$2&amp;":"""&amp;J153&amp;""", "&amp;L$2&amp;":"""&amp;L153&amp;""", "&amp;M$2&amp;":"""&amp;M153&amp;""", "&amp;N$2&amp;":"""&amp;N153&amp;""", "&amp;O$2&amp;":"""&amp;O153&amp;""", "&amp;P$2&amp;":"""&amp;P153&amp;""", "&amp;Q$2&amp;":"""&amp;Q153&amp;""", "&amp;R$2&amp;":"""&amp;R153&amp;""", d11t:"""&amp;CJ153&amp;""",d11p:"""&amp;CK153&amp;""",d12t:"""&amp;CL153&amp;""",d12p:"""&amp;CM153&amp;""",d13t:"""&amp;CN153&amp;""",d13p:"""&amp;CO153&amp;""",d1w:"""&amp;CP153&amp;""",d1d:"""&amp;CQ153&amp;""", d21t:"""&amp;CR153&amp;""",d21p:"""&amp;CS153&amp;""",d22t:"""&amp;CT153&amp;""",d22p:"""&amp;CU153&amp;""",d23t:"""&amp;CV153&amp;""",d23p:"""&amp;CW153&amp;""",d2w:"""&amp;CX153&amp;""",d2d:"""&amp;CY153&amp;""", d31t:"""&amp;CZ153&amp;""",d31p:"""&amp;DA153&amp;""",d32t:"""&amp;DB153&amp;""",d32p:"""&amp;DC153&amp;""",d33t:"""&amp;DD153&amp;""",d33p:"""&amp;DE153&amp;""",d3w:"""&amp;DF153&amp;""",d3d:"""&amp;DG153&amp;"""}; "</f>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0"/>
        <v>D6.scenario.defSelectValue["sel822"]= [ "Please select", "Yes", "No", "do not know", "" ];</v>
      </c>
      <c r="DR153" s="89"/>
      <c r="DS153" s="89"/>
      <c r="DT153" s="89" t="str">
        <f t="shared" si="1"/>
        <v>D6.scenario.defSelectData['sel822']= [ '-1', '1', '2', '3' ];</v>
      </c>
    </row>
    <row r="154" spans="1:124" s="84" customFormat="1" ht="43.5" customHeight="1" x14ac:dyDescent="0.15">
      <c r="A154" s="73"/>
      <c r="B154" s="111" t="s">
        <v>2612</v>
      </c>
      <c r="C154" s="119" t="s">
        <v>3922</v>
      </c>
      <c r="D154" s="131" t="s">
        <v>2609</v>
      </c>
      <c r="E154" s="110" t="s">
        <v>2729</v>
      </c>
      <c r="F154" s="119"/>
      <c r="G154" s="131"/>
      <c r="H154" s="119" t="s">
        <v>3922</v>
      </c>
      <c r="I154" s="131" t="s">
        <v>2609</v>
      </c>
      <c r="J154" s="119" t="str">
        <f>IF(K154="","",K154)</f>
        <v>sel901</v>
      </c>
      <c r="K154" s="131" t="str">
        <f t="shared" si="2"/>
        <v>sel901</v>
      </c>
      <c r="L154" s="111"/>
      <c r="M154" s="111"/>
      <c r="N154" s="111"/>
      <c r="O154" s="110" t="s">
        <v>1914</v>
      </c>
      <c r="P154" s="111"/>
      <c r="Q154" s="111"/>
      <c r="R154" s="110">
        <v>-1</v>
      </c>
      <c r="S154" s="73"/>
      <c r="T154" s="91"/>
      <c r="U154" s="113" t="str">
        <f t="shared" si="3"/>
        <v>sel901</v>
      </c>
      <c r="V154" s="119" t="s">
        <v>4071</v>
      </c>
      <c r="W154" s="119" t="s">
        <v>4472</v>
      </c>
      <c r="X154" s="119" t="s">
        <v>4076</v>
      </c>
      <c r="Y154" s="119" t="s">
        <v>4077</v>
      </c>
      <c r="Z154" s="119" t="s">
        <v>4078</v>
      </c>
      <c r="AA154" s="119" t="s">
        <v>4079</v>
      </c>
      <c r="AB154" s="119" t="s">
        <v>4500</v>
      </c>
      <c r="AC154" s="119"/>
      <c r="AD154" s="119"/>
      <c r="AE154" s="119"/>
      <c r="AF154" s="119"/>
      <c r="AG154" s="119"/>
      <c r="AH154" s="119"/>
      <c r="AI154" s="119"/>
      <c r="AJ154" s="119" t="s">
        <v>3559</v>
      </c>
      <c r="AK154" s="119"/>
      <c r="AL154" s="131" t="s">
        <v>4748</v>
      </c>
      <c r="AM154" s="162" t="s">
        <v>418</v>
      </c>
      <c r="AN154" s="162" t="s">
        <v>403</v>
      </c>
      <c r="AO154" s="162" t="s">
        <v>404</v>
      </c>
      <c r="AP154" s="162" t="s">
        <v>405</v>
      </c>
      <c r="AQ154" s="162" t="s">
        <v>406</v>
      </c>
      <c r="AR154" s="131" t="s">
        <v>2614</v>
      </c>
      <c r="AS154" s="131"/>
      <c r="AT154" s="131"/>
      <c r="AU154" s="131"/>
      <c r="AV154" s="131"/>
      <c r="AW154" s="131"/>
      <c r="AX154" s="131"/>
      <c r="AY154" s="131"/>
      <c r="AZ154" s="131"/>
      <c r="BA154" s="131"/>
      <c r="BB154" s="73"/>
      <c r="BC154" s="119">
        <v>-1</v>
      </c>
      <c r="BD154" s="119">
        <v>0</v>
      </c>
      <c r="BE154" s="119">
        <v>1</v>
      </c>
      <c r="BF154" s="119">
        <v>2</v>
      </c>
      <c r="BG154" s="119">
        <v>3</v>
      </c>
      <c r="BH154" s="119">
        <v>4</v>
      </c>
      <c r="BI154" s="119">
        <v>5</v>
      </c>
      <c r="BJ154" s="119"/>
      <c r="BK154" s="119"/>
      <c r="BL154" s="119"/>
      <c r="BM154" s="119"/>
      <c r="BN154" s="119"/>
      <c r="BO154" s="119"/>
      <c r="BP154" s="119"/>
      <c r="BQ154" s="119"/>
      <c r="BR154" s="119"/>
      <c r="BS154" s="131">
        <v>-1</v>
      </c>
      <c r="BT154" s="131">
        <v>0</v>
      </c>
      <c r="BU154" s="131">
        <v>1</v>
      </c>
      <c r="BV154" s="131">
        <v>2</v>
      </c>
      <c r="BW154" s="131">
        <v>3</v>
      </c>
      <c r="BX154" s="131">
        <v>4</v>
      </c>
      <c r="BY154" s="131">
        <v>5</v>
      </c>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"D6.scenario.defInput["""&amp;B154&amp;"""] = {  "&amp;E$2&amp;":"""&amp;E154&amp;""",  "&amp;C$2&amp;":"""&amp;CLEAN(SUBSTITUTE(C154,"""",""""))&amp;""",  "&amp;F$2&amp;":"""&amp;F154&amp;""",  "&amp;H$2&amp;":"""&amp;CLEAN(SUBSTITUTE(H154,"""",""""))&amp;""", "&amp;J$2&amp;":"""&amp;J154&amp;""", "&amp;L$2&amp;":"""&amp;L154&amp;""", "&amp;M$2&amp;":"""&amp;M154&amp;""", "&amp;N$2&amp;":"""&amp;N154&amp;""", "&amp;O$2&amp;":"""&amp;O154&amp;""", "&amp;P$2&amp;":"""&amp;P154&amp;""", "&amp;Q$2&amp;":"""&amp;Q154&amp;""", "&amp;R$2&amp;":"""&amp;R154&amp;""", d11t:"""&amp;CJ154&amp;""",d11p:"""&amp;CK154&amp;""",d12t:"""&amp;CL154&amp;""",d12p:"""&amp;CM154&amp;""",d13t:"""&amp;CN154&amp;""",d13p:"""&amp;CO154&amp;""",d1w:"""&amp;CP154&amp;""",d1d:"""&amp;CQ154&amp;""", d21t:"""&amp;CR154&amp;""",d21p:"""&amp;CS154&amp;""",d22t:"""&amp;CT154&amp;""",d22p:"""&amp;CU154&amp;""",d23t:"""&amp;CV154&amp;""",d23p:"""&amp;CW154&amp;""",d2w:"""&amp;CX154&amp;""",d2d:"""&amp;CY154&amp;""", d31t:"""&amp;CZ154&amp;""",d31p:"""&amp;DA154&amp;""",d32t:"""&amp;DB154&amp;""",d32p:"""&amp;DC154&amp;""",d33t:"""&amp;DD154&amp;""",d33p:"""&amp;DE154&amp;""",d3w:"""&amp;DF154&amp;""",d3d:"""&amp;DG154&amp;"""}; "</f>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0"/>
        <v>D6.scenario.defSelectValue["sel901"]= [ "Please select", "do not have", "one", "two", "three", "four", "five or more", "", " " ];</v>
      </c>
      <c r="DR154" s="89"/>
      <c r="DS154" s="89"/>
      <c r="DT154" s="89" t="str">
        <f t="shared" si="1"/>
        <v>D6.scenario.defSelectData['sel901']= [ '-1', '0', '1', '2', '3', '4', '5' ];</v>
      </c>
    </row>
    <row r="155" spans="1:124" s="84" customFormat="1" ht="43.5" customHeight="1" x14ac:dyDescent="0.15">
      <c r="A155" s="73"/>
      <c r="B155" s="111" t="s">
        <v>2613</v>
      </c>
      <c r="C155" s="119" t="s">
        <v>3923</v>
      </c>
      <c r="D155" s="131" t="s">
        <v>2611</v>
      </c>
      <c r="E155" s="110" t="s">
        <v>2729</v>
      </c>
      <c r="F155" s="119"/>
      <c r="G155" s="131"/>
      <c r="H155" s="119" t="s">
        <v>3923</v>
      </c>
      <c r="I155" s="131" t="s">
        <v>2611</v>
      </c>
      <c r="J155" s="119" t="str">
        <f>IF(K155="","",K155)</f>
        <v>sel902</v>
      </c>
      <c r="K155" s="131" t="str">
        <f t="shared" si="2"/>
        <v>sel902</v>
      </c>
      <c r="L155" s="111"/>
      <c r="M155" s="111"/>
      <c r="N155" s="111"/>
      <c r="O155" s="110" t="s">
        <v>1914</v>
      </c>
      <c r="P155" s="111"/>
      <c r="Q155" s="111"/>
      <c r="R155" s="110">
        <v>-1</v>
      </c>
      <c r="S155" s="73"/>
      <c r="T155" s="91"/>
      <c r="U155" s="113" t="str">
        <f t="shared" si="3"/>
        <v>sel902</v>
      </c>
      <c r="V155" s="119" t="s">
        <v>4071</v>
      </c>
      <c r="W155" s="119" t="s">
        <v>4472</v>
      </c>
      <c r="X155" s="119" t="s">
        <v>4076</v>
      </c>
      <c r="Y155" s="119" t="s">
        <v>4077</v>
      </c>
      <c r="Z155" s="119" t="s">
        <v>4078</v>
      </c>
      <c r="AA155" s="119" t="s">
        <v>4079</v>
      </c>
      <c r="AB155" s="119" t="s">
        <v>4500</v>
      </c>
      <c r="AC155" s="119"/>
      <c r="AD155" s="119"/>
      <c r="AE155" s="119"/>
      <c r="AF155" s="119"/>
      <c r="AG155" s="119"/>
      <c r="AH155" s="119"/>
      <c r="AI155" s="119"/>
      <c r="AJ155" s="119" t="s">
        <v>3559</v>
      </c>
      <c r="AK155" s="119"/>
      <c r="AL155" s="131" t="s">
        <v>4777</v>
      </c>
      <c r="AM155" s="162" t="s">
        <v>418</v>
      </c>
      <c r="AN155" s="162" t="s">
        <v>403</v>
      </c>
      <c r="AO155" s="131" t="s">
        <v>404</v>
      </c>
      <c r="AP155" s="131" t="s">
        <v>405</v>
      </c>
      <c r="AQ155" s="131" t="s">
        <v>406</v>
      </c>
      <c r="AR155" s="131" t="s">
        <v>2614</v>
      </c>
      <c r="AS155" s="131"/>
      <c r="AT155" s="131"/>
      <c r="AU155" s="131"/>
      <c r="AV155" s="131"/>
      <c r="AW155" s="131"/>
      <c r="AX155" s="131"/>
      <c r="AY155" s="131"/>
      <c r="AZ155" s="131"/>
      <c r="BA155" s="131"/>
      <c r="BB155" s="73"/>
      <c r="BC155" s="119">
        <v>-1</v>
      </c>
      <c r="BD155" s="119">
        <v>0</v>
      </c>
      <c r="BE155" s="119">
        <v>1</v>
      </c>
      <c r="BF155" s="119">
        <v>2</v>
      </c>
      <c r="BG155" s="119">
        <v>3</v>
      </c>
      <c r="BH155" s="119">
        <v>4</v>
      </c>
      <c r="BI155" s="119">
        <v>5</v>
      </c>
      <c r="BJ155" s="119"/>
      <c r="BK155" s="119"/>
      <c r="BL155" s="119"/>
      <c r="BM155" s="119"/>
      <c r="BN155" s="119"/>
      <c r="BO155" s="119"/>
      <c r="BP155" s="119"/>
      <c r="BQ155" s="119"/>
      <c r="BR155" s="119"/>
      <c r="BS155" s="131">
        <v>-1</v>
      </c>
      <c r="BT155" s="131">
        <v>0</v>
      </c>
      <c r="BU155" s="131">
        <v>1</v>
      </c>
      <c r="BV155" s="131">
        <v>2</v>
      </c>
      <c r="BW155" s="131">
        <v>3</v>
      </c>
      <c r="BX155" s="131">
        <v>4</v>
      </c>
      <c r="BY155" s="131">
        <v>5</v>
      </c>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"D6.scenario.defInput["""&amp;B155&amp;"""] = {  "&amp;E$2&amp;":"""&amp;E155&amp;""",  "&amp;C$2&amp;":"""&amp;CLEAN(SUBSTITUTE(C155,"""",""""))&amp;""",  "&amp;F$2&amp;":"""&amp;F155&amp;""",  "&amp;H$2&amp;":"""&amp;CLEAN(SUBSTITUTE(H155,"""",""""))&amp;""", "&amp;J$2&amp;":"""&amp;J155&amp;""", "&amp;L$2&amp;":"""&amp;L155&amp;""", "&amp;M$2&amp;":"""&amp;M155&amp;""", "&amp;N$2&amp;":"""&amp;N155&amp;""", "&amp;O$2&amp;":"""&amp;O155&amp;""", "&amp;P$2&amp;":"""&amp;P155&amp;""", "&amp;Q$2&amp;":"""&amp;Q155&amp;""", "&amp;R$2&amp;":"""&amp;R155&amp;""", d11t:"""&amp;CJ155&amp;""",d11p:"""&amp;CK155&amp;""",d12t:"""&amp;CL155&amp;""",d12p:"""&amp;CM155&amp;""",d13t:"""&amp;CN155&amp;""",d13p:"""&amp;CO155&amp;""",d1w:"""&amp;CP155&amp;""",d1d:"""&amp;CQ155&amp;""", d21t:"""&amp;CR155&amp;""",d21p:"""&amp;CS155&amp;""",d22t:"""&amp;CT155&amp;""",d22p:"""&amp;CU155&amp;""",d23t:"""&amp;CV155&amp;""",d23p:"""&amp;CW155&amp;""",d2w:"""&amp;CX155&amp;""",d2d:"""&amp;CY155&amp;""", d31t:"""&amp;CZ155&amp;""",d31p:"""&amp;DA155&amp;""",d32t:"""&amp;DB155&amp;""",d32p:"""&amp;DC155&amp;""",d33t:"""&amp;DD155&amp;""",d33p:"""&amp;DE155&amp;""",d3w:"""&amp;DF155&amp;""",d3d:"""&amp;DG155&amp;"""}; "</f>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0"/>
        <v>D6.scenario.defSelectValue["sel902"]= [ "Please select", "do not have", "one", "two", "three", "four", "five or more", "", " " ];</v>
      </c>
      <c r="DR155" s="89"/>
      <c r="DS155" s="89"/>
      <c r="DT155" s="89" t="str">
        <f t="shared" si="1"/>
        <v>D6.scenario.defSelectData['sel902']= [ '-1', '0', '1', '2', '3', '4', '5' ];</v>
      </c>
    </row>
    <row r="156" spans="1:124" s="84" customFormat="1" ht="43.5" customHeight="1" x14ac:dyDescent="0.15">
      <c r="A156" s="73"/>
      <c r="B156" s="110" t="s">
        <v>2944</v>
      </c>
      <c r="C156" s="119" t="s">
        <v>3924</v>
      </c>
      <c r="D156" s="131" t="s">
        <v>2483</v>
      </c>
      <c r="E156" s="110" t="s">
        <v>3000</v>
      </c>
      <c r="F156" s="119"/>
      <c r="G156" s="131"/>
      <c r="H156" s="119" t="s">
        <v>3924</v>
      </c>
      <c r="I156" s="131" t="s">
        <v>2483</v>
      </c>
      <c r="J156" s="119" t="str">
        <f>IF(K156="","",K156)</f>
        <v>sel911</v>
      </c>
      <c r="K156" s="131" t="str">
        <f t="shared" si="2"/>
        <v>sel911</v>
      </c>
      <c r="L156" s="111"/>
      <c r="M156" s="111"/>
      <c r="N156" s="111"/>
      <c r="O156" s="110" t="s">
        <v>1914</v>
      </c>
      <c r="P156" s="111"/>
      <c r="Q156" s="111"/>
      <c r="R156" s="110">
        <v>-1</v>
      </c>
      <c r="S156" s="73"/>
      <c r="T156" s="91"/>
      <c r="U156" s="113" t="str">
        <f t="shared" si="3"/>
        <v>sel911</v>
      </c>
      <c r="V156" s="119" t="s">
        <v>4071</v>
      </c>
      <c r="W156" s="119" t="s">
        <v>4501</v>
      </c>
      <c r="X156" s="119" t="s">
        <v>4502</v>
      </c>
      <c r="Y156" s="119" t="s">
        <v>4503</v>
      </c>
      <c r="Z156" s="119" t="s">
        <v>4504</v>
      </c>
      <c r="AA156" s="119" t="s">
        <v>4505</v>
      </c>
      <c r="AB156" s="119" t="s">
        <v>4506</v>
      </c>
      <c r="AC156" s="119" t="s">
        <v>4507</v>
      </c>
      <c r="AD156" s="119"/>
      <c r="AE156" s="119"/>
      <c r="AF156" s="119"/>
      <c r="AG156" s="119"/>
      <c r="AH156" s="119"/>
      <c r="AI156" s="119"/>
      <c r="AJ156" s="119"/>
      <c r="AK156" s="119"/>
      <c r="AL156" s="131" t="s">
        <v>4704</v>
      </c>
      <c r="AM156" s="162" t="s">
        <v>2605</v>
      </c>
      <c r="AN156" s="162" t="s">
        <v>2606</v>
      </c>
      <c r="AO156" s="162" t="s">
        <v>4787</v>
      </c>
      <c r="AP156" s="131" t="s">
        <v>4788</v>
      </c>
      <c r="AQ156" s="131" t="s">
        <v>2344</v>
      </c>
      <c r="AR156" s="162" t="s">
        <v>4789</v>
      </c>
      <c r="AS156" s="131" t="s">
        <v>2610</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"D6.scenario.defInput["""&amp;B156&amp;"""] = {  "&amp;E$2&amp;":"""&amp;E156&amp;""",  "&amp;C$2&amp;":"""&amp;CLEAN(SUBSTITUTE(C156,"""",""""))&amp;""",  "&amp;F$2&amp;":"""&amp;F156&amp;""",  "&amp;H$2&amp;":"""&amp;CLEAN(SUBSTITUTE(H156,"""",""""))&amp;""", "&amp;J$2&amp;":"""&amp;J156&amp;""", "&amp;L$2&amp;":"""&amp;L156&amp;""", "&amp;M$2&amp;":"""&amp;M156&amp;""", "&amp;N$2&amp;":"""&amp;N156&amp;""", "&amp;O$2&amp;":"""&amp;O156&amp;""", "&amp;P$2&amp;":"""&amp;P156&amp;""", "&amp;Q$2&amp;":"""&amp;Q156&amp;""", "&amp;R$2&amp;":"""&amp;R156&amp;""", d11t:"""&amp;CJ156&amp;""",d11p:"""&amp;CK156&amp;""",d12t:"""&amp;CL156&amp;""",d12p:"""&amp;CM156&amp;""",d13t:"""&amp;CN156&amp;""",d13p:"""&amp;CO156&amp;""",d1w:"""&amp;CP156&amp;""",d1d:"""&amp;CQ156&amp;""", d21t:"""&amp;CR156&amp;""",d21p:"""&amp;CS156&amp;""",d22t:"""&amp;CT156&amp;""",d22p:"""&amp;CU156&amp;""",d23t:"""&amp;CV156&amp;""",d23p:"""&amp;CW156&amp;""",d2w:"""&amp;CX156&amp;""",d2d:"""&amp;CY156&amp;""", d31t:"""&amp;CZ156&amp;""",d31p:"""&amp;DA156&amp;""",d32t:"""&amp;DB156&amp;""",d32p:"""&amp;DC156&amp;""",d33t:"""&amp;DD156&amp;""",d33p:"""&amp;DE156&amp;""",d3w:"""&amp;DF156&amp;""",d3d:"""&amp;DG156&amp;"""}; "</f>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0"/>
        <v>D6.scenario.defSelectValue["sel911"]= [ "Please select", "light car", "compact", "Bang", "3 number", "electric car", "bike scooter", "large bike", "" ];</v>
      </c>
      <c r="DR156" s="89"/>
      <c r="DS156" s="89"/>
      <c r="DT156" s="89" t="str">
        <f t="shared" si="1"/>
        <v>D6.scenario.defSelectData['sel911']= [ '-1', '1', '2', '3', '4', '5', '6', '7' ];</v>
      </c>
    </row>
    <row r="157" spans="1:124" s="84" customFormat="1" ht="43.5" customHeight="1" x14ac:dyDescent="0.15">
      <c r="A157" s="73"/>
      <c r="B157" s="110" t="s">
        <v>2945</v>
      </c>
      <c r="C157" s="119" t="s">
        <v>3925</v>
      </c>
      <c r="D157" s="131" t="s">
        <v>923</v>
      </c>
      <c r="E157" s="110" t="s">
        <v>3000</v>
      </c>
      <c r="F157" s="119"/>
      <c r="G157" s="131"/>
      <c r="H157" s="119" t="s">
        <v>3925</v>
      </c>
      <c r="I157" s="131" t="s">
        <v>923</v>
      </c>
      <c r="J157" s="119" t="str">
        <f>IF(K157="","",K157)</f>
        <v>sel912</v>
      </c>
      <c r="K157" s="131" t="str">
        <f t="shared" si="2"/>
        <v>sel912</v>
      </c>
      <c r="L157" s="111"/>
      <c r="M157" s="111"/>
      <c r="N157" s="111"/>
      <c r="O157" s="110" t="s">
        <v>1914</v>
      </c>
      <c r="P157" s="111"/>
      <c r="Q157" s="111"/>
      <c r="R157" s="110">
        <v>-1</v>
      </c>
      <c r="S157" s="73"/>
      <c r="T157" s="91"/>
      <c r="U157" s="113" t="str">
        <f t="shared" si="3"/>
        <v>sel912</v>
      </c>
      <c r="V157" s="119" t="s">
        <v>4071</v>
      </c>
      <c r="W157" s="119" t="s">
        <v>4508</v>
      </c>
      <c r="X157" s="119" t="s">
        <v>4509</v>
      </c>
      <c r="Y157" s="119" t="s">
        <v>4510</v>
      </c>
      <c r="Z157" s="119" t="s">
        <v>4511</v>
      </c>
      <c r="AA157" s="119" t="s">
        <v>4512</v>
      </c>
      <c r="AB157" s="119" t="s">
        <v>4513</v>
      </c>
      <c r="AC157" s="119" t="s">
        <v>4514</v>
      </c>
      <c r="AD157" s="119" t="s">
        <v>4515</v>
      </c>
      <c r="AE157" s="119"/>
      <c r="AF157" s="119"/>
      <c r="AG157" s="119"/>
      <c r="AH157" s="119"/>
      <c r="AI157" s="119"/>
      <c r="AJ157" s="119" t="s">
        <v>3559</v>
      </c>
      <c r="AK157" s="119"/>
      <c r="AL157" s="131" t="s">
        <v>4772</v>
      </c>
      <c r="AM157" s="131" t="s">
        <v>2607</v>
      </c>
      <c r="AN157" s="131" t="s">
        <v>4790</v>
      </c>
      <c r="AO157" s="162" t="s">
        <v>4791</v>
      </c>
      <c r="AP157" s="162" t="s">
        <v>4792</v>
      </c>
      <c r="AQ157" s="162" t="s">
        <v>4793</v>
      </c>
      <c r="AR157" s="162" t="s">
        <v>4794</v>
      </c>
      <c r="AS157" s="162" t="s">
        <v>4795</v>
      </c>
      <c r="AT157" s="131" t="s">
        <v>2608</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"D6.scenario.defInput["""&amp;B157&amp;"""] = {  "&amp;E$2&amp;":"""&amp;E157&amp;""",  "&amp;C$2&amp;":"""&amp;CLEAN(SUBSTITUTE(C157,"""",""""))&amp;""",  "&amp;F$2&amp;":"""&amp;F157&amp;""",  "&amp;H$2&amp;":"""&amp;CLEAN(SUBSTITUTE(H157,"""",""""))&amp;""", "&amp;J$2&amp;":"""&amp;J157&amp;""", "&amp;L$2&amp;":"""&amp;L157&amp;""", "&amp;M$2&amp;":"""&amp;M157&amp;""", "&amp;N$2&amp;":"""&amp;N157&amp;""", "&amp;O$2&amp;":"""&amp;O157&amp;""", "&amp;P$2&amp;":"""&amp;P157&amp;""", "&amp;Q$2&amp;":"""&amp;Q157&amp;""", "&amp;R$2&amp;":"""&amp;R157&amp;""", d11t:"""&amp;CJ157&amp;""",d11p:"""&amp;CK157&amp;""",d12t:"""&amp;CL157&amp;""",d12p:"""&amp;CM157&amp;""",d13t:"""&amp;CN157&amp;""",d13p:"""&amp;CO157&amp;""",d1w:"""&amp;CP157&amp;""",d1d:"""&amp;CQ157&amp;""", d21t:"""&amp;CR157&amp;""",d21p:"""&amp;CS157&amp;""",d22t:"""&amp;CT157&amp;""",d22p:"""&amp;CU157&amp;""",d23t:"""&amp;CV157&amp;""",d23p:"""&amp;CW157&amp;""",d2w:"""&amp;CX157&amp;""",d2d:"""&amp;CY157&amp;""", d31t:"""&amp;CZ157&amp;""",d31p:"""&amp;DA157&amp;""",d32t:"""&amp;DB157&amp;""",d32p:"""&amp;DC157&amp;""",d33t:"""&amp;DD157&amp;""",d33p:"""&amp;DE157&amp;""",d3w:"""&amp;DF157&amp;""",d3d:"""&amp;DG157&amp;"""}; "</f>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0"/>
        <v>D6.scenario.defSelectValue["sel912"]= [ "Please select", "6km / L or less", "7-9km / L", "10-12km / L", "13-15km / L", "16-20km / L", "21-26km / L", "27-35km / L", "36km / L or more", "", " " ];</v>
      </c>
      <c r="DR157" s="89"/>
      <c r="DS157" s="89"/>
      <c r="DT157" s="89" t="str">
        <f t="shared" si="1"/>
        <v>D6.scenario.defSelectData['sel912']= [ '-1', '6', '8', '11', '14', '18', '23', '30', '40' ];</v>
      </c>
    </row>
    <row r="158" spans="1:124" s="84" customFormat="1" ht="43.5" customHeight="1" x14ac:dyDescent="0.15">
      <c r="A158" s="73"/>
      <c r="B158" s="110" t="s">
        <v>2946</v>
      </c>
      <c r="C158" s="119" t="s">
        <v>3926</v>
      </c>
      <c r="D158" s="131" t="s">
        <v>2741</v>
      </c>
      <c r="E158" s="110" t="s">
        <v>3000</v>
      </c>
      <c r="F158" s="119"/>
      <c r="G158" s="131"/>
      <c r="H158" s="119" t="s">
        <v>4060</v>
      </c>
      <c r="I158" s="131" t="s">
        <v>2742</v>
      </c>
      <c r="J158" s="119" t="str">
        <f>IF(K158="","",K158)</f>
        <v/>
      </c>
      <c r="K158" s="131"/>
      <c r="L158" s="111"/>
      <c r="M158" s="111"/>
      <c r="N158" s="111"/>
      <c r="O158" s="110" t="s">
        <v>1913</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3559</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"D6.scenario.defInput["""&amp;B158&amp;"""] = {  "&amp;E$2&amp;":"""&amp;E158&amp;""",  "&amp;C$2&amp;":"""&amp;CLEAN(SUBSTITUTE(C158,"""",""""))&amp;""",  "&amp;F$2&amp;":"""&amp;F158&amp;""",  "&amp;H$2&amp;":"""&amp;CLEAN(SUBSTITUTE(H158,"""",""""))&amp;""", "&amp;J$2&amp;":"""&amp;J158&amp;""", "&amp;L$2&amp;":"""&amp;L158&amp;""", "&amp;M$2&amp;":"""&amp;M158&amp;""", "&amp;N$2&amp;":"""&amp;N158&amp;""", "&amp;O$2&amp;":"""&amp;O158&amp;""", "&amp;P$2&amp;":"""&amp;P158&amp;""", "&amp;Q$2&amp;":"""&amp;Q158&amp;""", "&amp;R$2&amp;":"""&amp;R158&amp;""", d11t:"""&amp;CJ158&amp;""",d11p:"""&amp;CK158&amp;""",d12t:"""&amp;CL158&amp;""",d12p:"""&amp;CM158&amp;""",d13t:"""&amp;CN158&amp;""",d13p:"""&amp;CO158&amp;""",d1w:"""&amp;CP158&amp;""",d1d:"""&amp;CQ158&amp;""", d21t:"""&amp;CR158&amp;""",d21p:"""&amp;CS158&amp;""",d22t:"""&amp;CT158&amp;""",d22p:"""&amp;CU158&amp;""",d23t:"""&amp;CV158&amp;""",d23p:"""&amp;CW158&amp;""",d2w:"""&amp;CX158&amp;""",d2d:"""&amp;CY158&amp;""", d31t:"""&amp;CZ158&amp;""",d31p:"""&amp;DA158&amp;""",d32t:"""&amp;DB158&amp;""",d32p:"""&amp;DC158&amp;""",d33t:"""&amp;DD158&amp;""",d33p:"""&amp;DE158&amp;""",d3w:"""&amp;DF158&amp;""",d3d:"""&amp;DG158&amp;"""}; "</f>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0"/>
        <v>D6.scenario.defSelectValue[""]= [ "", "", "", " " ];</v>
      </c>
      <c r="DR158" s="89"/>
      <c r="DS158" s="89"/>
      <c r="DT158" s="89" t="str">
        <f t="shared" si="1"/>
        <v>D6.scenario.defSelectData['']= [ '', '', '' ];</v>
      </c>
    </row>
    <row r="159" spans="1:124" s="84" customFormat="1" ht="43.5" customHeight="1" x14ac:dyDescent="0.15">
      <c r="A159" s="73"/>
      <c r="B159" s="110" t="s">
        <v>2948</v>
      </c>
      <c r="C159" s="119" t="s">
        <v>3927</v>
      </c>
      <c r="D159" s="131" t="s">
        <v>3070</v>
      </c>
      <c r="E159" s="110" t="s">
        <v>2730</v>
      </c>
      <c r="F159" s="119"/>
      <c r="G159" s="131"/>
      <c r="H159" s="119" t="s">
        <v>4061</v>
      </c>
      <c r="I159" s="131" t="s">
        <v>2712</v>
      </c>
      <c r="J159" s="119" t="str">
        <f>IF(K159="","",K159)</f>
        <v>sel914</v>
      </c>
      <c r="K159" s="131" t="str">
        <f>"sel"&amp;MID($B159,2,5)</f>
        <v>sel914</v>
      </c>
      <c r="L159" s="111"/>
      <c r="M159" s="111"/>
      <c r="N159" s="111"/>
      <c r="O159" s="110" t="s">
        <v>1914</v>
      </c>
      <c r="P159" s="111"/>
      <c r="Q159" s="111"/>
      <c r="R159" s="110">
        <v>-1</v>
      </c>
      <c r="S159" s="73"/>
      <c r="T159" s="91"/>
      <c r="U159" s="113" t="str">
        <f>J159</f>
        <v>sel914</v>
      </c>
      <c r="V159" s="119" t="s">
        <v>4071</v>
      </c>
      <c r="W159" s="119" t="s">
        <v>4142</v>
      </c>
      <c r="X159" s="119" t="s">
        <v>4143</v>
      </c>
      <c r="Y159" s="119" t="s">
        <v>4110</v>
      </c>
      <c r="Z159" s="119"/>
      <c r="AA159" s="119"/>
      <c r="AB159" s="119"/>
      <c r="AC159" s="119"/>
      <c r="AD159" s="119"/>
      <c r="AE159" s="119"/>
      <c r="AF159" s="119"/>
      <c r="AG159" s="119"/>
      <c r="AH159" s="119"/>
      <c r="AI159" s="119"/>
      <c r="AJ159" s="119"/>
      <c r="AK159" s="119"/>
      <c r="AL159" s="131" t="s">
        <v>4777</v>
      </c>
      <c r="AM159" s="162" t="s">
        <v>4785</v>
      </c>
      <c r="AN159" s="131" t="s">
        <v>4796</v>
      </c>
      <c r="AO159" s="162" t="s">
        <v>4797</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"D6.scenario.defInput["""&amp;B159&amp;"""] = {  "&amp;E$2&amp;":"""&amp;E159&amp;""",  "&amp;C$2&amp;":"""&amp;CLEAN(SUBSTITUTE(C159,"""",""""))&amp;""",  "&amp;F$2&amp;":"""&amp;F159&amp;""",  "&amp;H$2&amp;":"""&amp;CLEAN(SUBSTITUTE(H159,"""",""""))&amp;""", "&amp;J$2&amp;":"""&amp;J159&amp;""", "&amp;L$2&amp;":"""&amp;L159&amp;""", "&amp;M$2&amp;":"""&amp;M159&amp;""", "&amp;N$2&amp;":"""&amp;N159&amp;""", "&amp;O$2&amp;":"""&amp;O159&amp;""", "&amp;P$2&amp;":"""&amp;P159&amp;""", "&amp;Q$2&amp;":"""&amp;Q159&amp;""", "&amp;R$2&amp;":"""&amp;R159&amp;""", d11t:"""&amp;CJ159&amp;""",d11p:"""&amp;CK159&amp;""",d12t:"""&amp;CL159&amp;""",d12p:"""&amp;CM159&amp;""",d13t:"""&amp;CN159&amp;""",d13p:"""&amp;CO159&amp;""",d1w:"""&amp;CP159&amp;""",d1d:"""&amp;CQ159&amp;""", d21t:"""&amp;CR159&amp;""",d21p:"""&amp;CS159&amp;""",d22t:"""&amp;CT159&amp;""",d22p:"""&amp;CU159&amp;""",d23t:"""&amp;CV159&amp;""",d23p:"""&amp;CW159&amp;""",d2w:"""&amp;CX159&amp;""",d2d:"""&amp;CY159&amp;""", d31t:"""&amp;CZ159&amp;""",d31p:"""&amp;DA159&amp;""",d32t:"""&amp;DB159&amp;""",d32p:"""&amp;DC159&amp;""",d33t:"""&amp;DD159&amp;""",d33p:"""&amp;DE159&amp;""",d3w:"""&amp;DF159&amp;""",d3d:"""&amp;DG159&amp;"""}; "</f>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0"/>
        <v>D6.scenario.defSelectValue["sel914"]= [ "Please select", "Yes", "No", "do not know", "" ];</v>
      </c>
      <c r="DR159" s="89"/>
      <c r="DS159" s="89"/>
      <c r="DT159" s="89" t="str">
        <f t="shared" si="1"/>
        <v>D6.scenario.defSelectData['sel914']= [ '-1', '1', '2', '3' ];</v>
      </c>
    </row>
    <row r="160" spans="1:124" s="84" customFormat="1" ht="43.5" customHeight="1" x14ac:dyDescent="0.15">
      <c r="A160" s="73"/>
      <c r="B160" s="110" t="s">
        <v>2949</v>
      </c>
      <c r="C160" s="119" t="s">
        <v>3928</v>
      </c>
      <c r="D160" s="131" t="s">
        <v>2615</v>
      </c>
      <c r="E160" s="110" t="s">
        <v>2985</v>
      </c>
      <c r="F160" s="119"/>
      <c r="G160" s="131"/>
      <c r="H160" s="119" t="s">
        <v>4062</v>
      </c>
      <c r="I160" s="131" t="s">
        <v>2743</v>
      </c>
      <c r="J160" s="119" t="str">
        <f>IF(K160="","",K160)</f>
        <v/>
      </c>
      <c r="K160" s="131"/>
      <c r="L160" s="111"/>
      <c r="M160" s="111"/>
      <c r="N160" s="111"/>
      <c r="O160" s="110" t="s">
        <v>1913</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3559</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"D6.scenario.defInput["""&amp;B160&amp;"""] = {  "&amp;E$2&amp;":"""&amp;E160&amp;""",  "&amp;C$2&amp;":"""&amp;CLEAN(SUBSTITUTE(C160,"""",""""))&amp;""",  "&amp;F$2&amp;":"""&amp;F160&amp;""",  "&amp;H$2&amp;":"""&amp;CLEAN(SUBSTITUTE(H160,"""",""""))&amp;""", "&amp;J$2&amp;":"""&amp;J160&amp;""", "&amp;L$2&amp;":"""&amp;L160&amp;""", "&amp;M$2&amp;":"""&amp;M160&amp;""", "&amp;N$2&amp;":"""&amp;N160&amp;""", "&amp;O$2&amp;":"""&amp;O160&amp;""", "&amp;P$2&amp;":"""&amp;P160&amp;""", "&amp;Q$2&amp;":"""&amp;Q160&amp;""", "&amp;R$2&amp;":"""&amp;R160&amp;""", d11t:"""&amp;CJ160&amp;""",d11p:"""&amp;CK160&amp;""",d12t:"""&amp;CL160&amp;""",d12p:"""&amp;CM160&amp;""",d13t:"""&amp;CN160&amp;""",d13p:"""&amp;CO160&amp;""",d1w:"""&amp;CP160&amp;""",d1d:"""&amp;CQ160&amp;""", d21t:"""&amp;CR160&amp;""",d21p:"""&amp;CS160&amp;""",d22t:"""&amp;CT160&amp;""",d22p:"""&amp;CU160&amp;""",d23t:"""&amp;CV160&amp;""",d23p:"""&amp;CW160&amp;""",d2w:"""&amp;CX160&amp;""",d2d:"""&amp;CY160&amp;""", d31t:"""&amp;CZ160&amp;""",d31p:"""&amp;DA160&amp;""",d32t:"""&amp;DB160&amp;""",d32p:"""&amp;DC160&amp;""",d33t:"""&amp;DD160&amp;""",d33p:"""&amp;DE160&amp;""",d3w:"""&amp;DF160&amp;""",d3d:"""&amp;DG160&amp;"""}; "</f>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0"/>
        <v>D6.scenario.defSelectValue[""]= [ "", "", "", " " ];</v>
      </c>
      <c r="DR160" s="89"/>
      <c r="DS160" s="89"/>
      <c r="DT160" s="89" t="str">
        <f t="shared" si="1"/>
        <v>D6.scenario.defSelectData['']= [ '', '', '' ];</v>
      </c>
    </row>
    <row r="161" spans="1:124" s="84" customFormat="1" ht="43.5" customHeight="1" x14ac:dyDescent="0.15">
      <c r="A161" s="73"/>
      <c r="B161" s="110" t="s">
        <v>2950</v>
      </c>
      <c r="C161" s="119" t="s">
        <v>3929</v>
      </c>
      <c r="D161" s="131" t="s">
        <v>2616</v>
      </c>
      <c r="E161" s="110" t="s">
        <v>2985</v>
      </c>
      <c r="F161" s="119"/>
      <c r="G161" s="131"/>
      <c r="H161" s="119" t="s">
        <v>4063</v>
      </c>
      <c r="I161" s="131" t="s">
        <v>2622</v>
      </c>
      <c r="J161" s="119" t="str">
        <f>IF(K161="","",K161)</f>
        <v>sel922</v>
      </c>
      <c r="K161" s="131" t="str">
        <f t="shared" ref="K161:K177" si="4">"sel"&amp;MID($B161,2,5)</f>
        <v>sel922</v>
      </c>
      <c r="L161" s="111"/>
      <c r="M161" s="111"/>
      <c r="N161" s="111"/>
      <c r="O161" s="110" t="s">
        <v>1914</v>
      </c>
      <c r="P161" s="111"/>
      <c r="Q161" s="111"/>
      <c r="R161" s="110">
        <v>-1</v>
      </c>
      <c r="S161" s="73"/>
      <c r="T161" s="91"/>
      <c r="U161" s="113" t="str">
        <f t="shared" ref="U161:U177" si="5">J161</f>
        <v>sel922</v>
      </c>
      <c r="V161" s="119" t="s">
        <v>4071</v>
      </c>
      <c r="W161" s="119" t="s">
        <v>4516</v>
      </c>
      <c r="X161" s="119" t="s">
        <v>4517</v>
      </c>
      <c r="Y161" s="119" t="s">
        <v>4518</v>
      </c>
      <c r="Z161" s="119" t="s">
        <v>4519</v>
      </c>
      <c r="AA161" s="119" t="s">
        <v>4520</v>
      </c>
      <c r="AB161" s="119" t="s">
        <v>4521</v>
      </c>
      <c r="AC161" s="119" t="s">
        <v>4522</v>
      </c>
      <c r="AD161" s="119" t="s">
        <v>4523</v>
      </c>
      <c r="AE161" s="119" t="s">
        <v>4524</v>
      </c>
      <c r="AF161" s="119"/>
      <c r="AG161" s="119"/>
      <c r="AH161" s="119"/>
      <c r="AI161" s="119"/>
      <c r="AJ161" s="119"/>
      <c r="AK161" s="119"/>
      <c r="AL161" s="131" t="s">
        <v>4748</v>
      </c>
      <c r="AM161" s="162" t="s">
        <v>2067</v>
      </c>
      <c r="AN161" s="162" t="s">
        <v>2617</v>
      </c>
      <c r="AO161" s="162" t="s">
        <v>2618</v>
      </c>
      <c r="AP161" s="162" t="s">
        <v>2619</v>
      </c>
      <c r="AQ161" s="131" t="s">
        <v>2620</v>
      </c>
      <c r="AR161" s="131" t="s">
        <v>2621</v>
      </c>
      <c r="AS161" s="131" t="s">
        <v>2962</v>
      </c>
      <c r="AT161" s="131" t="s">
        <v>2963</v>
      </c>
      <c r="AU161" s="131" t="s">
        <v>2964</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"D6.scenario.defInput["""&amp;B161&amp;"""] = {  "&amp;E$2&amp;":"""&amp;E161&amp;""",  "&amp;C$2&amp;":"""&amp;CLEAN(SUBSTITUTE(C161,"""",""""))&amp;""",  "&amp;F$2&amp;":"""&amp;F161&amp;""",  "&amp;H$2&amp;":"""&amp;CLEAN(SUBSTITUTE(H161,"""",""""))&amp;""", "&amp;J$2&amp;":"""&amp;J161&amp;""", "&amp;L$2&amp;":"""&amp;L161&amp;""", "&amp;M$2&amp;":"""&amp;M161&amp;""", "&amp;N$2&amp;":"""&amp;N161&amp;""", "&amp;O$2&amp;":"""&amp;O161&amp;""", "&amp;P$2&amp;":"""&amp;P161&amp;""", "&amp;Q$2&amp;":"""&amp;Q161&amp;""", "&amp;R$2&amp;":"""&amp;R161&amp;""", d11t:"""&amp;CJ161&amp;""",d11p:"""&amp;CK161&amp;""",d12t:"""&amp;CL161&amp;""",d12p:"""&amp;CM161&amp;""",d13t:"""&amp;CN161&amp;""",d13p:"""&amp;CO161&amp;""",d1w:"""&amp;CP161&amp;""",d1d:"""&amp;CQ161&amp;""", d21t:"""&amp;CR161&amp;""",d21p:"""&amp;CS161&amp;""",d22t:"""&amp;CT161&amp;""",d22p:"""&amp;CU161&amp;""",d23t:"""&amp;CV161&amp;""",d23p:"""&amp;CW161&amp;""",d2w:"""&amp;CX161&amp;""",d2d:"""&amp;CY161&amp;""", d31t:"""&amp;CZ161&amp;""",d31p:"""&amp;DA161&amp;""",d32t:"""&amp;DB161&amp;""",d32p:"""&amp;DC161&amp;""",d33t:"""&amp;DD161&amp;""",d33p:"""&amp;DE161&amp;""",d3w:"""&amp;DF161&amp;""",d3d:"""&amp;DG161&amp;"""}; "</f>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0"/>
        <v>D6.scenario.defSelectValue["sel922"]= [ "Please select", "daily", "5 times a week", "2-3 times a week", "once a week", "twice a month", "monthly", "once in two months", "year 2-3 times", "Annual", "" ];</v>
      </c>
      <c r="DR161" s="89"/>
      <c r="DS161" s="89"/>
      <c r="DT161" s="89" t="str">
        <f t="shared" si="1"/>
        <v>D6.scenario.defSelectData['sel922']= [ '-1', '365', '250', '120', '50', '25', '12', '6', '2', '1' ];</v>
      </c>
    </row>
    <row r="162" spans="1:124" s="84" customFormat="1" ht="43.5" customHeight="1" x14ac:dyDescent="0.15">
      <c r="A162" s="73"/>
      <c r="B162" s="110" t="s">
        <v>2951</v>
      </c>
      <c r="C162" s="119" t="s">
        <v>3930</v>
      </c>
      <c r="D162" s="131" t="s">
        <v>2628</v>
      </c>
      <c r="E162" s="110" t="s">
        <v>2985</v>
      </c>
      <c r="F162" s="119" t="s">
        <v>3955</v>
      </c>
      <c r="G162" s="131" t="s">
        <v>436</v>
      </c>
      <c r="H162" s="119" t="s">
        <v>3930</v>
      </c>
      <c r="I162" s="131" t="s">
        <v>2628</v>
      </c>
      <c r="J162" s="119" t="str">
        <f>IF(K162="","",K162)</f>
        <v>sel923</v>
      </c>
      <c r="K162" s="131" t="str">
        <f t="shared" si="4"/>
        <v>sel923</v>
      </c>
      <c r="L162" s="111"/>
      <c r="M162" s="111"/>
      <c r="N162" s="111"/>
      <c r="O162" s="110" t="s">
        <v>1914</v>
      </c>
      <c r="P162" s="111"/>
      <c r="Q162" s="111"/>
      <c r="R162" s="110">
        <v>-1</v>
      </c>
      <c r="S162" s="73"/>
      <c r="T162" s="91"/>
      <c r="U162" s="113" t="str">
        <f t="shared" si="5"/>
        <v>sel923</v>
      </c>
      <c r="V162" s="119" t="s">
        <v>4071</v>
      </c>
      <c r="W162" s="119" t="s">
        <v>4525</v>
      </c>
      <c r="X162" s="119" t="s">
        <v>4526</v>
      </c>
      <c r="Y162" s="119" t="s">
        <v>4527</v>
      </c>
      <c r="Z162" s="119" t="s">
        <v>4528</v>
      </c>
      <c r="AA162" s="119" t="s">
        <v>4529</v>
      </c>
      <c r="AB162" s="119" t="s">
        <v>4530</v>
      </c>
      <c r="AC162" s="119" t="s">
        <v>4531</v>
      </c>
      <c r="AD162" s="119" t="s">
        <v>4532</v>
      </c>
      <c r="AE162" s="119" t="s">
        <v>4533</v>
      </c>
      <c r="AF162" s="119" t="s">
        <v>4534</v>
      </c>
      <c r="AG162" s="119" t="s">
        <v>4535</v>
      </c>
      <c r="AH162" s="119" t="s">
        <v>4536</v>
      </c>
      <c r="AI162" s="119"/>
      <c r="AJ162" s="119" t="s">
        <v>3559</v>
      </c>
      <c r="AK162" s="119"/>
      <c r="AL162" s="131" t="s">
        <v>4777</v>
      </c>
      <c r="AM162" s="131" t="s">
        <v>4798</v>
      </c>
      <c r="AN162" s="131" t="s">
        <v>4799</v>
      </c>
      <c r="AO162" s="162" t="s">
        <v>4800</v>
      </c>
      <c r="AP162" s="162" t="s">
        <v>4801</v>
      </c>
      <c r="AQ162" s="162" t="s">
        <v>4802</v>
      </c>
      <c r="AR162" s="162" t="s">
        <v>4803</v>
      </c>
      <c r="AS162" s="131" t="s">
        <v>4804</v>
      </c>
      <c r="AT162" s="131" t="s">
        <v>4805</v>
      </c>
      <c r="AU162" s="131" t="s">
        <v>4806</v>
      </c>
      <c r="AV162" s="131" t="s">
        <v>4807</v>
      </c>
      <c r="AW162" s="131" t="s">
        <v>4808</v>
      </c>
      <c r="AX162" s="131" t="s">
        <v>2965</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"D6.scenario.defInput["""&amp;B162&amp;"""] = {  "&amp;E$2&amp;":"""&amp;E162&amp;""",  "&amp;C$2&amp;":"""&amp;CLEAN(SUBSTITUTE(C162,"""",""""))&amp;""",  "&amp;F$2&amp;":"""&amp;F162&amp;""",  "&amp;H$2&amp;":"""&amp;CLEAN(SUBSTITUTE(H162,"""",""""))&amp;""", "&amp;J$2&amp;":"""&amp;J162&amp;""", "&amp;L$2&amp;":"""&amp;L162&amp;""", "&amp;M$2&amp;":"""&amp;M162&amp;""", "&amp;N$2&amp;":"""&amp;N162&amp;""", "&amp;O$2&amp;":"""&amp;O162&amp;""", "&amp;P$2&amp;":"""&amp;P162&amp;""", "&amp;Q$2&amp;":"""&amp;Q162&amp;""", "&amp;R$2&amp;":"""&amp;R162&amp;""", d11t:"""&amp;CJ162&amp;""",d11p:"""&amp;CK162&amp;""",d12t:"""&amp;CL162&amp;""",d12p:"""&amp;CM162&amp;""",d13t:"""&amp;CN162&amp;""",d13p:"""&amp;CO162&amp;""",d1w:"""&amp;CP162&amp;""",d1d:"""&amp;CQ162&amp;""", d21t:"""&amp;CR162&amp;""",d21p:"""&amp;CS162&amp;""",d22t:"""&amp;CT162&amp;""",d22p:"""&amp;CU162&amp;""",d23t:"""&amp;CV162&amp;""",d23p:"""&amp;CW162&amp;""",d2w:"""&amp;CX162&amp;""",d2d:"""&amp;CY162&amp;""", d31t:"""&amp;CZ162&amp;""",d31p:"""&amp;DA162&amp;""",d32t:"""&amp;DB162&amp;""",d32p:"""&amp;DC162&amp;""",d33t:"""&amp;DD162&amp;""",d33p:"""&amp;DE162&amp;""",d3w:"""&amp;DF162&amp;""",d3d:"""&amp;DG162&amp;"""}; "</f>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0"/>
        <v>D6.scenario.defSelectValue["sel923"]= [ "Please select", "1km", "2km", "3km", "5km", "10km", "20km", "30km", "50km", "100km", "200km", "400kmFALSE", " " ];</v>
      </c>
      <c r="DR162" s="89"/>
      <c r="DS162" s="89"/>
      <c r="DT162" s="89" t="str">
        <f t="shared" si="1"/>
        <v>D6.scenario.defSelectData['sel923']= [ '-1', '1', '2', '3', '5', '10', '20', '30', '50', '100', '200', '400', '700' ];</v>
      </c>
    </row>
    <row r="163" spans="1:124" s="84" customFormat="1" ht="43.5" customHeight="1" x14ac:dyDescent="0.15">
      <c r="A163" s="73"/>
      <c r="B163" s="110" t="s">
        <v>2952</v>
      </c>
      <c r="C163" s="119" t="s">
        <v>3931</v>
      </c>
      <c r="D163" s="131" t="s">
        <v>2623</v>
      </c>
      <c r="E163" s="110" t="s">
        <v>2985</v>
      </c>
      <c r="F163" s="119"/>
      <c r="G163" s="131"/>
      <c r="H163" s="119" t="s">
        <v>4064</v>
      </c>
      <c r="I163" s="131" t="s">
        <v>2627</v>
      </c>
      <c r="J163" s="119" t="str">
        <f>IF(K163="","",K163)</f>
        <v>sel924</v>
      </c>
      <c r="K163" s="131" t="str">
        <f t="shared" si="4"/>
        <v>sel924</v>
      </c>
      <c r="L163" s="111"/>
      <c r="M163" s="111"/>
      <c r="N163" s="111"/>
      <c r="O163" s="110" t="s">
        <v>1914</v>
      </c>
      <c r="P163" s="111"/>
      <c r="Q163" s="111"/>
      <c r="R163" s="110">
        <v>-1</v>
      </c>
      <c r="S163" s="73"/>
      <c r="T163" s="91"/>
      <c r="U163" s="113" t="str">
        <f t="shared" si="5"/>
        <v>sel924</v>
      </c>
      <c r="V163" s="119" t="s">
        <v>4071</v>
      </c>
      <c r="W163" s="119" t="s">
        <v>4537</v>
      </c>
      <c r="X163" s="119" t="s">
        <v>4538</v>
      </c>
      <c r="Y163" s="119" t="s">
        <v>4539</v>
      </c>
      <c r="Z163" s="119" t="s">
        <v>4540</v>
      </c>
      <c r="AA163" s="119" t="s">
        <v>4541</v>
      </c>
      <c r="AB163" s="119"/>
      <c r="AC163" s="119"/>
      <c r="AD163" s="119"/>
      <c r="AE163" s="119"/>
      <c r="AF163" s="119"/>
      <c r="AG163" s="119"/>
      <c r="AH163" s="119"/>
      <c r="AI163" s="119"/>
      <c r="AJ163" s="119"/>
      <c r="AK163" s="119"/>
      <c r="AL163" s="131" t="s">
        <v>4777</v>
      </c>
      <c r="AM163" s="162" t="s">
        <v>845</v>
      </c>
      <c r="AN163" s="162" t="s">
        <v>846</v>
      </c>
      <c r="AO163" s="162" t="s">
        <v>2624</v>
      </c>
      <c r="AP163" s="131" t="s">
        <v>2625</v>
      </c>
      <c r="AQ163" s="131" t="s">
        <v>2626</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"D6.scenario.defInput["""&amp;B163&amp;"""] = {  "&amp;E$2&amp;":"""&amp;E163&amp;""",  "&amp;C$2&amp;":"""&amp;CLEAN(SUBSTITUTE(C163,"""",""""))&amp;""",  "&amp;F$2&amp;":"""&amp;F163&amp;""",  "&amp;H$2&amp;":"""&amp;CLEAN(SUBSTITUTE(H163,"""",""""))&amp;""", "&amp;J$2&amp;":"""&amp;J163&amp;""", "&amp;L$2&amp;":"""&amp;L163&amp;""", "&amp;M$2&amp;":"""&amp;M163&amp;""", "&amp;N$2&amp;":"""&amp;N163&amp;""", "&amp;O$2&amp;":"""&amp;O163&amp;""", "&amp;P$2&amp;":"""&amp;P163&amp;""", "&amp;Q$2&amp;":"""&amp;Q163&amp;""", "&amp;R$2&amp;":"""&amp;R163&amp;""", d11t:"""&amp;CJ163&amp;""",d11p:"""&amp;CK163&amp;""",d12t:"""&amp;CL163&amp;""",d12p:"""&amp;CM163&amp;""",d13t:"""&amp;CN163&amp;""",d13p:"""&amp;CO163&amp;""",d1w:"""&amp;CP163&amp;""",d1d:"""&amp;CQ163&amp;""", d21t:"""&amp;CR163&amp;""",d21p:"""&amp;CS163&amp;""",d22t:"""&amp;CT163&amp;""",d22p:"""&amp;CU163&amp;""",d23t:"""&amp;CV163&amp;""",d23p:"""&amp;CW163&amp;""",d2w:"""&amp;CX163&amp;""",d2d:"""&amp;CY163&amp;""", d31t:"""&amp;CZ163&amp;""",d31p:"""&amp;DA163&amp;""",d32t:"""&amp;DB163&amp;""",d32p:"""&amp;DC163&amp;""",d33t:"""&amp;DD163&amp;""",d33p:"""&amp;DE163&amp;""",d3w:"""&amp;DF163&amp;""",d3d:"""&amp;DG163&amp;"""}; "</f>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0"/>
        <v>D6.scenario.defSelectValue["sel924"]= [ "Please select", "car #1", "car #2", "car #3", "car #4", "car #5", "" ];</v>
      </c>
      <c r="DR163" s="89"/>
      <c r="DS163" s="89"/>
      <c r="DT163" s="89" t="str">
        <f t="shared" si="1"/>
        <v>D6.scenario.defSelectData['sel924']= [ '-1', '1', '2', '3', '4', '5' ];</v>
      </c>
    </row>
    <row r="164" spans="1:124" s="84" customFormat="1" ht="43.5" customHeight="1" x14ac:dyDescent="0.15">
      <c r="A164" s="73"/>
      <c r="B164" s="110" t="s">
        <v>2953</v>
      </c>
      <c r="C164" s="119" t="s">
        <v>3932</v>
      </c>
      <c r="D164" s="131" t="s">
        <v>3006</v>
      </c>
      <c r="E164" s="110" t="s">
        <v>2729</v>
      </c>
      <c r="F164" s="119"/>
      <c r="G164" s="131"/>
      <c r="H164" s="119" t="s">
        <v>4065</v>
      </c>
      <c r="I164" s="131" t="s">
        <v>2706</v>
      </c>
      <c r="J164" s="119" t="str">
        <f>IF(K164="","",K164)</f>
        <v>sel931</v>
      </c>
      <c r="K164" s="131" t="str">
        <f t="shared" si="4"/>
        <v>sel931</v>
      </c>
      <c r="L164" s="111"/>
      <c r="M164" s="111"/>
      <c r="N164" s="111"/>
      <c r="O164" s="110" t="s">
        <v>1914</v>
      </c>
      <c r="P164" s="111"/>
      <c r="Q164" s="111"/>
      <c r="R164" s="110">
        <v>-1</v>
      </c>
      <c r="S164" s="73"/>
      <c r="T164" s="91"/>
      <c r="U164" s="113" t="str">
        <f t="shared" si="5"/>
        <v>sel931</v>
      </c>
      <c r="V164" s="119" t="s">
        <v>4071</v>
      </c>
      <c r="W164" s="119" t="s">
        <v>4126</v>
      </c>
      <c r="X164" s="119" t="s">
        <v>4248</v>
      </c>
      <c r="Y164" s="119" t="s">
        <v>4542</v>
      </c>
      <c r="Z164" s="119"/>
      <c r="AA164" s="119"/>
      <c r="AB164" s="119"/>
      <c r="AC164" s="119"/>
      <c r="AD164" s="119"/>
      <c r="AE164" s="119"/>
      <c r="AF164" s="119"/>
      <c r="AG164" s="119"/>
      <c r="AH164" s="119"/>
      <c r="AI164" s="119"/>
      <c r="AJ164" s="119"/>
      <c r="AK164" s="119"/>
      <c r="AL164" s="131" t="s">
        <v>4704</v>
      </c>
      <c r="AM164" s="162" t="s">
        <v>2716</v>
      </c>
      <c r="AN164" s="131" t="s">
        <v>2717</v>
      </c>
      <c r="AO164" s="162" t="s">
        <v>2007</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0"/>
        <v>D6.scenario.defSelectValue["sel931"]= [ "Please select", "not", "is", "from time to time are always", "" ];</v>
      </c>
      <c r="DR164" s="89"/>
      <c r="DS164" s="89"/>
      <c r="DT164" s="89" t="str">
        <f t="shared" si="1"/>
        <v>D6.scenario.defSelectData['sel931']= [ '-1', '1', '2', '3' ];</v>
      </c>
    </row>
    <row r="165" spans="1:124" s="84" customFormat="1" ht="43.5" customHeight="1" x14ac:dyDescent="0.15">
      <c r="A165" s="73"/>
      <c r="B165" s="110" t="s">
        <v>2954</v>
      </c>
      <c r="C165" s="119" t="s">
        <v>3933</v>
      </c>
      <c r="D165" s="131" t="s">
        <v>3007</v>
      </c>
      <c r="E165" s="110" t="s">
        <v>2729</v>
      </c>
      <c r="F165" s="119"/>
      <c r="G165" s="131"/>
      <c r="H165" s="119" t="s">
        <v>4066</v>
      </c>
      <c r="I165" s="131" t="s">
        <v>2707</v>
      </c>
      <c r="J165" s="119" t="str">
        <f>IF(K165="","",K165)</f>
        <v>sel932</v>
      </c>
      <c r="K165" s="131" t="str">
        <f t="shared" si="4"/>
        <v>sel932</v>
      </c>
      <c r="L165" s="111"/>
      <c r="M165" s="111"/>
      <c r="N165" s="111"/>
      <c r="O165" s="110" t="s">
        <v>1914</v>
      </c>
      <c r="P165" s="111"/>
      <c r="Q165" s="111"/>
      <c r="R165" s="110">
        <v>-1</v>
      </c>
      <c r="S165" s="73"/>
      <c r="T165" s="91"/>
      <c r="U165" s="113" t="str">
        <f t="shared" si="5"/>
        <v>sel932</v>
      </c>
      <c r="V165" s="119" t="s">
        <v>4071</v>
      </c>
      <c r="W165" s="119" t="s">
        <v>4126</v>
      </c>
      <c r="X165" s="119" t="s">
        <v>4248</v>
      </c>
      <c r="Y165" s="119" t="s">
        <v>4542</v>
      </c>
      <c r="Z165" s="119"/>
      <c r="AA165" s="119"/>
      <c r="AB165" s="119"/>
      <c r="AC165" s="119"/>
      <c r="AD165" s="119"/>
      <c r="AE165" s="119"/>
      <c r="AF165" s="119"/>
      <c r="AG165" s="119"/>
      <c r="AH165" s="119"/>
      <c r="AI165" s="119"/>
      <c r="AJ165" s="119"/>
      <c r="AK165" s="119"/>
      <c r="AL165" s="131" t="s">
        <v>4772</v>
      </c>
      <c r="AM165" s="162" t="s">
        <v>2716</v>
      </c>
      <c r="AN165" s="162" t="s">
        <v>2717</v>
      </c>
      <c r="AO165" s="162" t="s">
        <v>2007</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"D6.scenario.defInput["""&amp;B165&amp;"""] = {  "&amp;E$2&amp;":"""&amp;E165&amp;""",  "&amp;C$2&amp;":"""&amp;CLEAN(SUBSTITUTE(C165,"""",""""))&amp;""",  "&amp;F$2&amp;":"""&amp;F165&amp;""",  "&amp;H$2&amp;":"""&amp;CLEAN(SUBSTITUTE(H165,"""",""""))&amp;""", "&amp;J$2&amp;":"""&amp;J165&amp;""", "&amp;L$2&amp;":"""&amp;L165&amp;""", "&amp;M$2&amp;":"""&amp;M165&amp;""", "&amp;N$2&amp;":"""&amp;N165&amp;""", "&amp;O$2&amp;":"""&amp;O165&amp;""", "&amp;P$2&amp;":"""&amp;P165&amp;""", "&amp;Q$2&amp;":"""&amp;Q165&amp;""", "&amp;R$2&amp;":"""&amp;R165&amp;""", d11t:"""&amp;CJ165&amp;""",d11p:"""&amp;CK165&amp;""",d12t:"""&amp;CL165&amp;""",d12p:"""&amp;CM165&amp;""",d13t:"""&amp;CN165&amp;""",d13p:"""&amp;CO165&amp;""",d1w:"""&amp;CP165&amp;""",d1d:"""&amp;CQ165&amp;""", d21t:"""&amp;CR165&amp;""",d21p:"""&amp;CS165&amp;""",d22t:"""&amp;CT165&amp;""",d22p:"""&amp;CU165&amp;""",d23t:"""&amp;CV165&amp;""",d23p:"""&amp;CW165&amp;""",d2w:"""&amp;CX165&amp;""",d2d:"""&amp;CY165&amp;""", d31t:"""&amp;CZ165&amp;""",d31p:"""&amp;DA165&amp;""",d32t:"""&amp;DB165&amp;""",d32p:"""&amp;DC165&amp;""",d33t:"""&amp;DD165&amp;""",d33p:"""&amp;DE165&amp;""",d3w:"""&amp;DF165&amp;""",d3d:"""&amp;DG165&amp;"""}; "</f>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0"/>
        <v>D6.scenario.defSelectValue["sel932"]= [ "Please select", "not", "is", "from time to time are always", "" ];</v>
      </c>
      <c r="DR165" s="89"/>
      <c r="DS165" s="89"/>
      <c r="DT165" s="89" t="str">
        <f t="shared" si="1"/>
        <v>D6.scenario.defSelectData['sel932']= [ '-1', '1', '2', '3' ];</v>
      </c>
    </row>
    <row r="166" spans="1:124" s="84" customFormat="1" ht="43.5" customHeight="1" x14ac:dyDescent="0.15">
      <c r="A166" s="73"/>
      <c r="B166" s="110" t="s">
        <v>2955</v>
      </c>
      <c r="C166" s="119" t="s">
        <v>3934</v>
      </c>
      <c r="D166" s="131" t="s">
        <v>2708</v>
      </c>
      <c r="E166" s="110" t="s">
        <v>2729</v>
      </c>
      <c r="F166" s="119"/>
      <c r="G166" s="131"/>
      <c r="H166" s="119" t="s">
        <v>3934</v>
      </c>
      <c r="I166" s="131" t="s">
        <v>2708</v>
      </c>
      <c r="J166" s="119" t="str">
        <f>IF(K166="","",K166)</f>
        <v>sel933</v>
      </c>
      <c r="K166" s="131" t="str">
        <f t="shared" si="4"/>
        <v>sel933</v>
      </c>
      <c r="L166" s="111"/>
      <c r="M166" s="111"/>
      <c r="N166" s="111"/>
      <c r="O166" s="110" t="s">
        <v>1914</v>
      </c>
      <c r="P166" s="111"/>
      <c r="Q166" s="111"/>
      <c r="R166" s="110">
        <v>-1</v>
      </c>
      <c r="S166" s="73"/>
      <c r="T166" s="91"/>
      <c r="U166" s="113" t="str">
        <f t="shared" si="5"/>
        <v>sel933</v>
      </c>
      <c r="V166" s="119" t="s">
        <v>4071</v>
      </c>
      <c r="W166" s="119" t="s">
        <v>4126</v>
      </c>
      <c r="X166" s="119" t="s">
        <v>4248</v>
      </c>
      <c r="Y166" s="119" t="s">
        <v>4542</v>
      </c>
      <c r="Z166" s="119"/>
      <c r="AA166" s="119"/>
      <c r="AB166" s="119"/>
      <c r="AC166" s="119"/>
      <c r="AD166" s="119"/>
      <c r="AE166" s="119"/>
      <c r="AF166" s="119"/>
      <c r="AG166" s="119"/>
      <c r="AH166" s="119"/>
      <c r="AI166" s="119"/>
      <c r="AJ166" s="119"/>
      <c r="AK166" s="119"/>
      <c r="AL166" s="131" t="s">
        <v>4777</v>
      </c>
      <c r="AM166" s="162" t="s">
        <v>2716</v>
      </c>
      <c r="AN166" s="162" t="s">
        <v>2717</v>
      </c>
      <c r="AO166" s="162" t="s">
        <v>2007</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"D6.scenario.defInput["""&amp;B166&amp;"""] = {  "&amp;E$2&amp;":"""&amp;E166&amp;""",  "&amp;C$2&amp;":"""&amp;CLEAN(SUBSTITUTE(C166,"""",""""))&amp;""",  "&amp;F$2&amp;":"""&amp;F166&amp;""",  "&amp;H$2&amp;":"""&amp;CLEAN(SUBSTITUTE(H166,"""",""""))&amp;""", "&amp;J$2&amp;":"""&amp;J166&amp;""", "&amp;L$2&amp;":"""&amp;L166&amp;""", "&amp;M$2&amp;":"""&amp;M166&amp;""", "&amp;N$2&amp;":"""&amp;N166&amp;""", "&amp;O$2&amp;":"""&amp;O166&amp;""", "&amp;P$2&amp;":"""&amp;P166&amp;""", "&amp;Q$2&amp;":"""&amp;Q166&amp;""", "&amp;R$2&amp;":"""&amp;R166&amp;""", d11t:"""&amp;CJ166&amp;""",d11p:"""&amp;CK166&amp;""",d12t:"""&amp;CL166&amp;""",d12p:"""&amp;CM166&amp;""",d13t:"""&amp;CN166&amp;""",d13p:"""&amp;CO166&amp;""",d1w:"""&amp;CP166&amp;""",d1d:"""&amp;CQ166&amp;""", d21t:"""&amp;CR166&amp;""",d21p:"""&amp;CS166&amp;""",d22t:"""&amp;CT166&amp;""",d22p:"""&amp;CU166&amp;""",d23t:"""&amp;CV166&amp;""",d23p:"""&amp;CW166&amp;""",d2w:"""&amp;CX166&amp;""",d2d:"""&amp;CY166&amp;""", d31t:"""&amp;CZ166&amp;""",d31p:"""&amp;DA166&amp;""",d32t:"""&amp;DB166&amp;""",d32p:"""&amp;DC166&amp;""",d33t:"""&amp;DD166&amp;""",d33p:"""&amp;DE166&amp;""",d3w:"""&amp;DF166&amp;""",d3d:"""&amp;DG166&amp;"""}; "</f>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0"/>
        <v>D6.scenario.defSelectValue["sel933"]= [ "Please select", "not", "is", "from time to time are always", "" ];</v>
      </c>
      <c r="DR166" s="89"/>
      <c r="DS166" s="89"/>
      <c r="DT166" s="89" t="str">
        <f t="shared" si="1"/>
        <v>D6.scenario.defSelectData['sel933']= [ '-1', '1', '2', '3' ];</v>
      </c>
    </row>
    <row r="167" spans="1:124" s="84" customFormat="1" ht="43.5" customHeight="1" x14ac:dyDescent="0.15">
      <c r="A167" s="73"/>
      <c r="B167" s="110" t="s">
        <v>2956</v>
      </c>
      <c r="C167" s="119" t="s">
        <v>3935</v>
      </c>
      <c r="D167" s="131" t="s">
        <v>2709</v>
      </c>
      <c r="E167" s="110" t="s">
        <v>2729</v>
      </c>
      <c r="F167" s="119"/>
      <c r="G167" s="131"/>
      <c r="H167" s="119" t="s">
        <v>3935</v>
      </c>
      <c r="I167" s="131" t="s">
        <v>2709</v>
      </c>
      <c r="J167" s="119" t="str">
        <f>IF(K167="","",K167)</f>
        <v>sel934</v>
      </c>
      <c r="K167" s="131" t="str">
        <f t="shared" si="4"/>
        <v>sel934</v>
      </c>
      <c r="L167" s="111"/>
      <c r="M167" s="111"/>
      <c r="N167" s="111"/>
      <c r="O167" s="110" t="s">
        <v>1914</v>
      </c>
      <c r="P167" s="111"/>
      <c r="Q167" s="111"/>
      <c r="R167" s="110">
        <v>-1</v>
      </c>
      <c r="S167" s="73"/>
      <c r="T167" s="91"/>
      <c r="U167" s="113" t="str">
        <f t="shared" si="5"/>
        <v>sel934</v>
      </c>
      <c r="V167" s="119" t="s">
        <v>4071</v>
      </c>
      <c r="W167" s="119" t="s">
        <v>4126</v>
      </c>
      <c r="X167" s="119" t="s">
        <v>4248</v>
      </c>
      <c r="Y167" s="119" t="s">
        <v>4542</v>
      </c>
      <c r="Z167" s="119"/>
      <c r="AA167" s="119"/>
      <c r="AB167" s="119"/>
      <c r="AC167" s="119"/>
      <c r="AD167" s="119"/>
      <c r="AE167" s="119"/>
      <c r="AF167" s="119"/>
      <c r="AG167" s="119"/>
      <c r="AH167" s="119"/>
      <c r="AI167" s="119"/>
      <c r="AJ167" s="119"/>
      <c r="AK167" s="119"/>
      <c r="AL167" s="131" t="s">
        <v>4704</v>
      </c>
      <c r="AM167" s="162" t="s">
        <v>2716</v>
      </c>
      <c r="AN167" s="162" t="s">
        <v>2717</v>
      </c>
      <c r="AO167" s="162" t="s">
        <v>2007</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"D6.scenario.defInput["""&amp;B167&amp;"""] = {  "&amp;E$2&amp;":"""&amp;E167&amp;""",  "&amp;C$2&amp;":"""&amp;CLEAN(SUBSTITUTE(C167,"""",""""))&amp;""",  "&amp;F$2&amp;":"""&amp;F167&amp;""",  "&amp;H$2&amp;":"""&amp;CLEAN(SUBSTITUTE(H167,"""",""""))&amp;""", "&amp;J$2&amp;":"""&amp;J167&amp;""", "&amp;L$2&amp;":"""&amp;L167&amp;""", "&amp;M$2&amp;":"""&amp;M167&amp;""", "&amp;N$2&amp;":"""&amp;N167&amp;""", "&amp;O$2&amp;":"""&amp;O167&amp;""", "&amp;P$2&amp;":"""&amp;P167&amp;""", "&amp;Q$2&amp;":"""&amp;Q167&amp;""", "&amp;R$2&amp;":"""&amp;R167&amp;""", d11t:"""&amp;CJ167&amp;""",d11p:"""&amp;CK167&amp;""",d12t:"""&amp;CL167&amp;""",d12p:"""&amp;CM167&amp;""",d13t:"""&amp;CN167&amp;""",d13p:"""&amp;CO167&amp;""",d1w:"""&amp;CP167&amp;""",d1d:"""&amp;CQ167&amp;""", d21t:"""&amp;CR167&amp;""",d21p:"""&amp;CS167&amp;""",d22t:"""&amp;CT167&amp;""",d22p:"""&amp;CU167&amp;""",d23t:"""&amp;CV167&amp;""",d23p:"""&amp;CW167&amp;""",d2w:"""&amp;CX167&amp;""",d2d:"""&amp;CY167&amp;""", d31t:"""&amp;CZ167&amp;""",d31p:"""&amp;DA167&amp;""",d32t:"""&amp;DB167&amp;""",d32p:"""&amp;DC167&amp;""",d33t:"""&amp;DD167&amp;""",d33p:"""&amp;DE167&amp;""",d3w:"""&amp;DF167&amp;""",d3d:"""&amp;DG167&amp;"""}; "</f>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0"/>
        <v>D6.scenario.defSelectValue["sel934"]= [ "Please select", "not", "is", "from time to time are always", "" ];</v>
      </c>
      <c r="DR167" s="89"/>
      <c r="DS167" s="89"/>
      <c r="DT167" s="89" t="str">
        <f t="shared" si="1"/>
        <v>D6.scenario.defSelectData['sel934']= [ '-1', '1', '2', '3' ];</v>
      </c>
    </row>
    <row r="168" spans="1:124" s="84" customFormat="1" ht="43.5" customHeight="1" x14ac:dyDescent="0.15">
      <c r="A168" s="73"/>
      <c r="B168" s="110" t="s">
        <v>2957</v>
      </c>
      <c r="C168" s="119" t="s">
        <v>3936</v>
      </c>
      <c r="D168" s="131" t="s">
        <v>2710</v>
      </c>
      <c r="E168" s="110" t="s">
        <v>2729</v>
      </c>
      <c r="F168" s="119"/>
      <c r="G168" s="131"/>
      <c r="H168" s="119" t="s">
        <v>3936</v>
      </c>
      <c r="I168" s="131" t="s">
        <v>2710</v>
      </c>
      <c r="J168" s="119" t="str">
        <f>IF(K168="","",K168)</f>
        <v>sel935</v>
      </c>
      <c r="K168" s="131" t="str">
        <f t="shared" si="4"/>
        <v>sel935</v>
      </c>
      <c r="L168" s="111"/>
      <c r="M168" s="111"/>
      <c r="N168" s="111"/>
      <c r="O168" s="110" t="s">
        <v>1914</v>
      </c>
      <c r="P168" s="111"/>
      <c r="Q168" s="111"/>
      <c r="R168" s="110">
        <v>-1</v>
      </c>
      <c r="S168" s="73"/>
      <c r="T168" s="91"/>
      <c r="U168" s="113" t="str">
        <f t="shared" si="5"/>
        <v>sel935</v>
      </c>
      <c r="V168" s="119" t="s">
        <v>4071</v>
      </c>
      <c r="W168" s="119" t="s">
        <v>4126</v>
      </c>
      <c r="X168" s="119" t="s">
        <v>4248</v>
      </c>
      <c r="Y168" s="119" t="s">
        <v>4542</v>
      </c>
      <c r="Z168" s="119"/>
      <c r="AA168" s="119"/>
      <c r="AB168" s="119"/>
      <c r="AC168" s="119"/>
      <c r="AD168" s="119"/>
      <c r="AE168" s="119"/>
      <c r="AF168" s="119"/>
      <c r="AG168" s="119"/>
      <c r="AH168" s="119"/>
      <c r="AI168" s="119"/>
      <c r="AJ168" s="119"/>
      <c r="AK168" s="119"/>
      <c r="AL168" s="131" t="s">
        <v>4704</v>
      </c>
      <c r="AM168" s="162" t="s">
        <v>2716</v>
      </c>
      <c r="AN168" s="162" t="s">
        <v>2717</v>
      </c>
      <c r="AO168" s="162" t="s">
        <v>2007</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"D6.scenario.defInput["""&amp;B168&amp;"""] = {  "&amp;E$2&amp;":"""&amp;E168&amp;""",  "&amp;C$2&amp;":"""&amp;CLEAN(SUBSTITUTE(C168,"""",""""))&amp;""",  "&amp;F$2&amp;":"""&amp;F168&amp;""",  "&amp;H$2&amp;":"""&amp;CLEAN(SUBSTITUTE(H168,"""",""""))&amp;""", "&amp;J$2&amp;":"""&amp;J168&amp;""", "&amp;L$2&amp;":"""&amp;L168&amp;""", "&amp;M$2&amp;":"""&amp;M168&amp;""", "&amp;N$2&amp;":"""&amp;N168&amp;""", "&amp;O$2&amp;":"""&amp;O168&amp;""", "&amp;P$2&amp;":"""&amp;P168&amp;""", "&amp;Q$2&amp;":"""&amp;Q168&amp;""", "&amp;R$2&amp;":"""&amp;R168&amp;""", d11t:"""&amp;CJ168&amp;""",d11p:"""&amp;CK168&amp;""",d12t:"""&amp;CL168&amp;""",d12p:"""&amp;CM168&amp;""",d13t:"""&amp;CN168&amp;""",d13p:"""&amp;CO168&amp;""",d1w:"""&amp;CP168&amp;""",d1d:"""&amp;CQ168&amp;""", d21t:"""&amp;CR168&amp;""",d21p:"""&amp;CS168&amp;""",d22t:"""&amp;CT168&amp;""",d22p:"""&amp;CU168&amp;""",d23t:"""&amp;CV168&amp;""",d23p:"""&amp;CW168&amp;""",d2w:"""&amp;CX168&amp;""",d2d:"""&amp;CY168&amp;""", d31t:"""&amp;CZ168&amp;""",d31p:"""&amp;DA168&amp;""",d32t:"""&amp;DB168&amp;""",d32p:"""&amp;DC168&amp;""",d33t:"""&amp;DD168&amp;""",d33p:"""&amp;DE168&amp;""",d3w:"""&amp;DF168&amp;""",d3d:"""&amp;DG168&amp;"""}; "</f>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0"/>
        <v>D6.scenario.defSelectValue["sel935"]= [ "Please select", "not", "is", "from time to time are always", "" ];</v>
      </c>
      <c r="DR168" s="89"/>
      <c r="DS168" s="89"/>
      <c r="DT168" s="89" t="str">
        <f t="shared" si="1"/>
        <v>D6.scenario.defSelectData['sel935']= [ '-1', '1', '2', '3' ];</v>
      </c>
    </row>
    <row r="169" spans="1:124" s="84" customFormat="1" ht="43.5" customHeight="1" x14ac:dyDescent="0.15">
      <c r="A169" s="73"/>
      <c r="B169" s="110" t="s">
        <v>2958</v>
      </c>
      <c r="C169" s="119" t="s">
        <v>3937</v>
      </c>
      <c r="D169" s="131" t="s">
        <v>3011</v>
      </c>
      <c r="E169" s="110" t="s">
        <v>2729</v>
      </c>
      <c r="F169" s="119"/>
      <c r="G169" s="131"/>
      <c r="H169" s="119" t="s">
        <v>4067</v>
      </c>
      <c r="I169" s="131" t="s">
        <v>2711</v>
      </c>
      <c r="J169" s="119" t="str">
        <f>IF(K169="","",K169)</f>
        <v>sel936</v>
      </c>
      <c r="K169" s="131" t="str">
        <f t="shared" si="4"/>
        <v>sel936</v>
      </c>
      <c r="L169" s="111"/>
      <c r="M169" s="111"/>
      <c r="N169" s="111"/>
      <c r="O169" s="110" t="s">
        <v>1914</v>
      </c>
      <c r="P169" s="111"/>
      <c r="Q169" s="111"/>
      <c r="R169" s="110">
        <v>-1</v>
      </c>
      <c r="S169" s="73"/>
      <c r="T169" s="91"/>
      <c r="U169" s="113" t="str">
        <f t="shared" si="5"/>
        <v>sel936</v>
      </c>
      <c r="V169" s="119" t="s">
        <v>4071</v>
      </c>
      <c r="W169" s="119" t="s">
        <v>4126</v>
      </c>
      <c r="X169" s="119" t="s">
        <v>4248</v>
      </c>
      <c r="Y169" s="119" t="s">
        <v>4542</v>
      </c>
      <c r="Z169" s="119"/>
      <c r="AA169" s="119"/>
      <c r="AB169" s="119"/>
      <c r="AC169" s="119"/>
      <c r="AD169" s="119"/>
      <c r="AE169" s="119"/>
      <c r="AF169" s="119"/>
      <c r="AG169" s="119"/>
      <c r="AH169" s="119"/>
      <c r="AI169" s="119"/>
      <c r="AJ169" s="119"/>
      <c r="AK169" s="119"/>
      <c r="AL169" s="131" t="s">
        <v>4772</v>
      </c>
      <c r="AM169" s="162" t="s">
        <v>2716</v>
      </c>
      <c r="AN169" s="162" t="s">
        <v>2717</v>
      </c>
      <c r="AO169" s="162" t="s">
        <v>2007</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"D6.scenario.defInput["""&amp;B169&amp;"""] = {  "&amp;E$2&amp;":"""&amp;E169&amp;""",  "&amp;C$2&amp;":"""&amp;CLEAN(SUBSTITUTE(C169,"""",""""))&amp;""",  "&amp;F$2&amp;":"""&amp;F169&amp;""",  "&amp;H$2&amp;":"""&amp;CLEAN(SUBSTITUTE(H169,"""",""""))&amp;""", "&amp;J$2&amp;":"""&amp;J169&amp;""", "&amp;L$2&amp;":"""&amp;L169&amp;""", "&amp;M$2&amp;":"""&amp;M169&amp;""", "&amp;N$2&amp;":"""&amp;N169&amp;""", "&amp;O$2&amp;":"""&amp;O169&amp;""", "&amp;P$2&amp;":"""&amp;P169&amp;""", "&amp;Q$2&amp;":"""&amp;Q169&amp;""", "&amp;R$2&amp;":"""&amp;R169&amp;""", d11t:"""&amp;CJ169&amp;""",d11p:"""&amp;CK169&amp;""",d12t:"""&amp;CL169&amp;""",d12p:"""&amp;CM169&amp;""",d13t:"""&amp;CN169&amp;""",d13p:"""&amp;CO169&amp;""",d1w:"""&amp;CP169&amp;""",d1d:"""&amp;CQ169&amp;""", d21t:"""&amp;CR169&amp;""",d21p:"""&amp;CS169&amp;""",d22t:"""&amp;CT169&amp;""",d22p:"""&amp;CU169&amp;""",d23t:"""&amp;CV169&amp;""",d23p:"""&amp;CW169&amp;""",d2w:"""&amp;CX169&amp;""",d2d:"""&amp;CY169&amp;""", d31t:"""&amp;CZ169&amp;""",d31p:"""&amp;DA169&amp;""",d32t:"""&amp;DB169&amp;""",d32p:"""&amp;DC169&amp;""",d33t:"""&amp;DD169&amp;""",d33p:"""&amp;DE169&amp;""",d3w:"""&amp;DF169&amp;""",d3d:"""&amp;DG169&amp;"""}; "</f>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0"/>
        <v>D6.scenario.defSelectValue["sel936"]= [ "Please select", "not", "is", "from time to time are always", "" ];</v>
      </c>
      <c r="DR169" s="89"/>
      <c r="DS169" s="89"/>
      <c r="DT169" s="89" t="str">
        <f t="shared" si="1"/>
        <v>D6.scenario.defSelectData['sel936']= [ '-1', '1', '2', '3' ];</v>
      </c>
    </row>
    <row r="170" spans="1:124" s="84" customFormat="1" ht="50.25" customHeight="1" x14ac:dyDescent="0.15">
      <c r="A170" s="73"/>
      <c r="B170" s="110" t="s">
        <v>2959</v>
      </c>
      <c r="C170" s="119" t="s">
        <v>3938</v>
      </c>
      <c r="D170" s="131" t="s">
        <v>3008</v>
      </c>
      <c r="E170" s="110" t="s">
        <v>2179</v>
      </c>
      <c r="F170" s="119"/>
      <c r="G170" s="131"/>
      <c r="H170" s="119" t="s">
        <v>4068</v>
      </c>
      <c r="I170" s="131" t="s">
        <v>2713</v>
      </c>
      <c r="J170" s="119" t="str">
        <f>IF(K170="","",K170)</f>
        <v>sel937</v>
      </c>
      <c r="K170" s="131" t="str">
        <f t="shared" si="4"/>
        <v>sel937</v>
      </c>
      <c r="L170" s="111"/>
      <c r="M170" s="111"/>
      <c r="N170" s="111"/>
      <c r="O170" s="110" t="s">
        <v>1914</v>
      </c>
      <c r="P170" s="111"/>
      <c r="Q170" s="111"/>
      <c r="R170" s="110">
        <v>-1</v>
      </c>
      <c r="S170" s="73"/>
      <c r="T170" s="91"/>
      <c r="U170" s="113" t="str">
        <f t="shared" si="5"/>
        <v>sel937</v>
      </c>
      <c r="V170" s="119" t="s">
        <v>4071</v>
      </c>
      <c r="W170" s="119" t="s">
        <v>4126</v>
      </c>
      <c r="X170" s="119" t="s">
        <v>4248</v>
      </c>
      <c r="Y170" s="119" t="s">
        <v>4542</v>
      </c>
      <c r="Z170" s="119"/>
      <c r="AA170" s="119"/>
      <c r="AB170" s="119"/>
      <c r="AC170" s="119"/>
      <c r="AD170" s="119"/>
      <c r="AE170" s="119"/>
      <c r="AF170" s="119"/>
      <c r="AG170" s="119"/>
      <c r="AH170" s="119"/>
      <c r="AI170" s="119"/>
      <c r="AJ170" s="119"/>
      <c r="AK170" s="119"/>
      <c r="AL170" s="131" t="s">
        <v>4748</v>
      </c>
      <c r="AM170" s="162" t="s">
        <v>2716</v>
      </c>
      <c r="AN170" s="162" t="s">
        <v>2717</v>
      </c>
      <c r="AO170" s="162" t="s">
        <v>2007</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"D6.scenario.defInput["""&amp;B170&amp;"""] = {  "&amp;E$2&amp;":"""&amp;E170&amp;""",  "&amp;C$2&amp;":"""&amp;CLEAN(SUBSTITUTE(C170,"""",""""))&amp;""",  "&amp;F$2&amp;":"""&amp;F170&amp;""",  "&amp;H$2&amp;":"""&amp;CLEAN(SUBSTITUTE(H170,"""",""""))&amp;""", "&amp;J$2&amp;":"""&amp;J170&amp;""", "&amp;L$2&amp;":"""&amp;L170&amp;""", "&amp;M$2&amp;":"""&amp;M170&amp;""", "&amp;N$2&amp;":"""&amp;N170&amp;""", "&amp;O$2&amp;":"""&amp;O170&amp;""", "&amp;P$2&amp;":"""&amp;P170&amp;""", "&amp;Q$2&amp;":"""&amp;Q170&amp;""", "&amp;R$2&amp;":"""&amp;R170&amp;""", d11t:"""&amp;CJ170&amp;""",d11p:"""&amp;CK170&amp;""",d12t:"""&amp;CL170&amp;""",d12p:"""&amp;CM170&amp;""",d13t:"""&amp;CN170&amp;""",d13p:"""&amp;CO170&amp;""",d1w:"""&amp;CP170&amp;""",d1d:"""&amp;CQ170&amp;""", d21t:"""&amp;CR170&amp;""",d21p:"""&amp;CS170&amp;""",d22t:"""&amp;CT170&amp;""",d22p:"""&amp;CU170&amp;""",d23t:"""&amp;CV170&amp;""",d23p:"""&amp;CW170&amp;""",d2w:"""&amp;CX170&amp;""",d2d:"""&amp;CY170&amp;""", d31t:"""&amp;CZ170&amp;""",d31p:"""&amp;DA170&amp;""",d32t:"""&amp;DB170&amp;""",d32p:"""&amp;DC170&amp;""",d33t:"""&amp;DD170&amp;""",d33p:"""&amp;DE170&amp;""",d3w:"""&amp;DF170&amp;""",d3d:"""&amp;DG170&amp;"""}; "</f>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0"/>
        <v>D6.scenario.defSelectValue["sel937"]= [ "Please select", "not", "is", "from time to time are always", "" ];</v>
      </c>
      <c r="DR170" s="89"/>
      <c r="DS170" s="89"/>
      <c r="DT170" s="89" t="str">
        <f t="shared" si="1"/>
        <v>D6.scenario.defSelectData['sel937']= [ '-1', '1', '2', '3' ];</v>
      </c>
    </row>
    <row r="171" spans="1:124" s="84" customFormat="1" ht="50.25" customHeight="1" x14ac:dyDescent="0.15">
      <c r="A171" s="73"/>
      <c r="B171" s="110" t="s">
        <v>2960</v>
      </c>
      <c r="C171" s="119" t="s">
        <v>3939</v>
      </c>
      <c r="D171" s="131" t="s">
        <v>3009</v>
      </c>
      <c r="E171" s="110" t="s">
        <v>2179</v>
      </c>
      <c r="F171" s="120"/>
      <c r="G171" s="132"/>
      <c r="H171" s="119" t="s">
        <v>4069</v>
      </c>
      <c r="I171" s="131" t="s">
        <v>2714</v>
      </c>
      <c r="J171" s="119" t="str">
        <f>IF(K171="","",K171)</f>
        <v>sel938</v>
      </c>
      <c r="K171" s="131" t="str">
        <f t="shared" si="4"/>
        <v>sel938</v>
      </c>
      <c r="L171" s="111"/>
      <c r="M171" s="111"/>
      <c r="N171" s="111"/>
      <c r="O171" s="110" t="s">
        <v>1914</v>
      </c>
      <c r="P171" s="111"/>
      <c r="Q171" s="111"/>
      <c r="R171" s="110">
        <v>-1</v>
      </c>
      <c r="S171" s="73"/>
      <c r="T171" s="91"/>
      <c r="U171" s="113" t="str">
        <f t="shared" si="5"/>
        <v>sel938</v>
      </c>
      <c r="V171" s="119" t="s">
        <v>4137</v>
      </c>
      <c r="W171" s="119" t="s">
        <v>4126</v>
      </c>
      <c r="X171" s="119" t="s">
        <v>4248</v>
      </c>
      <c r="Y171" s="119" t="s">
        <v>4542</v>
      </c>
      <c r="Z171" s="119"/>
      <c r="AA171" s="119"/>
      <c r="AB171" s="119"/>
      <c r="AC171" s="119"/>
      <c r="AD171" s="119"/>
      <c r="AE171" s="119"/>
      <c r="AF171" s="119"/>
      <c r="AG171" s="119"/>
      <c r="AH171" s="119"/>
      <c r="AI171" s="119"/>
      <c r="AJ171" s="119"/>
      <c r="AK171" s="119"/>
      <c r="AL171" s="131" t="s">
        <v>4703</v>
      </c>
      <c r="AM171" s="162" t="s">
        <v>2716</v>
      </c>
      <c r="AN171" s="162" t="s">
        <v>2717</v>
      </c>
      <c r="AO171" s="162" t="s">
        <v>2007</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v>1</v>
      </c>
      <c r="BU171" s="131">
        <v>2</v>
      </c>
      <c r="BV171" s="131">
        <v>3</v>
      </c>
      <c r="BW171" s="131"/>
      <c r="BX171" s="131"/>
      <c r="BY171" s="131"/>
      <c r="BZ171" s="131"/>
      <c r="CA171" s="131"/>
      <c r="CB171" s="131"/>
      <c r="CC171" s="131"/>
      <c r="CD171" s="131"/>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"D6.scenario.defInput["""&amp;B171&amp;"""] = {  "&amp;E$2&amp;":"""&amp;E171&amp;""",  "&amp;C$2&amp;":"""&amp;CLEAN(SUBSTITUTE(C171,"""",""""))&amp;""",  "&amp;F$2&amp;":"""&amp;F171&amp;""",  "&amp;H$2&amp;":"""&amp;CLEAN(SUBSTITUTE(H171,"""",""""))&amp;""", "&amp;J$2&amp;":"""&amp;J171&amp;""", "&amp;L$2&amp;":"""&amp;L171&amp;""", "&amp;M$2&amp;":"""&amp;M171&amp;""", "&amp;N$2&amp;":"""&amp;N171&amp;""", "&amp;O$2&amp;":"""&amp;O171&amp;""", "&amp;P$2&amp;":"""&amp;P171&amp;""", "&amp;Q$2&amp;":"""&amp;Q171&amp;""", "&amp;R$2&amp;":"""&amp;R171&amp;""", d11t:"""&amp;CJ171&amp;""",d11p:"""&amp;CK171&amp;""",d12t:"""&amp;CL171&amp;""",d12p:"""&amp;CM171&amp;""",d13t:"""&amp;CN171&amp;""",d13p:"""&amp;CO171&amp;""",d1w:"""&amp;CP171&amp;""",d1d:"""&amp;CQ171&amp;""", d21t:"""&amp;CR171&amp;""",d21p:"""&amp;CS171&amp;""",d22t:"""&amp;CT171&amp;""",d22p:"""&amp;CU171&amp;""",d23t:"""&amp;CV171&amp;""",d23p:"""&amp;CW171&amp;""",d2w:"""&amp;CX171&amp;""",d2d:"""&amp;CY171&amp;""", d31t:"""&amp;CZ171&amp;""",d31p:"""&amp;DA171&amp;""",d32t:"""&amp;DB171&amp;""",d32p:"""&amp;DC171&amp;""",d33t:"""&amp;DD171&amp;""",d33p:"""&amp;DE171&amp;""",d3w:"""&amp;DF171&amp;""",d3d:"""&amp;DG171&amp;"""}; "</f>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0"/>
        <v>D6.scenario.defSelectValue["sel938"]= [ "Please choose", "not", "is", "from time to time are always", "" ];</v>
      </c>
      <c r="DR171" s="89"/>
      <c r="DS171" s="89"/>
      <c r="DT171" s="89" t="str">
        <f t="shared" si="1"/>
        <v>D6.scenario.defSelectData['sel938']= [ '-1', '1', '2', '3' ];</v>
      </c>
    </row>
    <row r="172" spans="1:124" s="84" customFormat="1" ht="58.5" customHeight="1" x14ac:dyDescent="0.15">
      <c r="A172" s="73"/>
      <c r="B172" s="110" t="s">
        <v>2961</v>
      </c>
      <c r="C172" s="119" t="s">
        <v>3940</v>
      </c>
      <c r="D172" s="131" t="s">
        <v>3010</v>
      </c>
      <c r="E172" s="110" t="s">
        <v>2179</v>
      </c>
      <c r="F172" s="120"/>
      <c r="G172" s="132"/>
      <c r="H172" s="119" t="s">
        <v>4070</v>
      </c>
      <c r="I172" s="131" t="s">
        <v>2715</v>
      </c>
      <c r="J172" s="119" t="str">
        <f>IF(K172="","",K172)</f>
        <v>sel939</v>
      </c>
      <c r="K172" s="131" t="str">
        <f t="shared" si="4"/>
        <v>sel939</v>
      </c>
      <c r="L172" s="111"/>
      <c r="M172" s="111"/>
      <c r="N172" s="111"/>
      <c r="O172" s="110" t="s">
        <v>1914</v>
      </c>
      <c r="P172" s="111"/>
      <c r="Q172" s="111"/>
      <c r="R172" s="110">
        <v>-1</v>
      </c>
      <c r="S172" s="73"/>
      <c r="T172" s="73"/>
      <c r="U172" s="113" t="str">
        <f t="shared" si="5"/>
        <v>sel939</v>
      </c>
      <c r="V172" s="119" t="s">
        <v>4071</v>
      </c>
      <c r="W172" s="119" t="s">
        <v>4126</v>
      </c>
      <c r="X172" s="119" t="s">
        <v>4248</v>
      </c>
      <c r="Y172" s="119" t="s">
        <v>4542</v>
      </c>
      <c r="Z172" s="119"/>
      <c r="AA172" s="119"/>
      <c r="AB172" s="119"/>
      <c r="AC172" s="119"/>
      <c r="AD172" s="119"/>
      <c r="AE172" s="119"/>
      <c r="AF172" s="119"/>
      <c r="AG172" s="119"/>
      <c r="AH172" s="119"/>
      <c r="AI172" s="119"/>
      <c r="AJ172" s="119"/>
      <c r="AK172" s="119"/>
      <c r="AL172" s="131" t="s">
        <v>4772</v>
      </c>
      <c r="AM172" s="131" t="s">
        <v>2716</v>
      </c>
      <c r="AN172" s="162" t="s">
        <v>2717</v>
      </c>
      <c r="AO172" s="162" t="s">
        <v>2007</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0"/>
        <v>D6.scenario.defSelectValue["sel939"]= [ "Please select", "not", "is", "from time to time are always", "" ];</v>
      </c>
      <c r="DR172" s="89"/>
      <c r="DS172" s="89"/>
      <c r="DT172" s="89" t="str">
        <f t="shared" si="1"/>
        <v>D6.scenario.defSelectData['sel939']= [ '-1', '1', '2', '3' ];</v>
      </c>
    </row>
    <row r="173" spans="1:124" s="84" customFormat="1" ht="58.5" customHeight="1" x14ac:dyDescent="0.15">
      <c r="A173" s="73"/>
      <c r="B173" s="110" t="s">
        <v>5056</v>
      </c>
      <c r="C173" s="119" t="s">
        <v>5482</v>
      </c>
      <c r="D173" s="131" t="s">
        <v>5057</v>
      </c>
      <c r="E173" s="110" t="s">
        <v>5058</v>
      </c>
      <c r="F173" s="120"/>
      <c r="G173" s="132"/>
      <c r="H173" s="119" t="s">
        <v>5487</v>
      </c>
      <c r="I173" s="131" t="s">
        <v>5492</v>
      </c>
      <c r="J173" s="119" t="str">
        <f>IF(K173="","",K173)</f>
        <v>sel221</v>
      </c>
      <c r="K173" s="131" t="str">
        <f t="shared" si="4"/>
        <v>sel221</v>
      </c>
      <c r="L173" s="111"/>
      <c r="M173" s="111"/>
      <c r="N173" s="111"/>
      <c r="O173" s="110" t="s">
        <v>1914</v>
      </c>
      <c r="P173" s="111"/>
      <c r="Q173" s="111"/>
      <c r="R173" s="110">
        <v>-1</v>
      </c>
      <c r="S173" s="73"/>
      <c r="T173" s="73"/>
      <c r="U173" s="113" t="str">
        <f t="shared" si="5"/>
        <v>sel221</v>
      </c>
      <c r="V173" s="119" t="s">
        <v>5497</v>
      </c>
      <c r="W173" s="119" t="s">
        <v>5499</v>
      </c>
      <c r="X173" s="119" t="s">
        <v>5502</v>
      </c>
      <c r="Y173" s="119" t="s">
        <v>5501</v>
      </c>
      <c r="Z173" s="119" t="s">
        <v>5500</v>
      </c>
      <c r="AA173" s="119"/>
      <c r="AB173" s="119"/>
      <c r="AC173" s="119"/>
      <c r="AD173" s="119"/>
      <c r="AE173" s="119"/>
      <c r="AF173" s="119"/>
      <c r="AG173" s="119"/>
      <c r="AH173" s="119"/>
      <c r="AI173" s="119"/>
      <c r="AJ173" s="119"/>
      <c r="AK173" s="119"/>
      <c r="AL173" s="131" t="s">
        <v>5060</v>
      </c>
      <c r="AM173" s="131" t="s">
        <v>5061</v>
      </c>
      <c r="AN173" s="162" t="s">
        <v>2704</v>
      </c>
      <c r="AO173" s="162" t="s">
        <v>5062</v>
      </c>
      <c r="AP173" s="131" t="s">
        <v>2466</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0"/>
        <v>D6.scenario.defSelectValue["sel221"]= [ "Please Choose", "Very Good", "Normal", " not good", "I do not know", "" ];</v>
      </c>
      <c r="DR173" s="89"/>
      <c r="DS173" s="89"/>
      <c r="DT173" s="89" t="str">
        <f t="shared" si="1"/>
        <v>D6.scenario.defSelectData['sel221']= [ '-1', '1', '2', '3', '4' ];</v>
      </c>
    </row>
    <row r="174" spans="1:124" s="84" customFormat="1" ht="58.5" customHeight="1" x14ac:dyDescent="0.15">
      <c r="A174" s="73"/>
      <c r="B174" s="110" t="s">
        <v>5063</v>
      </c>
      <c r="C174" s="119" t="s">
        <v>5483</v>
      </c>
      <c r="D174" s="131" t="s">
        <v>5064</v>
      </c>
      <c r="E174" s="110" t="s">
        <v>2377</v>
      </c>
      <c r="F174" s="120"/>
      <c r="G174" s="132"/>
      <c r="H174" s="119" t="s">
        <v>5488</v>
      </c>
      <c r="I174" s="131" t="s">
        <v>5493</v>
      </c>
      <c r="J174" s="119" t="str">
        <f>IF(K174="","",K174)</f>
        <v>sel121</v>
      </c>
      <c r="K174" s="131" t="str">
        <f t="shared" si="4"/>
        <v>sel121</v>
      </c>
      <c r="L174" s="111"/>
      <c r="M174" s="111"/>
      <c r="N174" s="111"/>
      <c r="O174" s="110" t="s">
        <v>1914</v>
      </c>
      <c r="P174" s="111"/>
      <c r="Q174" s="111"/>
      <c r="R174" s="110">
        <v>-1</v>
      </c>
      <c r="S174" s="73"/>
      <c r="T174" s="73"/>
      <c r="U174" s="113" t="str">
        <f t="shared" si="5"/>
        <v>sel121</v>
      </c>
      <c r="V174" s="119" t="s">
        <v>5497</v>
      </c>
      <c r="W174" s="119" t="s">
        <v>5499</v>
      </c>
      <c r="X174" s="119" t="s">
        <v>5502</v>
      </c>
      <c r="Y174" s="119" t="s">
        <v>5501</v>
      </c>
      <c r="Z174" s="119" t="s">
        <v>5500</v>
      </c>
      <c r="AA174" s="119"/>
      <c r="AB174" s="119"/>
      <c r="AC174" s="119"/>
      <c r="AD174" s="119"/>
      <c r="AE174" s="119"/>
      <c r="AF174" s="119"/>
      <c r="AG174" s="119"/>
      <c r="AH174" s="119"/>
      <c r="AI174" s="119"/>
      <c r="AJ174" s="119"/>
      <c r="AK174" s="119"/>
      <c r="AL174" s="131" t="s">
        <v>4652</v>
      </c>
      <c r="AM174" s="131" t="s">
        <v>5061</v>
      </c>
      <c r="AN174" s="162" t="s">
        <v>2704</v>
      </c>
      <c r="AO174" s="162" t="s">
        <v>5062</v>
      </c>
      <c r="AP174" s="131" t="s">
        <v>2466</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"D6.scenario.defInput["""&amp;B174&amp;"""] = {  "&amp;E$2&amp;":"""&amp;E174&amp;""",  "&amp;C$2&amp;":"""&amp;CLEAN(SUBSTITUTE(C174,"""",""""))&amp;""",  "&amp;F$2&amp;":"""&amp;F174&amp;""",  "&amp;H$2&amp;":"""&amp;CLEAN(SUBSTITUTE(H174,"""",""""))&amp;""", "&amp;J$2&amp;":"""&amp;J174&amp;""", "&amp;L$2&amp;":"""&amp;L174&amp;""", "&amp;M$2&amp;":"""&amp;M174&amp;""", "&amp;N$2&amp;":"""&amp;N174&amp;""", "&amp;O$2&amp;":"""&amp;O174&amp;""", "&amp;P$2&amp;":"""&amp;P174&amp;""", "&amp;Q$2&amp;":"""&amp;Q174&amp;""", "&amp;R$2&amp;":"""&amp;R174&amp;""", d11t:"""&amp;CJ174&amp;""",d11p:"""&amp;CK174&amp;""",d12t:"""&amp;CL174&amp;""",d12p:"""&amp;CM174&amp;""",d13t:"""&amp;CN174&amp;""",d13p:"""&amp;CO174&amp;""",d1w:"""&amp;CP174&amp;""",d1d:"""&amp;CQ174&amp;""", d21t:"""&amp;CR174&amp;""",d21p:"""&amp;CS174&amp;""",d22t:"""&amp;CT174&amp;""",d22p:"""&amp;CU174&amp;""",d23t:"""&amp;CV174&amp;""",d23p:"""&amp;CW174&amp;""",d2w:"""&amp;CX174&amp;""",d2d:"""&amp;CY174&amp;""", d31t:"""&amp;CZ174&amp;""",d31p:"""&amp;DA174&amp;""",d32t:"""&amp;DB174&amp;""",d32p:"""&amp;DC174&amp;""",d33t:"""&amp;DD174&amp;""",d33p:"""&amp;DE174&amp;""",d3w:"""&amp;DF174&amp;""",d3d:"""&amp;DG174&amp;"""}; "</f>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0"/>
        <v>D6.scenario.defSelectValue["sel121"]= [ "Please Choose", "Very Good", "Normal", " not good", "I do not know", "" ];</v>
      </c>
      <c r="DR174" s="89"/>
      <c r="DS174" s="89"/>
      <c r="DT174" s="89" t="str">
        <f t="shared" si="1"/>
        <v>D6.scenario.defSelectData['sel121']= [ '-1', '1', '2', '3', '4' ];</v>
      </c>
    </row>
    <row r="175" spans="1:124" s="84" customFormat="1" ht="58.5" customHeight="1" x14ac:dyDescent="0.15">
      <c r="A175" s="73"/>
      <c r="B175" s="110" t="s">
        <v>5065</v>
      </c>
      <c r="C175" s="119" t="s">
        <v>5484</v>
      </c>
      <c r="D175" s="131" t="s">
        <v>5066</v>
      </c>
      <c r="E175" s="110" t="s">
        <v>3360</v>
      </c>
      <c r="F175" s="120"/>
      <c r="G175" s="132"/>
      <c r="H175" s="119" t="s">
        <v>5489</v>
      </c>
      <c r="I175" s="131" t="s">
        <v>5494</v>
      </c>
      <c r="J175" s="119" t="str">
        <f>IF(K175="","",K175)</f>
        <v>sel621</v>
      </c>
      <c r="K175" s="131" t="str">
        <f t="shared" si="4"/>
        <v>sel621</v>
      </c>
      <c r="L175" s="111"/>
      <c r="M175" s="111"/>
      <c r="N175" s="111"/>
      <c r="O175" s="110" t="s">
        <v>1914</v>
      </c>
      <c r="P175" s="111"/>
      <c r="Q175" s="111"/>
      <c r="R175" s="110">
        <v>-1</v>
      </c>
      <c r="S175" s="73"/>
      <c r="T175" s="73"/>
      <c r="U175" s="113" t="str">
        <f t="shared" si="5"/>
        <v>sel621</v>
      </c>
      <c r="V175" s="119" t="s">
        <v>5497</v>
      </c>
      <c r="W175" s="119" t="s">
        <v>5499</v>
      </c>
      <c r="X175" s="119" t="s">
        <v>5502</v>
      </c>
      <c r="Y175" s="119" t="s">
        <v>5501</v>
      </c>
      <c r="Z175" s="119" t="s">
        <v>5500</v>
      </c>
      <c r="AA175" s="119"/>
      <c r="AB175" s="119"/>
      <c r="AC175" s="119"/>
      <c r="AD175" s="119"/>
      <c r="AE175" s="119"/>
      <c r="AF175" s="119"/>
      <c r="AG175" s="119"/>
      <c r="AH175" s="119"/>
      <c r="AI175" s="119"/>
      <c r="AJ175" s="119"/>
      <c r="AK175" s="119"/>
      <c r="AL175" s="131" t="s">
        <v>5059</v>
      </c>
      <c r="AM175" s="131" t="s">
        <v>5061</v>
      </c>
      <c r="AN175" s="162" t="s">
        <v>2704</v>
      </c>
      <c r="AO175" s="162" t="s">
        <v>5062</v>
      </c>
      <c r="AP175" s="131" t="s">
        <v>2466</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"D6.scenario.defInput["""&amp;B175&amp;"""] = {  "&amp;E$2&amp;":"""&amp;E175&amp;""",  "&amp;C$2&amp;":"""&amp;CLEAN(SUBSTITUTE(C175,"""",""""))&amp;""",  "&amp;F$2&amp;":"""&amp;F175&amp;""",  "&amp;H$2&amp;":"""&amp;CLEAN(SUBSTITUTE(H175,"""",""""))&amp;""", "&amp;J$2&amp;":"""&amp;J175&amp;""", "&amp;L$2&amp;":"""&amp;L175&amp;""", "&amp;M$2&amp;":"""&amp;M175&amp;""", "&amp;N$2&amp;":"""&amp;N175&amp;""", "&amp;O$2&amp;":"""&amp;O175&amp;""", "&amp;P$2&amp;":"""&amp;P175&amp;""", "&amp;Q$2&amp;":"""&amp;Q175&amp;""", "&amp;R$2&amp;":"""&amp;R175&amp;""", d11t:"""&amp;CJ175&amp;""",d11p:"""&amp;CK175&amp;""",d12t:"""&amp;CL175&amp;""",d12p:"""&amp;CM175&amp;""",d13t:"""&amp;CN175&amp;""",d13p:"""&amp;CO175&amp;""",d1w:"""&amp;CP175&amp;""",d1d:"""&amp;CQ175&amp;""", d21t:"""&amp;CR175&amp;""",d21p:"""&amp;CS175&amp;""",d22t:"""&amp;CT175&amp;""",d22p:"""&amp;CU175&amp;""",d23t:"""&amp;CV175&amp;""",d23p:"""&amp;CW175&amp;""",d2w:"""&amp;CX175&amp;""",d2d:"""&amp;CY175&amp;""", d31t:"""&amp;CZ175&amp;""",d31p:"""&amp;DA175&amp;""",d32t:"""&amp;DB175&amp;""",d32p:"""&amp;DC175&amp;""",d33t:"""&amp;DD175&amp;""",d33p:"""&amp;DE175&amp;""",d3w:"""&amp;DF175&amp;""",d3d:"""&amp;DG175&amp;"""}; "</f>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0"/>
        <v>D6.scenario.defSelectValue["sel621"]= [ "Please Choose", "Very Good", "Normal", " not good", "I do not know", "" ];</v>
      </c>
      <c r="DR175" s="89"/>
      <c r="DS175" s="89"/>
      <c r="DT175" s="89" t="str">
        <f t="shared" si="1"/>
        <v>D6.scenario.defSelectData['sel621']= [ '-1', '1', '2', '3', '4' ];</v>
      </c>
    </row>
    <row r="176" spans="1:124" s="84" customFormat="1" ht="58.5" customHeight="1" x14ac:dyDescent="0.15">
      <c r="A176" s="73"/>
      <c r="B176" s="110" t="s">
        <v>5068</v>
      </c>
      <c r="C176" s="119" t="s">
        <v>5485</v>
      </c>
      <c r="D176" s="131" t="s">
        <v>5069</v>
      </c>
      <c r="E176" s="110" t="s">
        <v>5070</v>
      </c>
      <c r="F176" s="120"/>
      <c r="G176" s="132"/>
      <c r="H176" s="119" t="s">
        <v>5490</v>
      </c>
      <c r="I176" s="131" t="s">
        <v>5495</v>
      </c>
      <c r="J176" s="119" t="str">
        <f>IF(K176="","",K176)</f>
        <v>sel421</v>
      </c>
      <c r="K176" s="131" t="str">
        <f t="shared" si="4"/>
        <v>sel421</v>
      </c>
      <c r="L176" s="111"/>
      <c r="M176" s="111"/>
      <c r="N176" s="111"/>
      <c r="O176" s="110" t="s">
        <v>1914</v>
      </c>
      <c r="P176" s="111"/>
      <c r="Q176" s="111"/>
      <c r="R176" s="110">
        <v>-1</v>
      </c>
      <c r="S176" s="73"/>
      <c r="T176" s="73"/>
      <c r="U176" s="113" t="str">
        <f t="shared" si="5"/>
        <v>sel421</v>
      </c>
      <c r="V176" s="119" t="s">
        <v>5497</v>
      </c>
      <c r="W176" s="119" t="s">
        <v>5499</v>
      </c>
      <c r="X176" s="119" t="s">
        <v>5502</v>
      </c>
      <c r="Y176" s="119" t="s">
        <v>5501</v>
      </c>
      <c r="Z176" s="119" t="s">
        <v>5500</v>
      </c>
      <c r="AA176" s="119"/>
      <c r="AB176" s="119"/>
      <c r="AC176" s="119"/>
      <c r="AD176" s="119"/>
      <c r="AE176" s="119"/>
      <c r="AF176" s="119"/>
      <c r="AG176" s="119"/>
      <c r="AH176" s="119"/>
      <c r="AI176" s="119"/>
      <c r="AJ176" s="119"/>
      <c r="AK176" s="119"/>
      <c r="AL176" s="131" t="s">
        <v>5067</v>
      </c>
      <c r="AM176" s="131" t="s">
        <v>5061</v>
      </c>
      <c r="AN176" s="162" t="s">
        <v>2704</v>
      </c>
      <c r="AO176" s="162" t="s">
        <v>5062</v>
      </c>
      <c r="AP176" s="131" t="s">
        <v>2466</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"D6.scenario.defInput["""&amp;B176&amp;"""] = {  "&amp;E$2&amp;":"""&amp;E176&amp;""",  "&amp;C$2&amp;":"""&amp;CLEAN(SUBSTITUTE(C176,"""",""""))&amp;""",  "&amp;F$2&amp;":"""&amp;F176&amp;""",  "&amp;H$2&amp;":"""&amp;CLEAN(SUBSTITUTE(H176,"""",""""))&amp;""", "&amp;J$2&amp;":"""&amp;J176&amp;""", "&amp;L$2&amp;":"""&amp;L176&amp;""", "&amp;M$2&amp;":"""&amp;M176&amp;""", "&amp;N$2&amp;":"""&amp;N176&amp;""", "&amp;O$2&amp;":"""&amp;O176&amp;""", "&amp;P$2&amp;":"""&amp;P176&amp;""", "&amp;Q$2&amp;":"""&amp;Q176&amp;""", "&amp;R$2&amp;":"""&amp;R176&amp;""", d11t:"""&amp;CJ176&amp;""",d11p:"""&amp;CK176&amp;""",d12t:"""&amp;CL176&amp;""",d12p:"""&amp;CM176&amp;""",d13t:"""&amp;CN176&amp;""",d13p:"""&amp;CO176&amp;""",d1w:"""&amp;CP176&amp;""",d1d:"""&amp;CQ176&amp;""", d21t:"""&amp;CR176&amp;""",d21p:"""&amp;CS176&amp;""",d22t:"""&amp;CT176&amp;""",d22p:"""&amp;CU176&amp;""",d23t:"""&amp;CV176&amp;""",d23p:"""&amp;CW176&amp;""",d2w:"""&amp;CX176&amp;""",d2d:"""&amp;CY176&amp;""", d31t:"""&amp;CZ176&amp;""",d31p:"""&amp;DA176&amp;""",d32t:"""&amp;DB176&amp;""",d32p:"""&amp;DC176&amp;""",d33t:"""&amp;DD176&amp;""",d33p:"""&amp;DE176&amp;""",d3w:"""&amp;DF176&amp;""",d3d:"""&amp;DG176&amp;"""}; "</f>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0"/>
        <v>D6.scenario.defSelectValue["sel421"]= [ "Please Choose", "Very Good", "Normal", " not good", "I do not know", "" ];</v>
      </c>
      <c r="DR176" s="89"/>
      <c r="DS176" s="89"/>
      <c r="DT176" s="89" t="str">
        <f t="shared" si="1"/>
        <v>D6.scenario.defSelectData['sel421']= [ '-1', '1', '2', '3', '4' ];</v>
      </c>
    </row>
    <row r="177" spans="1:124" s="84" customFormat="1" ht="58.5" customHeight="1" x14ac:dyDescent="0.15">
      <c r="A177" s="73"/>
      <c r="B177" s="110" t="s">
        <v>5071</v>
      </c>
      <c r="C177" s="119" t="s">
        <v>5486</v>
      </c>
      <c r="D177" s="131" t="s">
        <v>5072</v>
      </c>
      <c r="E177" s="110" t="s">
        <v>5073</v>
      </c>
      <c r="F177" s="120"/>
      <c r="G177" s="132"/>
      <c r="H177" s="119" t="s">
        <v>5491</v>
      </c>
      <c r="I177" s="131" t="s">
        <v>5496</v>
      </c>
      <c r="J177" s="119" t="str">
        <f>IF(K177="","",K177)</f>
        <v>sel721</v>
      </c>
      <c r="K177" s="131" t="str">
        <f t="shared" si="4"/>
        <v>sel721</v>
      </c>
      <c r="L177" s="111"/>
      <c r="M177" s="111"/>
      <c r="N177" s="111"/>
      <c r="O177" s="110" t="s">
        <v>1914</v>
      </c>
      <c r="P177" s="111"/>
      <c r="Q177" s="111"/>
      <c r="R177" s="110">
        <v>-1</v>
      </c>
      <c r="S177" s="73"/>
      <c r="T177" s="73"/>
      <c r="U177" s="113" t="str">
        <f t="shared" si="5"/>
        <v>sel721</v>
      </c>
      <c r="V177" s="119" t="s">
        <v>5497</v>
      </c>
      <c r="W177" s="119" t="s">
        <v>5499</v>
      </c>
      <c r="X177" s="119" t="s">
        <v>5502</v>
      </c>
      <c r="Y177" s="119" t="s">
        <v>5501</v>
      </c>
      <c r="Z177" s="119" t="s">
        <v>5500</v>
      </c>
      <c r="AA177" s="119"/>
      <c r="AB177" s="119"/>
      <c r="AC177" s="119"/>
      <c r="AD177" s="119"/>
      <c r="AE177" s="119"/>
      <c r="AF177" s="119"/>
      <c r="AG177" s="119"/>
      <c r="AH177" s="119"/>
      <c r="AI177" s="119"/>
      <c r="AJ177" s="119"/>
      <c r="AK177" s="119"/>
      <c r="AL177" s="131" t="s">
        <v>5067</v>
      </c>
      <c r="AM177" s="131" t="s">
        <v>5061</v>
      </c>
      <c r="AN177" s="162" t="s">
        <v>2704</v>
      </c>
      <c r="AO177" s="162" t="s">
        <v>5062</v>
      </c>
      <c r="AP177" s="131" t="s">
        <v>2466</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"D6.scenario.defInput["""&amp;B177&amp;"""] = {  "&amp;E$2&amp;":"""&amp;E177&amp;""",  "&amp;C$2&amp;":"""&amp;CLEAN(SUBSTITUTE(C177,"""",""""))&amp;""",  "&amp;F$2&amp;":"""&amp;F177&amp;""",  "&amp;H$2&amp;":"""&amp;CLEAN(SUBSTITUTE(H177,"""",""""))&amp;""", "&amp;J$2&amp;":"""&amp;J177&amp;""", "&amp;L$2&amp;":"""&amp;L177&amp;""", "&amp;M$2&amp;":"""&amp;M177&amp;""", "&amp;N$2&amp;":"""&amp;N177&amp;""", "&amp;O$2&amp;":"""&amp;O177&amp;""", "&amp;P$2&amp;":"""&amp;P177&amp;""", "&amp;Q$2&amp;":"""&amp;Q177&amp;""", "&amp;R$2&amp;":"""&amp;R177&amp;""", d11t:"""&amp;CJ177&amp;""",d11p:"""&amp;CK177&amp;""",d12t:"""&amp;CL177&amp;""",d12p:"""&amp;CM177&amp;""",d13t:"""&amp;CN177&amp;""",d13p:"""&amp;CO177&amp;""",d1w:"""&amp;CP177&amp;""",d1d:"""&amp;CQ177&amp;""", d21t:"""&amp;CR177&amp;""",d21p:"""&amp;CS177&amp;""",d22t:"""&amp;CT177&amp;""",d22p:"""&amp;CU177&amp;""",d23t:"""&amp;CV177&amp;""",d23p:"""&amp;CW177&amp;""",d2w:"""&amp;CX177&amp;""",d2d:"""&amp;CY177&amp;""", d31t:"""&amp;CZ177&amp;""",d31p:"""&amp;DA177&amp;""",d32t:"""&amp;DB177&amp;""",d32p:"""&amp;DC177&amp;""",d33t:"""&amp;DD177&amp;""",d33p:"""&amp;DE177&amp;""",d3w:"""&amp;DF177&amp;""",d3d:"""&amp;DG177&amp;"""}; "</f>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0"/>
        <v>D6.scenario.defSelectValue["sel721"]= [ "Please Choose", "Very Good", "Normal", " not good", "I do not know", "" ];</v>
      </c>
      <c r="DR177" s="89"/>
      <c r="DS177" s="89"/>
      <c r="DT177" s="89" t="str">
        <f t="shared" si="1"/>
        <v>D6.scenario.defSelectData['sel721']= [ '-1', '1', '2', '3', '4' ];</v>
      </c>
    </row>
    <row r="179" spans="1:124" x14ac:dyDescent="0.15">
      <c r="V179" s="73" t="s">
        <v>5498</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A267" workbookViewId="0">
      <selection activeCell="A273" sqref="A273"/>
    </sheetView>
  </sheetViews>
  <sheetFormatPr defaultRowHeight="12" x14ac:dyDescent="0.15"/>
  <cols>
    <col min="1" max="1" width="58.375" style="186" customWidth="1"/>
    <col min="2" max="2" width="13.375" style="181" customWidth="1"/>
    <col min="3" max="3" width="3.25" style="181" customWidth="1"/>
    <col min="4" max="4" width="3" style="181" customWidth="1"/>
    <col min="5" max="5" width="4.25" style="182" customWidth="1"/>
    <col min="6" max="6" width="2.5" style="182" customWidth="1"/>
    <col min="7" max="7" width="2.875" style="114" customWidth="1"/>
    <col min="8" max="8" width="2.5" style="76" customWidth="1"/>
    <col min="9" max="10" width="43.875" style="183" customWidth="1"/>
    <col min="11" max="11" width="5.75" style="183" customWidth="1"/>
    <col min="12" max="14" width="9" style="114"/>
    <col min="15" max="15" width="23.375" style="114" customWidth="1"/>
    <col min="16" max="16384" width="9" style="114"/>
  </cols>
  <sheetData>
    <row r="1" spans="1:15" ht="13.5" x14ac:dyDescent="0.15">
      <c r="A1" s="188" t="s">
        <v>5467</v>
      </c>
      <c r="G1" s="196" t="s">
        <v>5456</v>
      </c>
      <c r="H1" s="201" t="str">
        <f>IF(SUM(G5:G303)&gt;0,"check """" in language set text","")</f>
        <v/>
      </c>
      <c r="I1" s="197" t="str">
        <f>IF(SUM(G5:G303)&gt;0,"check """" in language set text","")</f>
        <v/>
      </c>
      <c r="K1" s="75" t="s">
        <v>5457</v>
      </c>
      <c r="L1" s="115"/>
      <c r="M1" s="115"/>
      <c r="N1" s="115"/>
      <c r="O1" s="198" t="s">
        <v>5168</v>
      </c>
    </row>
    <row r="2" spans="1:15" x14ac:dyDescent="0.15">
      <c r="A2" s="180" t="str">
        <f t="shared" ref="A2:A65" si="0">IF(E2="param",CLEAN(B2&amp;"'function("&amp;H2&amp;") {return "&amp;H3&amp;"};';"),IF(E2="template","",CLEAN(B2&amp;IF(D2="",IF(OR(CLEAN(B2)="",LEFT(B2,2)="//"),"","'';"),"'"&amp;H2&amp;"'"&amp;D2))))</f>
        <v/>
      </c>
    </row>
    <row r="3" spans="1:15" x14ac:dyDescent="0.15">
      <c r="A3" s="180" t="str">
        <f t="shared" si="0"/>
        <v/>
      </c>
      <c r="O3" s="114" t="s">
        <v>4543</v>
      </c>
    </row>
    <row r="4" spans="1:15" x14ac:dyDescent="0.15">
      <c r="A4" s="180" t="str">
        <f t="shared" si="0"/>
        <v/>
      </c>
      <c r="H4" s="202" t="s">
        <v>5458</v>
      </c>
      <c r="I4" s="184" t="s">
        <v>5168</v>
      </c>
      <c r="J4" s="184" t="s">
        <v>5169</v>
      </c>
      <c r="O4" s="114" t="s">
        <v>4544</v>
      </c>
    </row>
    <row r="5" spans="1:15" ht="24" x14ac:dyDescent="0.15">
      <c r="A5" s="180" t="str">
        <f t="shared" si="0"/>
        <v>//----------system title-----------------------------------------------</v>
      </c>
      <c r="B5" s="181" t="s">
        <v>5170</v>
      </c>
      <c r="E5" s="182" t="s">
        <v>1847</v>
      </c>
      <c r="G5" s="114">
        <f t="shared" ref="G5:G68" si="1">IF(MOD(LEN(H5) - LEN(SUBSTITUTE(H5, """", "")),2) = 1,1,0)</f>
        <v>0</v>
      </c>
      <c r="H5" s="199" t="str">
        <f>SUBSTITUTE(I5, "'", "\'")</f>
        <v/>
      </c>
      <c r="I5" s="119"/>
      <c r="J5" s="131"/>
      <c r="K5" s="183">
        <v>2</v>
      </c>
      <c r="L5" s="114" t="str">
        <f>IF(OR(K5="",INDEX(O$1:O$301,INT(K5))=""),"",INDEX(O$1:O$301,INT(K5)))</f>
        <v/>
      </c>
      <c r="M5" s="114" t="s">
        <v>5391</v>
      </c>
      <c r="O5" s="114" t="s">
        <v>4545</v>
      </c>
    </row>
    <row r="6" spans="1:15" x14ac:dyDescent="0.15">
      <c r="A6" s="180" t="str">
        <f t="shared" si="0"/>
        <v>$lang["code"]='en';</v>
      </c>
      <c r="B6" s="181" t="s">
        <v>5171</v>
      </c>
      <c r="D6" s="181" t="s">
        <v>3425</v>
      </c>
      <c r="E6" s="182" t="s">
        <v>1847</v>
      </c>
      <c r="G6" s="114">
        <f t="shared" si="1"/>
        <v>0</v>
      </c>
      <c r="H6" s="199" t="str">
        <f t="shared" ref="H6:H69" si="2">SUBSTITUTE(I6, "'", "\'")</f>
        <v>en</v>
      </c>
      <c r="I6" s="119" t="s">
        <v>5129</v>
      </c>
      <c r="J6" s="131" t="s">
        <v>3482</v>
      </c>
      <c r="K6" s="183">
        <v>100</v>
      </c>
      <c r="L6" s="114" t="str">
        <f t="shared" ref="L6:L69" si="3">IF(OR(K6="",INDEX(O$1:O$301,INT(K6))=""),"",INDEX(O$1:O$301,INT(K6)))</f>
        <v>en</v>
      </c>
      <c r="M6" s="114" t="s">
        <v>5129</v>
      </c>
    </row>
    <row r="7" spans="1:15" x14ac:dyDescent="0.15">
      <c r="A7" s="180" t="str">
        <f t="shared" si="0"/>
        <v>$lang['home_title']='Household energy saving diagnosis';</v>
      </c>
      <c r="B7" s="181" t="s">
        <v>4926</v>
      </c>
      <c r="D7" s="181" t="s">
        <v>3425</v>
      </c>
      <c r="E7" s="182" t="s">
        <v>1847</v>
      </c>
      <c r="G7" s="114">
        <f t="shared" si="1"/>
        <v>0</v>
      </c>
      <c r="H7" s="199" t="str">
        <f t="shared" si="2"/>
        <v>Household energy saving diagnosis</v>
      </c>
      <c r="I7" s="119" t="s">
        <v>4543</v>
      </c>
      <c r="J7" s="131" t="s">
        <v>3426</v>
      </c>
      <c r="K7" s="183">
        <v>3</v>
      </c>
      <c r="L7" s="114" t="str">
        <f t="shared" si="3"/>
        <v>Household energy saving diagnosis</v>
      </c>
      <c r="M7" s="114" t="s">
        <v>4543</v>
      </c>
      <c r="O7" s="114" t="s">
        <v>4546</v>
      </c>
    </row>
    <row r="8" spans="1:15" x14ac:dyDescent="0.15">
      <c r="A8" s="180" t="str">
        <f t="shared" si="0"/>
        <v>$lang['home_joy_title']='Energy saving diagnosis of home (easy ease)';</v>
      </c>
      <c r="B8" s="181" t="s">
        <v>4927</v>
      </c>
      <c r="D8" s="181" t="s">
        <v>3425</v>
      </c>
      <c r="E8" s="182" t="s">
        <v>1847</v>
      </c>
      <c r="G8" s="114">
        <f t="shared" si="1"/>
        <v>0</v>
      </c>
      <c r="H8" s="199" t="str">
        <f t="shared" si="2"/>
        <v>Energy saving diagnosis of home (easy ease)</v>
      </c>
      <c r="I8" s="119" t="s">
        <v>4544</v>
      </c>
      <c r="J8" s="131" t="s">
        <v>3427</v>
      </c>
      <c r="K8" s="183">
        <v>4</v>
      </c>
      <c r="L8" s="114" t="str">
        <f t="shared" si="3"/>
        <v>Energy saving diagnosis of home (easy ease)</v>
      </c>
      <c r="M8" s="114" t="s">
        <v>4544</v>
      </c>
      <c r="O8" s="114">
        <v>1</v>
      </c>
    </row>
    <row r="9" spans="1:15" x14ac:dyDescent="0.15">
      <c r="A9" s="180" t="str">
        <f t="shared" si="0"/>
        <v/>
      </c>
      <c r="E9" s="182" t="s">
        <v>1847</v>
      </c>
      <c r="G9" s="114">
        <f t="shared" si="1"/>
        <v>0</v>
      </c>
      <c r="H9" s="199" t="str">
        <f t="shared" si="2"/>
        <v/>
      </c>
      <c r="I9" s="119" t="s">
        <v>5391</v>
      </c>
      <c r="J9" s="131"/>
      <c r="K9" s="183">
        <v>6</v>
      </c>
      <c r="L9" s="114" t="str">
        <f t="shared" si="3"/>
        <v/>
      </c>
      <c r="M9" s="114" t="s">
        <v>5391</v>
      </c>
    </row>
    <row r="10" spans="1:15" x14ac:dyDescent="0.15">
      <c r="A10" s="180" t="str">
        <f t="shared" si="0"/>
        <v>$lang['countfix_pre_after']='1';</v>
      </c>
      <c r="B10" s="181" t="s">
        <v>5172</v>
      </c>
      <c r="D10" s="181" t="s">
        <v>3425</v>
      </c>
      <c r="E10" s="182" t="s">
        <v>5173</v>
      </c>
      <c r="G10" s="114">
        <f t="shared" si="1"/>
        <v>0</v>
      </c>
      <c r="H10" s="199" t="str">
        <f t="shared" si="2"/>
        <v>1</v>
      </c>
      <c r="I10" s="119">
        <v>1</v>
      </c>
      <c r="J10" s="131">
        <v>2</v>
      </c>
      <c r="K10" s="183">
        <v>8</v>
      </c>
      <c r="L10" s="114">
        <f t="shared" si="3"/>
        <v>1</v>
      </c>
      <c r="M10" s="114">
        <v>1</v>
      </c>
      <c r="O10" s="114" t="s">
        <v>4547</v>
      </c>
    </row>
    <row r="11" spans="1:15" x14ac:dyDescent="0.15">
      <c r="A11" s="180" t="str">
        <f t="shared" si="0"/>
        <v/>
      </c>
      <c r="G11" s="114">
        <f t="shared" si="1"/>
        <v>0</v>
      </c>
      <c r="H11" s="199" t="str">
        <f t="shared" si="2"/>
        <v/>
      </c>
      <c r="I11" s="119" t="s">
        <v>5391</v>
      </c>
      <c r="J11" s="131"/>
      <c r="L11" s="114" t="str">
        <f t="shared" si="3"/>
        <v/>
      </c>
      <c r="M11" s="114" t="s">
        <v>5391</v>
      </c>
      <c r="O11" s="114" t="s">
        <v>4548</v>
      </c>
    </row>
    <row r="12" spans="1:15" x14ac:dyDescent="0.15">
      <c r="A12" s="180" t="str">
        <f t="shared" si="0"/>
        <v>//--energy -----------------</v>
      </c>
      <c r="B12" s="181" t="s">
        <v>5174</v>
      </c>
      <c r="G12" s="114">
        <f t="shared" si="1"/>
        <v>0</v>
      </c>
      <c r="H12" s="199" t="str">
        <f t="shared" si="2"/>
        <v/>
      </c>
      <c r="I12" s="119" t="s">
        <v>5391</v>
      </c>
      <c r="J12" s="131"/>
      <c r="L12" s="114" t="str">
        <f t="shared" si="3"/>
        <v/>
      </c>
      <c r="M12" s="114" t="s">
        <v>5391</v>
      </c>
      <c r="O12" s="114" t="s">
        <v>4549</v>
      </c>
    </row>
    <row r="13" spans="1:15" x14ac:dyDescent="0.15">
      <c r="A13" s="180" t="str">
        <f t="shared" si="0"/>
        <v>$lang["show_electricity"]='TRUE';</v>
      </c>
      <c r="B13" s="181" t="s">
        <v>5175</v>
      </c>
      <c r="D13" s="181" t="s">
        <v>4980</v>
      </c>
      <c r="E13" s="182" t="s">
        <v>1847</v>
      </c>
      <c r="G13" s="114">
        <f t="shared" si="1"/>
        <v>0</v>
      </c>
      <c r="H13" s="199" t="str">
        <f t="shared" si="2"/>
        <v>TRUE</v>
      </c>
      <c r="I13" s="119" t="b">
        <v>1</v>
      </c>
      <c r="J13" s="131" t="b">
        <v>1</v>
      </c>
      <c r="K13" s="183">
        <v>101</v>
      </c>
      <c r="L13" s="114" t="b">
        <f t="shared" si="3"/>
        <v>1</v>
      </c>
      <c r="M13" s="114" t="b">
        <v>1</v>
      </c>
      <c r="O13" s="114" t="s">
        <v>4550</v>
      </c>
    </row>
    <row r="14" spans="1:15" x14ac:dyDescent="0.15">
      <c r="A14" s="180" t="str">
        <f t="shared" si="0"/>
        <v>$lang["show_gas"]='TRUE';</v>
      </c>
      <c r="B14" s="181" t="s">
        <v>5176</v>
      </c>
      <c r="D14" s="181" t="s">
        <v>4980</v>
      </c>
      <c r="E14" s="182" t="s">
        <v>5177</v>
      </c>
      <c r="G14" s="114">
        <f t="shared" si="1"/>
        <v>0</v>
      </c>
      <c r="H14" s="199" t="str">
        <f t="shared" si="2"/>
        <v>TRUE</v>
      </c>
      <c r="I14" s="119" t="b">
        <v>1</v>
      </c>
      <c r="J14" s="131" t="b">
        <v>1</v>
      </c>
      <c r="K14" s="183">
        <v>102</v>
      </c>
      <c r="L14" s="114" t="b">
        <f t="shared" si="3"/>
        <v>1</v>
      </c>
      <c r="M14" s="114" t="b">
        <v>1</v>
      </c>
      <c r="O14" s="114" t="s">
        <v>4551</v>
      </c>
    </row>
    <row r="15" spans="1:15" x14ac:dyDescent="0.15">
      <c r="A15" s="180" t="str">
        <f t="shared" si="0"/>
        <v>$lang["show_kerosene"]='TRUE';</v>
      </c>
      <c r="B15" s="181" t="s">
        <v>5178</v>
      </c>
      <c r="D15" s="181" t="s">
        <v>5179</v>
      </c>
      <c r="E15" s="182" t="s">
        <v>1847</v>
      </c>
      <c r="G15" s="114">
        <f t="shared" si="1"/>
        <v>0</v>
      </c>
      <c r="H15" s="199" t="str">
        <f t="shared" si="2"/>
        <v>TRUE</v>
      </c>
      <c r="I15" s="119" t="b">
        <v>1</v>
      </c>
      <c r="J15" s="131" t="b">
        <v>1</v>
      </c>
      <c r="K15" s="183">
        <v>103</v>
      </c>
      <c r="L15" s="114" t="b">
        <f t="shared" si="3"/>
        <v>1</v>
      </c>
      <c r="M15" s="114" t="b">
        <v>1</v>
      </c>
      <c r="O15" s="114" t="s">
        <v>4552</v>
      </c>
    </row>
    <row r="16" spans="1:15" x14ac:dyDescent="0.15">
      <c r="A16" s="180" t="str">
        <f t="shared" si="0"/>
        <v>$lang["show_briquet"]='FALSE';</v>
      </c>
      <c r="B16" s="181" t="s">
        <v>5180</v>
      </c>
      <c r="D16" s="181" t="s">
        <v>5179</v>
      </c>
      <c r="E16" s="182" t="s">
        <v>5177</v>
      </c>
      <c r="G16" s="114">
        <f t="shared" si="1"/>
        <v>0</v>
      </c>
      <c r="H16" s="199" t="str">
        <f t="shared" si="2"/>
        <v>FALSE</v>
      </c>
      <c r="I16" s="119" t="b">
        <v>0</v>
      </c>
      <c r="J16" s="131" t="b">
        <v>0</v>
      </c>
      <c r="K16" s="183">
        <v>104</v>
      </c>
      <c r="L16" s="114" t="b">
        <f t="shared" si="3"/>
        <v>0</v>
      </c>
      <c r="M16" s="114" t="b">
        <v>0</v>
      </c>
      <c r="O16" s="114" t="s">
        <v>4553</v>
      </c>
    </row>
    <row r="17" spans="1:15" x14ac:dyDescent="0.15">
      <c r="A17" s="180" t="str">
        <f t="shared" si="0"/>
        <v>$lang["show_area"]='FALSE';</v>
      </c>
      <c r="B17" s="181" t="s">
        <v>5181</v>
      </c>
      <c r="D17" s="181" t="s">
        <v>4980</v>
      </c>
      <c r="E17" s="182" t="s">
        <v>1847</v>
      </c>
      <c r="G17" s="114">
        <f t="shared" si="1"/>
        <v>0</v>
      </c>
      <c r="H17" s="199" t="str">
        <f t="shared" si="2"/>
        <v>FALSE</v>
      </c>
      <c r="I17" s="119" t="b">
        <v>0</v>
      </c>
      <c r="J17" s="131" t="b">
        <v>0</v>
      </c>
      <c r="K17" s="183">
        <v>105</v>
      </c>
      <c r="L17" s="114" t="b">
        <f t="shared" si="3"/>
        <v>0</v>
      </c>
      <c r="M17" s="114" t="b">
        <v>0</v>
      </c>
      <c r="O17" s="114" t="s">
        <v>4554</v>
      </c>
    </row>
    <row r="18" spans="1:15" x14ac:dyDescent="0.15">
      <c r="A18" s="180" t="str">
        <f t="shared" si="0"/>
        <v>$lang["show_gasoline"]='TRUE';</v>
      </c>
      <c r="B18" s="181" t="s">
        <v>5182</v>
      </c>
      <c r="D18" s="181" t="s">
        <v>5179</v>
      </c>
      <c r="E18" s="182" t="s">
        <v>5177</v>
      </c>
      <c r="G18" s="114">
        <f t="shared" si="1"/>
        <v>0</v>
      </c>
      <c r="H18" s="199" t="str">
        <f t="shared" si="2"/>
        <v>TRUE</v>
      </c>
      <c r="I18" s="119" t="b">
        <v>1</v>
      </c>
      <c r="J18" s="131" t="b">
        <v>1</v>
      </c>
      <c r="K18" s="183">
        <v>106</v>
      </c>
      <c r="L18" s="114" t="b">
        <f t="shared" si="3"/>
        <v>1</v>
      </c>
      <c r="M18" s="114" t="b">
        <v>1</v>
      </c>
      <c r="O18" s="114" t="s">
        <v>4555</v>
      </c>
    </row>
    <row r="19" spans="1:15" x14ac:dyDescent="0.15">
      <c r="A19" s="180" t="str">
        <f t="shared" si="0"/>
        <v/>
      </c>
      <c r="G19" s="114">
        <f t="shared" si="1"/>
        <v>0</v>
      </c>
      <c r="H19" s="199" t="str">
        <f t="shared" si="2"/>
        <v/>
      </c>
      <c r="I19" s="119" t="s">
        <v>5391</v>
      </c>
      <c r="J19" s="131"/>
      <c r="L19" s="114" t="str">
        <f t="shared" si="3"/>
        <v/>
      </c>
      <c r="M19" s="114" t="s">
        <v>5391</v>
      </c>
      <c r="O19" s="114" t="s">
        <v>4556</v>
      </c>
    </row>
    <row r="20" spans="1:15" x14ac:dyDescent="0.15">
      <c r="A20" s="180" t="str">
        <f t="shared" si="0"/>
        <v>$lang["electricitytitle"]='Electrical';</v>
      </c>
      <c r="B20" s="181" t="s">
        <v>5183</v>
      </c>
      <c r="D20" s="181" t="s">
        <v>3425</v>
      </c>
      <c r="E20" s="182" t="s">
        <v>5177</v>
      </c>
      <c r="G20" s="114">
        <f t="shared" si="1"/>
        <v>0</v>
      </c>
      <c r="H20" s="199" t="str">
        <f t="shared" si="2"/>
        <v>Electrical</v>
      </c>
      <c r="I20" s="119" t="s">
        <v>4385</v>
      </c>
      <c r="J20" s="131" t="s">
        <v>2528</v>
      </c>
      <c r="K20" s="183">
        <v>244</v>
      </c>
      <c r="L20" s="114" t="str">
        <f t="shared" si="3"/>
        <v>Kerosene (L)</v>
      </c>
      <c r="M20" s="114" t="s">
        <v>4385</v>
      </c>
      <c r="O20" s="114" t="s">
        <v>4557</v>
      </c>
    </row>
    <row r="21" spans="1:15" x14ac:dyDescent="0.15">
      <c r="A21" s="180" t="str">
        <f t="shared" si="0"/>
        <v>$lang["gastitle"]='gas';</v>
      </c>
      <c r="B21" s="181" t="s">
        <v>5184</v>
      </c>
      <c r="D21" s="181" t="s">
        <v>3425</v>
      </c>
      <c r="E21" s="182" t="s">
        <v>1847</v>
      </c>
      <c r="G21" s="114">
        <f t="shared" si="1"/>
        <v>0</v>
      </c>
      <c r="H21" s="199" t="str">
        <f t="shared" si="2"/>
        <v>gas</v>
      </c>
      <c r="I21" s="119" t="s">
        <v>4636</v>
      </c>
      <c r="J21" s="131" t="s">
        <v>2042</v>
      </c>
      <c r="K21" s="183">
        <v>245</v>
      </c>
      <c r="L21" s="114" t="str">
        <f t="shared" si="3"/>
        <v>Gasoline (L)</v>
      </c>
      <c r="M21" s="114" t="s">
        <v>4636</v>
      </c>
    </row>
    <row r="22" spans="1:15" x14ac:dyDescent="0.15">
      <c r="A22" s="180" t="str">
        <f t="shared" si="0"/>
        <v>$lang["kerosenetitle"]='kerosene';</v>
      </c>
      <c r="B22" s="181" t="s">
        <v>5185</v>
      </c>
      <c r="D22" s="181" t="s">
        <v>3425</v>
      </c>
      <c r="E22" s="182" t="s">
        <v>5177</v>
      </c>
      <c r="G22" s="114">
        <f t="shared" si="1"/>
        <v>0</v>
      </c>
      <c r="H22" s="199" t="str">
        <f t="shared" si="2"/>
        <v>kerosene</v>
      </c>
      <c r="I22" s="119" t="s">
        <v>4274</v>
      </c>
      <c r="J22" s="131" t="s">
        <v>2043</v>
      </c>
      <c r="K22" s="183">
        <v>246</v>
      </c>
      <c r="L22" s="114" t="str">
        <f t="shared" si="3"/>
        <v>District heat（MJ)</v>
      </c>
      <c r="M22" s="114" t="s">
        <v>4274</v>
      </c>
      <c r="O22" s="114" t="s">
        <v>4558</v>
      </c>
    </row>
    <row r="23" spans="1:15" x14ac:dyDescent="0.15">
      <c r="A23" s="180" t="str">
        <f t="shared" si="0"/>
        <v>$lang["briquettitle"]='Briquettes';</v>
      </c>
      <c r="B23" s="181" t="s">
        <v>5186</v>
      </c>
      <c r="D23" s="181" t="s">
        <v>3425</v>
      </c>
      <c r="G23" s="114">
        <f t="shared" si="1"/>
        <v>0</v>
      </c>
      <c r="H23" s="199" t="str">
        <f t="shared" si="2"/>
        <v>Briquettes</v>
      </c>
      <c r="I23" s="119" t="s">
        <v>4637</v>
      </c>
      <c r="J23" s="131" t="s">
        <v>5187</v>
      </c>
      <c r="K23" s="183">
        <v>249</v>
      </c>
      <c r="L23" s="114" t="str">
        <f t="shared" si="3"/>
        <v>gas</v>
      </c>
      <c r="M23" s="114" t="s">
        <v>4637</v>
      </c>
      <c r="O23" s="114" t="s">
        <v>4559</v>
      </c>
    </row>
    <row r="24" spans="1:15" x14ac:dyDescent="0.15">
      <c r="A24" s="180" t="str">
        <f t="shared" si="0"/>
        <v>$lang["areatitle"]='District heat';</v>
      </c>
      <c r="B24" s="181" t="s">
        <v>5188</v>
      </c>
      <c r="D24" s="181" t="s">
        <v>3425</v>
      </c>
      <c r="E24" s="182" t="s">
        <v>5177</v>
      </c>
      <c r="G24" s="114">
        <f t="shared" si="1"/>
        <v>0</v>
      </c>
      <c r="H24" s="199" t="str">
        <f t="shared" si="2"/>
        <v>District heat</v>
      </c>
      <c r="I24" s="119" t="s">
        <v>5164</v>
      </c>
      <c r="J24" s="131" t="s">
        <v>3547</v>
      </c>
      <c r="K24" s="183">
        <v>248</v>
      </c>
      <c r="L24" s="114" t="str">
        <f t="shared" si="3"/>
        <v>Electrical</v>
      </c>
      <c r="M24" s="114" t="s">
        <v>5164</v>
      </c>
      <c r="O24" s="114" t="s">
        <v>4560</v>
      </c>
    </row>
    <row r="25" spans="1:15" x14ac:dyDescent="0.15">
      <c r="A25" s="180" t="str">
        <f t="shared" si="0"/>
        <v>$lang["gasolinetitle"]='gasoline';</v>
      </c>
      <c r="B25" s="181" t="s">
        <v>5189</v>
      </c>
      <c r="D25" s="181" t="s">
        <v>3425</v>
      </c>
      <c r="E25" s="182" t="s">
        <v>5177</v>
      </c>
      <c r="G25" s="114">
        <f t="shared" si="1"/>
        <v>0</v>
      </c>
      <c r="H25" s="199" t="str">
        <f t="shared" si="2"/>
        <v>gasoline</v>
      </c>
      <c r="I25" s="119" t="s">
        <v>4638</v>
      </c>
      <c r="J25" s="131" t="s">
        <v>3548</v>
      </c>
      <c r="K25" s="183">
        <v>247</v>
      </c>
      <c r="L25" s="114" t="str">
        <f t="shared" si="3"/>
        <v>briquet(kg)</v>
      </c>
      <c r="M25" s="114" t="s">
        <v>4638</v>
      </c>
    </row>
    <row r="26" spans="1:15" x14ac:dyDescent="0.15">
      <c r="A26" s="180" t="str">
        <f t="shared" si="0"/>
        <v>$lang["electricityunit"]='kWh';</v>
      </c>
      <c r="B26" s="181" t="s">
        <v>5190</v>
      </c>
      <c r="D26" s="181" t="s">
        <v>3425</v>
      </c>
      <c r="E26" s="182" t="s">
        <v>5191</v>
      </c>
      <c r="G26" s="114">
        <f t="shared" si="1"/>
        <v>0</v>
      </c>
      <c r="H26" s="199" t="str">
        <f t="shared" si="2"/>
        <v>kWh</v>
      </c>
      <c r="I26" s="119" t="s">
        <v>5192</v>
      </c>
      <c r="J26" s="131" t="s">
        <v>5193</v>
      </c>
      <c r="K26" s="183">
        <v>238</v>
      </c>
      <c r="L26" s="114" t="str">
        <f t="shared" si="3"/>
        <v>Electricity (kWh)</v>
      </c>
      <c r="M26" s="114" t="s">
        <v>4632</v>
      </c>
      <c r="O26" s="114" t="s">
        <v>4561</v>
      </c>
    </row>
    <row r="27" spans="1:15" x14ac:dyDescent="0.15">
      <c r="A27" s="180" t="str">
        <f t="shared" si="0"/>
        <v>$lang["gasunit"]='m3';</v>
      </c>
      <c r="B27" s="181" t="s">
        <v>5194</v>
      </c>
      <c r="D27" s="181" t="s">
        <v>3425</v>
      </c>
      <c r="E27" s="182" t="s">
        <v>5177</v>
      </c>
      <c r="G27" s="114">
        <f t="shared" si="1"/>
        <v>0</v>
      </c>
      <c r="H27" s="199" t="str">
        <f t="shared" si="2"/>
        <v>m3</v>
      </c>
      <c r="I27" s="119" t="s">
        <v>5195</v>
      </c>
      <c r="J27" s="131" t="s">
        <v>5196</v>
      </c>
      <c r="K27" s="183">
        <v>239</v>
      </c>
      <c r="L27" s="114" t="str">
        <f t="shared" si="3"/>
        <v>Gas (m 3)</v>
      </c>
      <c r="M27" s="114" t="s">
        <v>4633</v>
      </c>
      <c r="O27" s="114" t="s">
        <v>4562</v>
      </c>
    </row>
    <row r="28" spans="1:15" x14ac:dyDescent="0.15">
      <c r="A28" s="180" t="str">
        <f t="shared" si="0"/>
        <v>$lang["keroseneunit"]='L';</v>
      </c>
      <c r="B28" s="181" t="s">
        <v>5197</v>
      </c>
      <c r="D28" s="181" t="s">
        <v>3425</v>
      </c>
      <c r="E28" s="182" t="s">
        <v>5177</v>
      </c>
      <c r="G28" s="114">
        <f t="shared" si="1"/>
        <v>0</v>
      </c>
      <c r="H28" s="199" t="str">
        <f t="shared" si="2"/>
        <v>L</v>
      </c>
      <c r="I28" s="119" t="s">
        <v>5198</v>
      </c>
      <c r="J28" s="131" t="s">
        <v>5199</v>
      </c>
      <c r="K28" s="183">
        <v>240</v>
      </c>
      <c r="L28" s="114" t="str">
        <f t="shared" si="3"/>
        <v/>
      </c>
      <c r="M28" s="114" t="s">
        <v>4634</v>
      </c>
    </row>
    <row r="29" spans="1:15" x14ac:dyDescent="0.15">
      <c r="A29" s="180" t="str">
        <f t="shared" si="0"/>
        <v>$lang["briquetunit"]='kg';</v>
      </c>
      <c r="B29" s="181" t="s">
        <v>5200</v>
      </c>
      <c r="D29" s="181" t="s">
        <v>3425</v>
      </c>
      <c r="G29" s="114">
        <f t="shared" si="1"/>
        <v>0</v>
      </c>
      <c r="H29" s="199" t="str">
        <f t="shared" si="2"/>
        <v>kg</v>
      </c>
      <c r="I29" s="119" t="s">
        <v>5201</v>
      </c>
      <c r="J29" s="131" t="s">
        <v>5202</v>
      </c>
      <c r="K29" s="183">
        <v>243</v>
      </c>
      <c r="L29" s="114" t="str">
        <f t="shared" si="3"/>
        <v/>
      </c>
      <c r="M29" s="114" t="s">
        <v>5163</v>
      </c>
      <c r="O29" s="114" t="s">
        <v>4563</v>
      </c>
    </row>
    <row r="30" spans="1:15" x14ac:dyDescent="0.15">
      <c r="A30" s="180" t="str">
        <f t="shared" si="0"/>
        <v>$lang["areaunit"]='MJ';</v>
      </c>
      <c r="B30" s="181" t="s">
        <v>5203</v>
      </c>
      <c r="D30" s="181" t="s">
        <v>3425</v>
      </c>
      <c r="G30" s="114">
        <f t="shared" si="1"/>
        <v>0</v>
      </c>
      <c r="H30" s="199" t="str">
        <f t="shared" si="2"/>
        <v>MJ</v>
      </c>
      <c r="I30" s="119" t="s">
        <v>5204</v>
      </c>
      <c r="J30" s="131" t="s">
        <v>5205</v>
      </c>
      <c r="K30" s="183">
        <v>242</v>
      </c>
      <c r="L30" s="114" t="str">
        <f t="shared" si="3"/>
        <v/>
      </c>
      <c r="M30" s="114" t="s">
        <v>5162</v>
      </c>
      <c r="O30" s="114" t="s">
        <v>5119</v>
      </c>
    </row>
    <row r="31" spans="1:15" x14ac:dyDescent="0.15">
      <c r="A31" s="180" t="str">
        <f t="shared" si="0"/>
        <v>$lang["gasolineunit"]='L';</v>
      </c>
      <c r="B31" s="181" t="s">
        <v>5206</v>
      </c>
      <c r="D31" s="181" t="s">
        <v>3425</v>
      </c>
      <c r="E31" s="182" t="s">
        <v>5207</v>
      </c>
      <c r="G31" s="114">
        <f t="shared" si="1"/>
        <v>0</v>
      </c>
      <c r="H31" s="199" t="str">
        <f t="shared" si="2"/>
        <v>L</v>
      </c>
      <c r="I31" s="119" t="s">
        <v>5198</v>
      </c>
      <c r="J31" s="131" t="s">
        <v>5199</v>
      </c>
      <c r="K31" s="183">
        <v>241</v>
      </c>
      <c r="L31" s="114" t="str">
        <f t="shared" si="3"/>
        <v/>
      </c>
      <c r="M31" s="114" t="s">
        <v>4635</v>
      </c>
      <c r="O31" s="114" t="s">
        <v>4564</v>
      </c>
    </row>
    <row r="32" spans="1:15" x14ac:dyDescent="0.15">
      <c r="A32" s="180" t="str">
        <f t="shared" si="0"/>
        <v/>
      </c>
      <c r="B32" s="181" t="s">
        <v>3429</v>
      </c>
      <c r="E32" s="182" t="s">
        <v>5173</v>
      </c>
      <c r="G32" s="114">
        <f t="shared" si="1"/>
        <v>0</v>
      </c>
      <c r="H32" s="199" t="str">
        <f t="shared" si="2"/>
        <v/>
      </c>
      <c r="I32" s="119"/>
      <c r="J32" s="131"/>
      <c r="K32" s="183">
        <v>107</v>
      </c>
      <c r="L32" s="114" t="str">
        <f t="shared" si="3"/>
        <v/>
      </c>
      <c r="M32" s="114" t="s">
        <v>5391</v>
      </c>
    </row>
    <row r="33" spans="1:15" x14ac:dyDescent="0.15">
      <c r="A33" s="180" t="str">
        <f t="shared" si="0"/>
        <v>//--common unit-----------------</v>
      </c>
      <c r="B33" s="181" t="s">
        <v>5208</v>
      </c>
      <c r="G33" s="114">
        <f t="shared" si="1"/>
        <v>0</v>
      </c>
      <c r="H33" s="199" t="str">
        <f t="shared" si="2"/>
        <v/>
      </c>
      <c r="I33" s="119"/>
      <c r="J33" s="131"/>
      <c r="L33" s="114" t="str">
        <f t="shared" si="3"/>
        <v/>
      </c>
      <c r="M33" s="114" t="s">
        <v>5391</v>
      </c>
      <c r="O33" s="114" t="s">
        <v>4565</v>
      </c>
    </row>
    <row r="34" spans="1:15" x14ac:dyDescent="0.15">
      <c r="A34" s="180" t="str">
        <f t="shared" si="0"/>
        <v>$lang['point_disp']='function(num) {return num + "points"};';</v>
      </c>
      <c r="B34" s="181" t="s">
        <v>5209</v>
      </c>
      <c r="D34" s="181" t="s">
        <v>5211</v>
      </c>
      <c r="E34" s="182" t="s">
        <v>5212</v>
      </c>
      <c r="G34" s="114">
        <f t="shared" si="1"/>
        <v>0</v>
      </c>
      <c r="H34" s="199" t="str">
        <f t="shared" si="2"/>
        <v>num</v>
      </c>
      <c r="I34" s="119" t="s">
        <v>5213</v>
      </c>
      <c r="J34" s="131" t="s">
        <v>5214</v>
      </c>
      <c r="L34" s="114" t="str">
        <f t="shared" si="3"/>
        <v/>
      </c>
      <c r="M34" s="114" t="s">
        <v>5391</v>
      </c>
      <c r="O34" s="114" t="s">
        <v>4566</v>
      </c>
    </row>
    <row r="35" spans="1:15" x14ac:dyDescent="0.15">
      <c r="A35" s="180" t="str">
        <f t="shared" si="0"/>
        <v/>
      </c>
      <c r="E35" s="182" t="s">
        <v>5215</v>
      </c>
      <c r="G35" s="114">
        <f t="shared" si="1"/>
        <v>0</v>
      </c>
      <c r="H35" s="199" t="str">
        <f t="shared" si="2"/>
        <v>num + "points"</v>
      </c>
      <c r="I35" s="119" t="s">
        <v>5392</v>
      </c>
      <c r="J35" s="131" t="s">
        <v>5216</v>
      </c>
      <c r="L35" s="114" t="str">
        <f t="shared" si="3"/>
        <v/>
      </c>
      <c r="M35" s="114" t="s">
        <v>5391</v>
      </c>
      <c r="O35" s="114" t="s">
        <v>4567</v>
      </c>
    </row>
    <row r="36" spans="1:15" x14ac:dyDescent="0.15">
      <c r="A36" s="180" t="str">
        <f t="shared" si="0"/>
        <v>$lang["priceunit"]='Yen';</v>
      </c>
      <c r="B36" s="181" t="s">
        <v>5217</v>
      </c>
      <c r="D36" s="181" t="s">
        <v>3425</v>
      </c>
      <c r="E36" s="182" t="s">
        <v>5207</v>
      </c>
      <c r="G36" s="114">
        <f t="shared" si="1"/>
        <v>0</v>
      </c>
      <c r="H36" s="199" t="str">
        <f t="shared" si="2"/>
        <v>Yen</v>
      </c>
      <c r="I36" s="119" t="s">
        <v>5393</v>
      </c>
      <c r="J36" s="131" t="s">
        <v>1942</v>
      </c>
      <c r="K36" s="183">
        <v>156</v>
      </c>
      <c r="L36" s="114" t="str">
        <f t="shared" si="3"/>
        <v>Circle</v>
      </c>
      <c r="M36" s="114" t="s">
        <v>4614</v>
      </c>
      <c r="O36" s="114" t="s">
        <v>4568</v>
      </c>
    </row>
    <row r="37" spans="1:15" x14ac:dyDescent="0.15">
      <c r="A37" s="180" t="str">
        <f t="shared" si="0"/>
        <v>$lang['co2unit']='kg';</v>
      </c>
      <c r="B37" s="181" t="s">
        <v>5218</v>
      </c>
      <c r="D37" s="181" t="s">
        <v>5219</v>
      </c>
      <c r="G37" s="114">
        <f t="shared" si="1"/>
        <v>0</v>
      </c>
      <c r="H37" s="199" t="str">
        <f t="shared" si="2"/>
        <v>kg</v>
      </c>
      <c r="I37" s="119" t="s">
        <v>5201</v>
      </c>
      <c r="J37" s="131" t="s">
        <v>5220</v>
      </c>
      <c r="L37" s="114" t="str">
        <f t="shared" si="3"/>
        <v/>
      </c>
      <c r="M37" s="114" t="s">
        <v>5391</v>
      </c>
      <c r="O37" s="114" t="s">
        <v>4569</v>
      </c>
    </row>
    <row r="38" spans="1:15" x14ac:dyDescent="0.15">
      <c r="A38" s="180" t="str">
        <f t="shared" si="0"/>
        <v>$lang['energyunit']='GJ';</v>
      </c>
      <c r="B38" s="181" t="s">
        <v>5221</v>
      </c>
      <c r="D38" s="181" t="s">
        <v>5222</v>
      </c>
      <c r="G38" s="114">
        <f t="shared" si="1"/>
        <v>0</v>
      </c>
      <c r="H38" s="199" t="str">
        <f t="shared" si="2"/>
        <v>GJ</v>
      </c>
      <c r="I38" s="119" t="s">
        <v>5220</v>
      </c>
      <c r="J38" s="131" t="s">
        <v>5220</v>
      </c>
      <c r="L38" s="114" t="str">
        <f t="shared" si="3"/>
        <v/>
      </c>
      <c r="M38" s="114" t="s">
        <v>5391</v>
      </c>
      <c r="O38" s="114" t="s">
        <v>4570</v>
      </c>
    </row>
    <row r="39" spans="1:15" x14ac:dyDescent="0.15">
      <c r="A39" s="180" t="str">
        <f t="shared" si="0"/>
        <v>$lang['monthunit']='mon';</v>
      </c>
      <c r="B39" s="181" t="s">
        <v>5223</v>
      </c>
      <c r="D39" s="181" t="s">
        <v>5222</v>
      </c>
      <c r="G39" s="114">
        <f t="shared" si="1"/>
        <v>0</v>
      </c>
      <c r="H39" s="199" t="str">
        <f t="shared" si="2"/>
        <v>mon</v>
      </c>
      <c r="I39" s="119" t="s">
        <v>5394</v>
      </c>
      <c r="J39" s="131" t="s">
        <v>5224</v>
      </c>
      <c r="L39" s="114" t="str">
        <f t="shared" si="3"/>
        <v/>
      </c>
      <c r="M39" s="114" t="s">
        <v>5391</v>
      </c>
    </row>
    <row r="40" spans="1:15" x14ac:dyDescent="0.15">
      <c r="A40" s="180" t="str">
        <f t="shared" si="0"/>
        <v>$lang['yearunit']='year';</v>
      </c>
      <c r="B40" s="181" t="s">
        <v>5225</v>
      </c>
      <c r="D40" s="181" t="s">
        <v>5226</v>
      </c>
      <c r="G40" s="114">
        <f t="shared" si="1"/>
        <v>0</v>
      </c>
      <c r="H40" s="199" t="str">
        <f t="shared" si="2"/>
        <v>year</v>
      </c>
      <c r="I40" s="119" t="s">
        <v>5304</v>
      </c>
      <c r="J40" s="131" t="s">
        <v>5227</v>
      </c>
      <c r="L40" s="114" t="str">
        <f t="shared" si="3"/>
        <v/>
      </c>
      <c r="M40" s="114" t="s">
        <v>5391</v>
      </c>
    </row>
    <row r="41" spans="1:15" x14ac:dyDescent="0.15">
      <c r="A41" s="180" t="str">
        <f t="shared" si="0"/>
        <v>$lang["co2unitperyear"]='';</v>
      </c>
      <c r="B41" s="181" t="s">
        <v>5228</v>
      </c>
      <c r="D41" s="181" t="s">
        <v>3425</v>
      </c>
      <c r="E41" s="182" t="s">
        <v>5207</v>
      </c>
      <c r="G41" s="114">
        <f t="shared" si="1"/>
        <v>0</v>
      </c>
      <c r="H41" s="199" t="str">
        <f t="shared" si="2"/>
        <v/>
      </c>
      <c r="I41" s="119"/>
      <c r="J41" s="131"/>
      <c r="L41" s="114" t="str">
        <f t="shared" si="3"/>
        <v/>
      </c>
      <c r="M41" s="114" t="s">
        <v>5391</v>
      </c>
    </row>
    <row r="42" spans="1:15" x14ac:dyDescent="0.15">
      <c r="A42" s="180" t="str">
        <f t="shared" si="0"/>
        <v>$lang["co2unitpermonth"]='';</v>
      </c>
      <c r="B42" s="181" t="s">
        <v>5229</v>
      </c>
      <c r="D42" s="181" t="s">
        <v>3425</v>
      </c>
      <c r="E42" s="182" t="s">
        <v>5207</v>
      </c>
      <c r="G42" s="114">
        <f t="shared" si="1"/>
        <v>0</v>
      </c>
      <c r="H42" s="199" t="str">
        <f t="shared" si="2"/>
        <v/>
      </c>
      <c r="I42" s="119"/>
      <c r="J42" s="131"/>
      <c r="L42" s="114" t="str">
        <f t="shared" si="3"/>
        <v/>
      </c>
      <c r="M42" s="114" t="s">
        <v>5391</v>
      </c>
      <c r="O42" s="114" t="s">
        <v>4571</v>
      </c>
    </row>
    <row r="43" spans="1:15" x14ac:dyDescent="0.15">
      <c r="A43" s="180" t="str">
        <f t="shared" si="0"/>
        <v>$lang["feeunitperyear"]='';</v>
      </c>
      <c r="B43" s="181" t="s">
        <v>5230</v>
      </c>
      <c r="D43" s="181" t="s">
        <v>3425</v>
      </c>
      <c r="E43" s="182" t="s">
        <v>5207</v>
      </c>
      <c r="G43" s="114">
        <f t="shared" si="1"/>
        <v>0</v>
      </c>
      <c r="H43" s="199" t="str">
        <f t="shared" si="2"/>
        <v/>
      </c>
      <c r="I43" s="119"/>
      <c r="J43" s="131"/>
      <c r="L43" s="114" t="str">
        <f t="shared" si="3"/>
        <v/>
      </c>
      <c r="M43" s="114" t="s">
        <v>5391</v>
      </c>
    </row>
    <row r="44" spans="1:15" x14ac:dyDescent="0.15">
      <c r="A44" s="180" t="str">
        <f t="shared" si="0"/>
        <v>$lang["feeunitpermonth"]='';</v>
      </c>
      <c r="B44" s="181" t="s">
        <v>5231</v>
      </c>
      <c r="D44" s="181" t="s">
        <v>3425</v>
      </c>
      <c r="E44" s="182" t="s">
        <v>5232</v>
      </c>
      <c r="G44" s="114">
        <f t="shared" si="1"/>
        <v>0</v>
      </c>
      <c r="H44" s="199" t="str">
        <f t="shared" si="2"/>
        <v/>
      </c>
      <c r="I44" s="119"/>
      <c r="J44" s="131"/>
      <c r="L44" s="114" t="str">
        <f t="shared" si="3"/>
        <v/>
      </c>
      <c r="M44" s="114" t="s">
        <v>5391</v>
      </c>
      <c r="O44" s="114" t="s">
        <v>4572</v>
      </c>
    </row>
    <row r="45" spans="1:15" x14ac:dyDescent="0.15">
      <c r="A45" s="180" t="str">
        <f t="shared" si="0"/>
        <v>$lang["energyunitperyear"]='';</v>
      </c>
      <c r="B45" s="181" t="s">
        <v>5233</v>
      </c>
      <c r="D45" s="181" t="s">
        <v>3425</v>
      </c>
      <c r="E45" s="182" t="s">
        <v>5207</v>
      </c>
      <c r="G45" s="114">
        <f t="shared" si="1"/>
        <v>0</v>
      </c>
      <c r="H45" s="199" t="str">
        <f t="shared" si="2"/>
        <v/>
      </c>
      <c r="I45" s="119"/>
      <c r="J45" s="131"/>
      <c r="L45" s="114" t="str">
        <f t="shared" si="3"/>
        <v/>
      </c>
      <c r="M45" s="114" t="s">
        <v>5391</v>
      </c>
      <c r="O45" s="114" t="s">
        <v>4573</v>
      </c>
    </row>
    <row r="46" spans="1:15" x14ac:dyDescent="0.15">
      <c r="A46" s="180" t="str">
        <f t="shared" si="0"/>
        <v>$lang["energyunitpermonth"]='';</v>
      </c>
      <c r="B46" s="181" t="s">
        <v>5234</v>
      </c>
      <c r="D46" s="181" t="s">
        <v>3425</v>
      </c>
      <c r="E46" s="182" t="s">
        <v>1847</v>
      </c>
      <c r="G46" s="114">
        <f t="shared" si="1"/>
        <v>0</v>
      </c>
      <c r="H46" s="199" t="str">
        <f t="shared" si="2"/>
        <v/>
      </c>
      <c r="I46" s="119"/>
      <c r="J46" s="131"/>
      <c r="L46" s="114" t="str">
        <f t="shared" si="3"/>
        <v/>
      </c>
      <c r="M46" s="114" t="s">
        <v>5391</v>
      </c>
      <c r="O46" s="114" t="s">
        <v>5120</v>
      </c>
    </row>
    <row r="47" spans="1:15" x14ac:dyDescent="0.15">
      <c r="A47" s="180" t="str">
        <f t="shared" si="0"/>
        <v/>
      </c>
      <c r="G47" s="114">
        <f t="shared" si="1"/>
        <v>0</v>
      </c>
      <c r="H47" s="199" t="str">
        <f t="shared" si="2"/>
        <v/>
      </c>
      <c r="I47" s="119"/>
      <c r="J47" s="131"/>
      <c r="L47" s="114" t="str">
        <f t="shared" si="3"/>
        <v/>
      </c>
      <c r="M47" s="114" t="s">
        <v>5391</v>
      </c>
      <c r="O47" s="114" t="s">
        <v>5121</v>
      </c>
    </row>
    <row r="48" spans="1:15" x14ac:dyDescent="0.15">
      <c r="A48" s="180" t="str">
        <f t="shared" si="0"/>
        <v>//--common page-----------------</v>
      </c>
      <c r="B48" s="181" t="s">
        <v>5235</v>
      </c>
      <c r="G48" s="114">
        <f t="shared" si="1"/>
        <v>0</v>
      </c>
      <c r="H48" s="199" t="str">
        <f t="shared" si="2"/>
        <v/>
      </c>
      <c r="I48" s="119"/>
      <c r="J48" s="131"/>
      <c r="L48" s="114" t="str">
        <f t="shared" si="3"/>
        <v/>
      </c>
      <c r="M48" s="114" t="s">
        <v>5391</v>
      </c>
      <c r="O48" s="114" t="s">
        <v>4574</v>
      </c>
    </row>
    <row r="49" spans="1:15" x14ac:dyDescent="0.15">
      <c r="A49" s="180" t="str">
        <f t="shared" si="0"/>
        <v>$lang["startPageName"]='Overall (simple)';</v>
      </c>
      <c r="B49" s="181" t="s">
        <v>5236</v>
      </c>
      <c r="D49" s="181" t="s">
        <v>3425</v>
      </c>
      <c r="E49" s="182" t="s">
        <v>5237</v>
      </c>
      <c r="G49" s="114">
        <f t="shared" si="1"/>
        <v>0</v>
      </c>
      <c r="H49" s="199" t="str">
        <f t="shared" si="2"/>
        <v>Overall (simple)</v>
      </c>
      <c r="I49" s="119" t="s">
        <v>4589</v>
      </c>
      <c r="J49" s="131" t="s">
        <v>3483</v>
      </c>
      <c r="K49" s="183">
        <v>108</v>
      </c>
      <c r="L49" s="114" t="str">
        <f t="shared" si="3"/>
        <v>Overall (simple)</v>
      </c>
      <c r="M49" s="114" t="s">
        <v>4589</v>
      </c>
      <c r="O49" s="114" t="s">
        <v>4575</v>
      </c>
    </row>
    <row r="50" spans="1:15" ht="36" x14ac:dyDescent="0.15">
      <c r="A50" s="180" t="str">
        <f t="shared" si="0"/>
        <v>$lang['header_attension']='(There is no guarantee of the suggested numerical value because it is an operation model.You can develop according to your needs.)';</v>
      </c>
      <c r="B50" s="181" t="s">
        <v>5238</v>
      </c>
      <c r="D50" s="181" t="s">
        <v>3425</v>
      </c>
      <c r="E50" s="182" t="s">
        <v>5237</v>
      </c>
      <c r="G50" s="114">
        <f t="shared" si="1"/>
        <v>0</v>
      </c>
      <c r="H50" s="199" t="str">
        <f t="shared" si="2"/>
        <v>(There is no guarantee of the suggested numerical value because it is an operation model.You can develop according to your needs.)</v>
      </c>
      <c r="I50" s="119" t="s">
        <v>4546</v>
      </c>
      <c r="J50" s="131" t="s">
        <v>3430</v>
      </c>
      <c r="K50" s="183">
        <v>7</v>
      </c>
      <c r="L50" s="114" t="str">
        <f t="shared" si="3"/>
        <v>(There is no guarantee of the suggested numerical value because it is an operation model.You can develop according to your needs.)</v>
      </c>
      <c r="M50" s="114" t="s">
        <v>4546</v>
      </c>
      <c r="O50" s="114" t="s">
        <v>4557</v>
      </c>
    </row>
    <row r="51" spans="1:15" x14ac:dyDescent="0.15">
      <c r="A51" s="180" t="str">
        <f t="shared" si="0"/>
        <v>$lang["dataClear"]='Delete all input data. Are you OK.?';</v>
      </c>
      <c r="B51" s="181" t="s">
        <v>5239</v>
      </c>
      <c r="D51" s="181" t="s">
        <v>3425</v>
      </c>
      <c r="E51" s="182" t="s">
        <v>5237</v>
      </c>
      <c r="G51" s="114">
        <f t="shared" si="1"/>
        <v>0</v>
      </c>
      <c r="H51" s="199" t="str">
        <f t="shared" si="2"/>
        <v>Delete all input data. Are you OK.?</v>
      </c>
      <c r="I51" s="119" t="s">
        <v>5130</v>
      </c>
      <c r="J51" s="131" t="s">
        <v>3484</v>
      </c>
      <c r="K51" s="183">
        <v>110</v>
      </c>
      <c r="L51" s="114" t="str">
        <f t="shared" si="3"/>
        <v>Delete all input data. Are you OK.?</v>
      </c>
      <c r="M51" s="114" t="s">
        <v>5130</v>
      </c>
      <c r="O51" s="114" t="s">
        <v>4576</v>
      </c>
    </row>
    <row r="52" spans="1:15" x14ac:dyDescent="0.15">
      <c r="A52" s="180" t="str">
        <f t="shared" si="0"/>
        <v>$lang["savetobrowser"]='It saved in the browser.';</v>
      </c>
      <c r="B52" s="181" t="s">
        <v>5240</v>
      </c>
      <c r="D52" s="181" t="s">
        <v>3425</v>
      </c>
      <c r="E52" s="182" t="s">
        <v>5237</v>
      </c>
      <c r="G52" s="114">
        <f t="shared" si="1"/>
        <v>0</v>
      </c>
      <c r="H52" s="199" t="str">
        <f t="shared" si="2"/>
        <v>It saved in the browser.</v>
      </c>
      <c r="I52" s="119" t="s">
        <v>4591</v>
      </c>
      <c r="J52" s="131" t="s">
        <v>3486</v>
      </c>
      <c r="K52" s="183">
        <v>115</v>
      </c>
      <c r="L52" s="114" t="str">
        <f t="shared" si="3"/>
        <v>It saved in the browser.</v>
      </c>
      <c r="M52" s="114" t="s">
        <v>4591</v>
      </c>
      <c r="O52" s="114" t="s">
        <v>5122</v>
      </c>
    </row>
    <row r="53" spans="1:15" x14ac:dyDescent="0.15">
      <c r="A53" s="180" t="str">
        <f t="shared" si="0"/>
        <v>$lang["savedataisshown"]='The saved values ​​are as follows.';</v>
      </c>
      <c r="B53" s="181" t="s">
        <v>5241</v>
      </c>
      <c r="D53" s="181" t="s">
        <v>3425</v>
      </c>
      <c r="E53" s="182" t="s">
        <v>5237</v>
      </c>
      <c r="G53" s="114">
        <f t="shared" si="1"/>
        <v>0</v>
      </c>
      <c r="H53" s="199" t="str">
        <f t="shared" si="2"/>
        <v>The saved values ​​are as follows.</v>
      </c>
      <c r="I53" s="119" t="s">
        <v>4592</v>
      </c>
      <c r="J53" s="131" t="s">
        <v>3487</v>
      </c>
      <c r="K53" s="183">
        <v>116</v>
      </c>
      <c r="L53" s="114" t="str">
        <f t="shared" si="3"/>
        <v>The saved values ​​are as follows.</v>
      </c>
      <c r="M53" s="114" t="s">
        <v>4592</v>
      </c>
      <c r="O53" s="114" t="s">
        <v>4577</v>
      </c>
    </row>
    <row r="54" spans="1:15" x14ac:dyDescent="0.15">
      <c r="A54" s="180" t="str">
        <f t="shared" si="0"/>
        <v/>
      </c>
      <c r="G54" s="114">
        <f t="shared" si="1"/>
        <v>0</v>
      </c>
      <c r="H54" s="199" t="str">
        <f t="shared" si="2"/>
        <v/>
      </c>
      <c r="I54" s="119"/>
      <c r="J54" s="131"/>
      <c r="L54" s="114" t="str">
        <f t="shared" si="3"/>
        <v/>
      </c>
      <c r="M54" s="114" t="s">
        <v>5391</v>
      </c>
      <c r="O54" s="114" t="s">
        <v>4578</v>
      </c>
    </row>
    <row r="55" spans="1:15" x14ac:dyDescent="0.15">
      <c r="A55" s="180" t="str">
        <f t="shared" si="0"/>
        <v>//--question page-----------------</v>
      </c>
      <c r="B55" s="181" t="s">
        <v>5242</v>
      </c>
      <c r="G55" s="114">
        <f t="shared" si="1"/>
        <v>0</v>
      </c>
      <c r="H55" s="199" t="str">
        <f t="shared" si="2"/>
        <v/>
      </c>
      <c r="I55" s="119"/>
      <c r="J55" s="131"/>
      <c r="L55" s="114" t="str">
        <f t="shared" si="3"/>
        <v/>
      </c>
      <c r="M55" s="114" t="s">
        <v>5391</v>
      </c>
      <c r="O55" s="114" t="s">
        <v>4571</v>
      </c>
    </row>
    <row r="56" spans="1:15" ht="24" x14ac:dyDescent="0.15">
      <c r="A56" s="180" t="str">
        <f t="shared" si="0"/>
        <v>$lang["QuestionNumber"]='function(numques, nowques) {return  "（" + nowques + "th in " + numques + " questions）"};';</v>
      </c>
      <c r="B56" s="181" t="s">
        <v>5243</v>
      </c>
      <c r="E56" s="182" t="s">
        <v>5244</v>
      </c>
      <c r="G56" s="114">
        <f t="shared" si="1"/>
        <v>0</v>
      </c>
      <c r="H56" s="199" t="str">
        <f t="shared" si="2"/>
        <v>numques, nowques</v>
      </c>
      <c r="I56" s="119" t="s">
        <v>5245</v>
      </c>
      <c r="J56" s="131" t="s">
        <v>5245</v>
      </c>
      <c r="K56" s="183">
        <v>264</v>
      </c>
      <c r="L56" s="114" t="str">
        <f t="shared" si="3"/>
        <v/>
      </c>
      <c r="M56" s="114" t="s">
        <v>5391</v>
      </c>
    </row>
    <row r="57" spans="1:15" x14ac:dyDescent="0.15">
      <c r="A57" s="180" t="str">
        <f t="shared" si="0"/>
        <v/>
      </c>
      <c r="E57" s="182" t="s">
        <v>5246</v>
      </c>
      <c r="G57" s="114">
        <f t="shared" si="1"/>
        <v>0</v>
      </c>
      <c r="H57" s="199" t="str">
        <f t="shared" si="2"/>
        <v xml:space="preserve"> "（" + nowques + "th in " + numques + " questions）"</v>
      </c>
      <c r="I57" s="119" t="s">
        <v>5167</v>
      </c>
      <c r="J57" s="131" t="s">
        <v>5247</v>
      </c>
      <c r="K57" s="183">
        <v>265</v>
      </c>
      <c r="L57" s="114" t="str">
        <f t="shared" si="3"/>
        <v/>
      </c>
      <c r="M57" s="114" t="s">
        <v>5167</v>
      </c>
      <c r="O57" s="114" t="s">
        <v>5123</v>
      </c>
    </row>
    <row r="58" spans="1:15" x14ac:dyDescent="0.15">
      <c r="A58" s="180" t="str">
        <f t="shared" si="0"/>
        <v/>
      </c>
      <c r="G58" s="114">
        <f t="shared" si="1"/>
        <v>0</v>
      </c>
      <c r="H58" s="199" t="str">
        <f t="shared" si="2"/>
        <v/>
      </c>
      <c r="L58" s="114" t="str">
        <f t="shared" si="3"/>
        <v/>
      </c>
      <c r="M58" s="114" t="s">
        <v>5391</v>
      </c>
      <c r="O58" s="114" t="s">
        <v>5124</v>
      </c>
    </row>
    <row r="59" spans="1:15" x14ac:dyDescent="0.15">
      <c r="A59" s="180" t="str">
        <f t="shared" si="0"/>
        <v>//--compare-----------------</v>
      </c>
      <c r="B59" s="181" t="s">
        <v>5248</v>
      </c>
      <c r="G59" s="114">
        <f t="shared" si="1"/>
        <v>0</v>
      </c>
      <c r="H59" s="199" t="str">
        <f t="shared" si="2"/>
        <v/>
      </c>
      <c r="I59" s="119"/>
      <c r="J59" s="131"/>
      <c r="L59" s="114" t="str">
        <f t="shared" si="3"/>
        <v/>
      </c>
      <c r="M59" s="114" t="s">
        <v>5391</v>
      </c>
      <c r="O59" s="114" t="s">
        <v>5125</v>
      </c>
    </row>
    <row r="60" spans="1:15" x14ac:dyDescent="0.15">
      <c r="A60" s="180" t="str">
        <f t="shared" si="0"/>
        <v>$lang["youcall"]='you';</v>
      </c>
      <c r="B60" s="181" t="s">
        <v>5249</v>
      </c>
      <c r="D60" s="181" t="s">
        <v>3425</v>
      </c>
      <c r="E60" s="182" t="s">
        <v>1847</v>
      </c>
      <c r="G60" s="114">
        <f t="shared" si="1"/>
        <v>0</v>
      </c>
      <c r="H60" s="199" t="str">
        <f t="shared" si="2"/>
        <v>you</v>
      </c>
      <c r="I60" s="119" t="s">
        <v>4595</v>
      </c>
      <c r="J60" s="131" t="s">
        <v>3493</v>
      </c>
      <c r="K60" s="183">
        <v>127</v>
      </c>
      <c r="L60" s="114" t="str">
        <f t="shared" si="3"/>
        <v>you</v>
      </c>
      <c r="M60" s="114" t="s">
        <v>4595</v>
      </c>
      <c r="O60" s="114" t="s">
        <v>5126</v>
      </c>
    </row>
    <row r="61" spans="1:15" x14ac:dyDescent="0.15">
      <c r="A61" s="180" t="str">
        <f t="shared" si="0"/>
        <v>$lang["youcount"]='Household';</v>
      </c>
      <c r="B61" s="181" t="s">
        <v>5250</v>
      </c>
      <c r="D61" s="181" t="s">
        <v>3425</v>
      </c>
      <c r="E61" s="182" t="s">
        <v>1847</v>
      </c>
      <c r="G61" s="114">
        <f t="shared" si="1"/>
        <v>0</v>
      </c>
      <c r="H61" s="199" t="str">
        <f t="shared" si="2"/>
        <v>Household</v>
      </c>
      <c r="I61" s="119" t="s">
        <v>4596</v>
      </c>
      <c r="J61" s="131" t="s">
        <v>3494</v>
      </c>
      <c r="K61" s="183">
        <v>128</v>
      </c>
      <c r="L61" s="114" t="str">
        <f t="shared" si="3"/>
        <v>Household</v>
      </c>
      <c r="M61" s="114" t="s">
        <v>4596</v>
      </c>
      <c r="O61" s="114" t="s">
        <v>5127</v>
      </c>
    </row>
    <row r="62" spans="1:15" x14ac:dyDescent="0.15">
      <c r="A62" s="180" t="str">
        <f t="shared" si="0"/>
        <v>$lang["totalhome"]='Whole household';</v>
      </c>
      <c r="B62" s="181" t="s">
        <v>5251</v>
      </c>
      <c r="D62" s="181" t="s">
        <v>3425</v>
      </c>
      <c r="E62" s="182" t="s">
        <v>1847</v>
      </c>
      <c r="G62" s="114">
        <f t="shared" si="1"/>
        <v>0</v>
      </c>
      <c r="H62" s="199" t="str">
        <f t="shared" si="2"/>
        <v>Whole household</v>
      </c>
      <c r="I62" s="119" t="s">
        <v>4599</v>
      </c>
      <c r="J62" s="131" t="s">
        <v>3497</v>
      </c>
      <c r="K62" s="183">
        <v>131</v>
      </c>
      <c r="L62" s="114" t="str">
        <f t="shared" si="3"/>
        <v>Whole household</v>
      </c>
      <c r="M62" s="114" t="s">
        <v>4599</v>
      </c>
    </row>
    <row r="63" spans="1:15" ht="24" x14ac:dyDescent="0.15">
      <c r="A63" s="180" t="str">
        <f t="shared" si="0"/>
        <v>$lang["comparehome"]='function(target) {return "The same household size"+target+"peoplle"};';</v>
      </c>
      <c r="B63" s="181" t="s">
        <v>5252</v>
      </c>
      <c r="E63" s="182" t="s">
        <v>5212</v>
      </c>
      <c r="G63" s="114">
        <f t="shared" si="1"/>
        <v>0</v>
      </c>
      <c r="H63" s="199" t="str">
        <f t="shared" si="2"/>
        <v>target</v>
      </c>
      <c r="I63" s="119" t="s">
        <v>5253</v>
      </c>
      <c r="J63" s="131" t="s">
        <v>5254</v>
      </c>
      <c r="K63" s="183">
        <v>133</v>
      </c>
      <c r="L63" s="114" t="str">
        <f t="shared" si="3"/>
        <v/>
      </c>
      <c r="M63" s="114" t="s">
        <v>5391</v>
      </c>
      <c r="O63" s="114" t="s">
        <v>4579</v>
      </c>
    </row>
    <row r="64" spans="1:15" x14ac:dyDescent="0.15">
      <c r="A64" s="180" t="str">
        <f t="shared" si="0"/>
        <v/>
      </c>
      <c r="E64" s="182" t="s">
        <v>5215</v>
      </c>
      <c r="G64" s="114">
        <f t="shared" si="1"/>
        <v>0</v>
      </c>
      <c r="H64" s="199" t="str">
        <f t="shared" si="2"/>
        <v>"The same household size"+target+"peoplle"</v>
      </c>
      <c r="I64" s="119" t="s">
        <v>5396</v>
      </c>
      <c r="J64" s="131" t="s">
        <v>5255</v>
      </c>
      <c r="K64" s="183">
        <v>134</v>
      </c>
      <c r="L64" s="114" t="str">
        <f t="shared" si="3"/>
        <v>The same household size</v>
      </c>
      <c r="M64" s="114" t="s">
        <v>5395</v>
      </c>
      <c r="O64" s="114" t="s">
        <v>5128</v>
      </c>
    </row>
    <row r="65" spans="1:15" x14ac:dyDescent="0.15">
      <c r="A65" s="180" t="str">
        <f t="shared" si="0"/>
        <v/>
      </c>
      <c r="E65" s="182" t="s">
        <v>5237</v>
      </c>
      <c r="G65" s="114">
        <f t="shared" si="1"/>
        <v>0</v>
      </c>
      <c r="H65" s="199" t="str">
        <f t="shared" si="2"/>
        <v/>
      </c>
      <c r="I65" s="119"/>
      <c r="J65" s="131"/>
      <c r="K65" s="183">
        <v>135</v>
      </c>
      <c r="L65" s="114" t="str">
        <f t="shared" si="3"/>
        <v>Home</v>
      </c>
      <c r="M65" s="114" t="s">
        <v>4602</v>
      </c>
      <c r="O65" s="114" t="s">
        <v>4580</v>
      </c>
    </row>
    <row r="66" spans="1:15" ht="24" x14ac:dyDescent="0.15">
      <c r="A66" s="180" t="str">
        <f t="shared" ref="A66:A129" si="4">IF(E66="param",CLEAN(B66&amp;"'function("&amp;H66&amp;") {return "&amp;H67&amp;"};';"),IF(E66="template","",CLEAN(B66&amp;IF(D66="",IF(OR(CLEAN(B66)="",LEFT(B66,2)="//"),"","'';"),"'"&amp;H66&amp;"'"&amp;D66))))</f>
        <v>$lang["rankin100"]='function(count) {return "The rank is " + count +" in the 100."};';</v>
      </c>
      <c r="B66" s="181" t="s">
        <v>5256</v>
      </c>
      <c r="E66" s="182" t="s">
        <v>5244</v>
      </c>
      <c r="G66" s="114">
        <f t="shared" si="1"/>
        <v>0</v>
      </c>
      <c r="H66" s="199" t="str">
        <f t="shared" si="2"/>
        <v>count</v>
      </c>
      <c r="I66" s="119" t="s">
        <v>5257</v>
      </c>
      <c r="J66" s="131"/>
      <c r="K66" s="183">
        <v>213</v>
      </c>
      <c r="L66" s="114" t="str">
        <f t="shared" si="3"/>
        <v/>
      </c>
      <c r="M66" s="114" t="s">
        <v>5391</v>
      </c>
    </row>
    <row r="67" spans="1:15" x14ac:dyDescent="0.15">
      <c r="A67" s="180" t="str">
        <f t="shared" si="4"/>
        <v/>
      </c>
      <c r="E67" s="182" t="s">
        <v>5258</v>
      </c>
      <c r="G67" s="114">
        <f t="shared" si="1"/>
        <v>0</v>
      </c>
      <c r="H67" s="199" t="str">
        <f t="shared" si="2"/>
        <v>"The rank is " + count +" in the 100."</v>
      </c>
      <c r="I67" s="119" t="s">
        <v>5399</v>
      </c>
      <c r="J67" s="131">
        <v>100</v>
      </c>
      <c r="K67" s="183">
        <v>214</v>
      </c>
      <c r="L67" s="114" t="str">
        <f t="shared" si="3"/>
        <v xml:space="preserve">The rank is </v>
      </c>
      <c r="M67" s="114" t="s">
        <v>5397</v>
      </c>
    </row>
    <row r="68" spans="1:15" x14ac:dyDescent="0.15">
      <c r="A68" s="180" t="str">
        <f t="shared" si="4"/>
        <v/>
      </c>
      <c r="E68" s="182" t="s">
        <v>5237</v>
      </c>
      <c r="G68" s="114">
        <f t="shared" si="1"/>
        <v>0</v>
      </c>
      <c r="H68" s="199" t="str">
        <f t="shared" si="2"/>
        <v/>
      </c>
      <c r="I68" s="119"/>
      <c r="J68" s="131" t="s">
        <v>3532</v>
      </c>
      <c r="K68" s="183">
        <v>215</v>
      </c>
      <c r="L68" s="114" t="str">
        <f t="shared" si="3"/>
        <v xml:space="preserve"> in the 100.</v>
      </c>
      <c r="M68" s="114" t="s">
        <v>5398</v>
      </c>
    </row>
    <row r="69" spans="1:15" x14ac:dyDescent="0.15">
      <c r="A69" s="180" t="str">
        <f t="shared" si="4"/>
        <v>$lang["rankcall"]='';</v>
      </c>
      <c r="B69" s="181" t="s">
        <v>5259</v>
      </c>
      <c r="D69" s="181" t="s">
        <v>3425</v>
      </c>
      <c r="E69" s="182" t="s">
        <v>1847</v>
      </c>
      <c r="G69" s="114">
        <f t="shared" ref="G69:G132" si="5">IF(MOD(LEN(H69) - LEN(SUBSTITUTE(H69, """", "")),2) = 1,1,0)</f>
        <v>0</v>
      </c>
      <c r="H69" s="199" t="str">
        <f t="shared" si="2"/>
        <v/>
      </c>
      <c r="I69" s="119"/>
      <c r="J69" s="131" t="s">
        <v>3533</v>
      </c>
      <c r="K69" s="183">
        <v>217</v>
      </c>
      <c r="L69" s="114" t="str">
        <f t="shared" si="3"/>
        <v/>
      </c>
      <c r="M69" s="114" t="s">
        <v>5391</v>
      </c>
      <c r="O69" s="114" t="s">
        <v>4581</v>
      </c>
    </row>
    <row r="70" spans="1:15" ht="24" x14ac:dyDescent="0.15">
      <c r="A70" s="180" t="str">
        <f t="shared" si="4"/>
        <v>$lang["co2ratio"]='function(ratio) {return "　CO2 emission is" + ratio +"times to the average"};';</v>
      </c>
      <c r="B70" s="181" t="s">
        <v>5260</v>
      </c>
      <c r="E70" s="182" t="s">
        <v>5212</v>
      </c>
      <c r="G70" s="114">
        <f t="shared" si="5"/>
        <v>0</v>
      </c>
      <c r="H70" s="199" t="str">
        <f t="shared" ref="H70:H133" si="6">SUBSTITUTE(I70, "'", "\'")</f>
        <v>ratio</v>
      </c>
      <c r="I70" s="119" t="s">
        <v>5261</v>
      </c>
      <c r="J70" s="131" t="s">
        <v>5262</v>
      </c>
      <c r="K70" s="183">
        <v>218</v>
      </c>
      <c r="L70" s="114" t="str">
        <f t="shared" ref="L70:L133" si="7">IF(OR(K70="",INDEX(O$1:O$301,INT(K70))=""),"",INDEX(O$1:O$301,INT(K70)))</f>
        <v/>
      </c>
      <c r="M70" s="114" t="s">
        <v>5391</v>
      </c>
      <c r="O70" s="114" t="s">
        <v>4582</v>
      </c>
    </row>
    <row r="71" spans="1:15" x14ac:dyDescent="0.15">
      <c r="A71" s="180" t="str">
        <f t="shared" si="4"/>
        <v/>
      </c>
      <c r="E71" s="182" t="s">
        <v>5258</v>
      </c>
      <c r="G71" s="114">
        <f t="shared" si="5"/>
        <v>0</v>
      </c>
      <c r="H71" s="199" t="str">
        <f t="shared" si="6"/>
        <v>"　CO2 emission is" + ratio +"times to the average"</v>
      </c>
      <c r="I71" s="119" t="s">
        <v>5402</v>
      </c>
      <c r="J71" s="131" t="s">
        <v>5263</v>
      </c>
      <c r="K71" s="183">
        <v>219</v>
      </c>
      <c r="L71" s="114" t="str">
        <f t="shared" si="7"/>
        <v>CO2 emission is</v>
      </c>
      <c r="M71" s="114" t="s">
        <v>5400</v>
      </c>
      <c r="O71" s="114" t="s">
        <v>4583</v>
      </c>
    </row>
    <row r="72" spans="1:15" x14ac:dyDescent="0.15">
      <c r="A72" s="180" t="str">
        <f t="shared" si="4"/>
        <v/>
      </c>
      <c r="E72" s="182" t="s">
        <v>5237</v>
      </c>
      <c r="G72" s="114">
        <f t="shared" si="5"/>
        <v>0</v>
      </c>
      <c r="H72" s="199" t="str">
        <f t="shared" si="6"/>
        <v/>
      </c>
      <c r="I72" s="119"/>
      <c r="J72" s="131" t="s">
        <v>3534</v>
      </c>
      <c r="K72" s="183">
        <v>220</v>
      </c>
      <c r="L72" s="114" t="str">
        <f t="shared" si="7"/>
        <v>times to the average</v>
      </c>
      <c r="M72" s="114" t="s">
        <v>5401</v>
      </c>
      <c r="O72" s="114" t="s">
        <v>4584</v>
      </c>
    </row>
    <row r="73" spans="1:15" x14ac:dyDescent="0.15">
      <c r="A73" s="180" t="str">
        <f t="shared" si="4"/>
        <v>$lang["co2compare06"]='It is much less than average. It is a very nice life.';</v>
      </c>
      <c r="B73" s="181" t="s">
        <v>5264</v>
      </c>
      <c r="D73" s="181" t="s">
        <v>3425</v>
      </c>
      <c r="E73" s="182" t="s">
        <v>5177</v>
      </c>
      <c r="G73" s="114">
        <f t="shared" si="5"/>
        <v>0</v>
      </c>
      <c r="H73" s="199" t="str">
        <f t="shared" si="6"/>
        <v>It is much less than average. It is a very nice life.</v>
      </c>
      <c r="I73" s="119" t="s">
        <v>4624</v>
      </c>
      <c r="J73" s="131" t="s">
        <v>3535</v>
      </c>
      <c r="K73" s="183">
        <v>222</v>
      </c>
      <c r="L73" s="114" t="str">
        <f t="shared" si="7"/>
        <v>It is much less than average. It is a very nice life.</v>
      </c>
      <c r="M73" s="114" t="s">
        <v>4624</v>
      </c>
      <c r="O73" s="114" t="s">
        <v>4585</v>
      </c>
    </row>
    <row r="74" spans="1:15" x14ac:dyDescent="0.15">
      <c r="A74" s="180" t="str">
        <f t="shared" si="4"/>
        <v>$lang["co2compare08"]='It is less than average. It is a wonderful life.';</v>
      </c>
      <c r="B74" s="181" t="s">
        <v>5265</v>
      </c>
      <c r="D74" s="181" t="s">
        <v>3425</v>
      </c>
      <c r="E74" s="182" t="s">
        <v>5177</v>
      </c>
      <c r="G74" s="114">
        <f t="shared" si="5"/>
        <v>0</v>
      </c>
      <c r="H74" s="199" t="str">
        <f t="shared" si="6"/>
        <v>It is less than average. It is a wonderful life.</v>
      </c>
      <c r="I74" s="119" t="s">
        <v>4625</v>
      </c>
      <c r="J74" s="131" t="s">
        <v>3536</v>
      </c>
      <c r="K74" s="183">
        <v>223</v>
      </c>
      <c r="L74" s="114" t="str">
        <f t="shared" si="7"/>
        <v>It is less than average. It is a wonderful life.</v>
      </c>
      <c r="M74" s="114" t="s">
        <v>4625</v>
      </c>
      <c r="O74" s="114" t="s">
        <v>4586</v>
      </c>
    </row>
    <row r="75" spans="1:15" x14ac:dyDescent="0.15">
      <c r="A75" s="180" t="str">
        <f t="shared" si="4"/>
        <v>$lang["co2compare10"]='It is about the same level as the average.';</v>
      </c>
      <c r="B75" s="181" t="s">
        <v>5266</v>
      </c>
      <c r="D75" s="181" t="s">
        <v>3425</v>
      </c>
      <c r="E75" s="182" t="s">
        <v>5237</v>
      </c>
      <c r="G75" s="114">
        <f t="shared" si="5"/>
        <v>0</v>
      </c>
      <c r="H75" s="199" t="str">
        <f t="shared" si="6"/>
        <v>It is about the same level as the average.</v>
      </c>
      <c r="I75" s="119" t="s">
        <v>4626</v>
      </c>
      <c r="J75" s="131" t="s">
        <v>3537</v>
      </c>
      <c r="K75" s="183">
        <v>224</v>
      </c>
      <c r="L75" s="114" t="str">
        <f t="shared" si="7"/>
        <v>It is about the same level as the average.</v>
      </c>
      <c r="M75" s="114" t="s">
        <v>4626</v>
      </c>
      <c r="O75" s="114" t="s">
        <v>4587</v>
      </c>
    </row>
    <row r="76" spans="1:15" ht="36" x14ac:dyDescent="0.15">
      <c r="A76" s="180" t="str">
        <f t="shared" si="4"/>
        <v>$lang["co2compare12"]='It is somewhat higher than the average. There seems to be plenty of room for reduction in utility costs due to improvement.';</v>
      </c>
      <c r="B76" s="181" t="s">
        <v>5267</v>
      </c>
      <c r="D76" s="181" t="s">
        <v>3425</v>
      </c>
      <c r="E76" s="182" t="s">
        <v>5177</v>
      </c>
      <c r="G76" s="114">
        <f t="shared" si="5"/>
        <v>0</v>
      </c>
      <c r="H76" s="199" t="str">
        <f t="shared" si="6"/>
        <v>It is somewhat higher than the average. There seems to be plenty of room for reduction in utility costs due to improvement.</v>
      </c>
      <c r="I76" s="119" t="s">
        <v>4627</v>
      </c>
      <c r="J76" s="131" t="s">
        <v>3538</v>
      </c>
      <c r="K76" s="183">
        <v>225</v>
      </c>
      <c r="L76" s="114" t="str">
        <f t="shared" si="7"/>
        <v>It is somewhat higher than the average. There seems to be plenty of room for reduction in utility costs due to improvement.</v>
      </c>
      <c r="M76" s="114" t="s">
        <v>4627</v>
      </c>
      <c r="O76" s="114" t="s">
        <v>4588</v>
      </c>
    </row>
    <row r="77" spans="1:15" ht="24" x14ac:dyDescent="0.15">
      <c r="A77" s="180" t="str">
        <f t="shared" si="4"/>
        <v>$lang["co2compare14"]='It is larger than the average. There seems to be plenty of room for reduction in utility costs due to improvement.';</v>
      </c>
      <c r="B77" s="181" t="s">
        <v>5268</v>
      </c>
      <c r="D77" s="181" t="s">
        <v>3425</v>
      </c>
      <c r="E77" s="182" t="s">
        <v>5237</v>
      </c>
      <c r="G77" s="114">
        <f t="shared" si="5"/>
        <v>0</v>
      </c>
      <c r="H77" s="199" t="str">
        <f t="shared" si="6"/>
        <v>It is larger than the average. There seems to be plenty of room for reduction in utility costs due to improvement.</v>
      </c>
      <c r="I77" s="119" t="s">
        <v>4628</v>
      </c>
      <c r="J77" s="131" t="s">
        <v>3539</v>
      </c>
      <c r="K77" s="183">
        <v>226</v>
      </c>
      <c r="L77" s="114" t="str">
        <f t="shared" si="7"/>
        <v>It is larger than the average. There seems to be plenty of room for reduction in utility costs due to improvement.</v>
      </c>
      <c r="M77" s="114" t="s">
        <v>4628</v>
      </c>
    </row>
    <row r="78" spans="1:15" ht="24" x14ac:dyDescent="0.15">
      <c r="A78" s="180" t="str">
        <f t="shared" si="4"/>
        <v>$lang["rankcomment"]='function(same,youcount,rank) {return "in 100" + youcount + " same to your home、your rank is #" +   youcount+ "&lt;br&gt;"};';</v>
      </c>
      <c r="B78" s="181" t="s">
        <v>5269</v>
      </c>
      <c r="E78" s="182" t="s">
        <v>5212</v>
      </c>
      <c r="G78" s="114">
        <f t="shared" si="5"/>
        <v>0</v>
      </c>
      <c r="H78" s="199" t="str">
        <f t="shared" si="6"/>
        <v>same,youcount,rank</v>
      </c>
      <c r="I78" s="119" t="s">
        <v>5270</v>
      </c>
      <c r="J78" s="131"/>
      <c r="K78" s="183">
        <v>227</v>
      </c>
      <c r="L78" s="114" t="str">
        <f t="shared" si="7"/>
        <v/>
      </c>
      <c r="M78" s="114" t="s">
        <v>5391</v>
      </c>
      <c r="O78" s="114" t="s">
        <v>5000</v>
      </c>
    </row>
    <row r="79" spans="1:15" ht="24" x14ac:dyDescent="0.15">
      <c r="A79" s="180" t="str">
        <f t="shared" si="4"/>
        <v/>
      </c>
      <c r="E79" s="182" t="s">
        <v>5258</v>
      </c>
      <c r="G79" s="114">
        <f t="shared" si="5"/>
        <v>0</v>
      </c>
      <c r="H79" s="199" t="str">
        <f t="shared" si="6"/>
        <v>"in 100" + youcount + " same to your home、your rank is #" +   youcount+ "&lt;br&gt;"</v>
      </c>
      <c r="I79" s="119" t="s">
        <v>5403</v>
      </c>
      <c r="J79" s="131" t="s">
        <v>3540</v>
      </c>
      <c r="K79" s="183">
        <v>228</v>
      </c>
      <c r="L79" s="114" t="str">
        <f t="shared" si="7"/>
        <v>is 100, in that your rank is #</v>
      </c>
      <c r="M79" s="114" t="s">
        <v>5160</v>
      </c>
      <c r="O79" s="114" t="s">
        <v>5001</v>
      </c>
    </row>
    <row r="80" spans="1:15" x14ac:dyDescent="0.15">
      <c r="A80" s="180" t="str">
        <f t="shared" si="4"/>
        <v/>
      </c>
      <c r="E80" s="182" t="s">
        <v>5177</v>
      </c>
      <c r="G80" s="114">
        <f t="shared" si="5"/>
        <v>0</v>
      </c>
      <c r="H80" s="199" t="str">
        <f t="shared" si="6"/>
        <v/>
      </c>
      <c r="I80" s="119"/>
      <c r="J80" s="131" t="s">
        <v>3541</v>
      </c>
      <c r="K80" s="183">
        <v>229</v>
      </c>
      <c r="L80" s="114" t="str">
        <f t="shared" si="7"/>
        <v/>
      </c>
      <c r="M80" s="114" t="s">
        <v>5391</v>
      </c>
      <c r="O80" s="114" t="s">
        <v>5002</v>
      </c>
    </row>
    <row r="81" spans="1:15" x14ac:dyDescent="0.15">
      <c r="A81" s="180" t="str">
        <f t="shared" si="4"/>
        <v/>
      </c>
      <c r="E81" s="182" t="s">
        <v>5177</v>
      </c>
      <c r="G81" s="114">
        <f t="shared" si="5"/>
        <v>0</v>
      </c>
      <c r="H81" s="199" t="str">
        <f t="shared" si="6"/>
        <v/>
      </c>
      <c r="I81" s="119"/>
      <c r="J81" s="131" t="s">
        <v>3542</v>
      </c>
      <c r="K81" s="183">
        <v>230</v>
      </c>
      <c r="L81" s="114" t="str">
        <f t="shared" si="7"/>
        <v>&lt;br&gt;</v>
      </c>
      <c r="M81" s="114" t="s">
        <v>5161</v>
      </c>
      <c r="O81" s="114" t="s">
        <v>4556</v>
      </c>
    </row>
    <row r="82" spans="1:15" x14ac:dyDescent="0.15">
      <c r="A82" s="180" t="str">
        <f t="shared" si="4"/>
        <v/>
      </c>
      <c r="B82" s="181" t="s">
        <v>3429</v>
      </c>
      <c r="E82" s="182" t="s">
        <v>5177</v>
      </c>
      <c r="G82" s="114">
        <f t="shared" si="5"/>
        <v>0</v>
      </c>
      <c r="H82" s="199" t="str">
        <f t="shared" si="6"/>
        <v/>
      </c>
      <c r="I82" s="119"/>
      <c r="J82" s="131"/>
      <c r="K82" s="183">
        <v>232</v>
      </c>
      <c r="L82" s="114" t="str">
        <f t="shared" si="7"/>
        <v/>
      </c>
      <c r="M82" s="114" t="s">
        <v>5391</v>
      </c>
      <c r="O82" s="114" t="s">
        <v>5003</v>
      </c>
    </row>
    <row r="83" spans="1:15" x14ac:dyDescent="0.15">
      <c r="A83" s="180" t="str">
        <f t="shared" si="4"/>
        <v/>
      </c>
      <c r="B83" s="181" t="s">
        <v>3429</v>
      </c>
      <c r="E83" s="182" t="s">
        <v>5177</v>
      </c>
      <c r="G83" s="114">
        <f t="shared" si="5"/>
        <v>0</v>
      </c>
      <c r="H83" s="199" t="str">
        <f t="shared" si="6"/>
        <v/>
      </c>
      <c r="I83" s="119"/>
      <c r="J83" s="131"/>
      <c r="K83" s="183">
        <v>233</v>
      </c>
      <c r="L83" s="114" t="str">
        <f t="shared" si="7"/>
        <v/>
      </c>
      <c r="M83" s="114" t="s">
        <v>5391</v>
      </c>
      <c r="O83" s="114" t="s">
        <v>5004</v>
      </c>
    </row>
    <row r="84" spans="1:15" x14ac:dyDescent="0.15">
      <c r="A84" s="180" t="str">
        <f t="shared" si="4"/>
        <v>//itemize-----------</v>
      </c>
      <c r="B84" s="181" t="s">
        <v>3543</v>
      </c>
      <c r="E84" s="182" t="s">
        <v>5177</v>
      </c>
      <c r="G84" s="114">
        <f t="shared" si="5"/>
        <v>0</v>
      </c>
      <c r="H84" s="199" t="str">
        <f t="shared" si="6"/>
        <v/>
      </c>
      <c r="I84" s="119"/>
      <c r="J84" s="131"/>
      <c r="K84" s="183">
        <v>234</v>
      </c>
      <c r="L84" s="114" t="str">
        <f t="shared" si="7"/>
        <v/>
      </c>
      <c r="M84" s="114" t="s">
        <v>5391</v>
      </c>
      <c r="O84" s="114" t="s">
        <v>5005</v>
      </c>
    </row>
    <row r="85" spans="1:15" x14ac:dyDescent="0.15">
      <c r="A85" s="180" t="str">
        <f t="shared" si="4"/>
        <v>$lang["itemize"]='Breakdown';</v>
      </c>
      <c r="B85" s="181" t="s">
        <v>5271</v>
      </c>
      <c r="D85" s="181" t="s">
        <v>3425</v>
      </c>
      <c r="E85" s="182" t="s">
        <v>5177</v>
      </c>
      <c r="G85" s="114">
        <f t="shared" si="5"/>
        <v>0</v>
      </c>
      <c r="H85" s="199" t="str">
        <f t="shared" si="6"/>
        <v>Breakdown</v>
      </c>
      <c r="I85" s="119" t="s">
        <v>4629</v>
      </c>
      <c r="J85" s="131" t="s">
        <v>3544</v>
      </c>
      <c r="K85" s="183">
        <v>235</v>
      </c>
      <c r="L85" s="114" t="str">
        <f t="shared" si="7"/>
        <v>Breakdown</v>
      </c>
      <c r="M85" s="114" t="s">
        <v>4629</v>
      </c>
      <c r="O85" s="114" t="s">
        <v>5006</v>
      </c>
    </row>
    <row r="86" spans="1:15" x14ac:dyDescent="0.15">
      <c r="A86" s="180" t="str">
        <f t="shared" si="4"/>
        <v>$lang["itemname"]='Field';</v>
      </c>
      <c r="B86" s="181" t="s">
        <v>5272</v>
      </c>
      <c r="D86" s="181" t="s">
        <v>3425</v>
      </c>
      <c r="E86" s="182" t="s">
        <v>5177</v>
      </c>
      <c r="G86" s="114">
        <f t="shared" si="5"/>
        <v>0</v>
      </c>
      <c r="H86" s="199" t="str">
        <f t="shared" si="6"/>
        <v>Field</v>
      </c>
      <c r="I86" s="119" t="s">
        <v>4630</v>
      </c>
      <c r="J86" s="131" t="s">
        <v>3545</v>
      </c>
      <c r="K86" s="183">
        <v>236</v>
      </c>
      <c r="L86" s="114" t="str">
        <f t="shared" si="7"/>
        <v>Field</v>
      </c>
      <c r="M86" s="114" t="s">
        <v>4630</v>
      </c>
      <c r="O86" s="114" t="s">
        <v>5007</v>
      </c>
    </row>
    <row r="87" spans="1:15" x14ac:dyDescent="0.15">
      <c r="A87" s="180" t="str">
        <f t="shared" si="4"/>
        <v>$lang["percent"]='Percentage (%)';</v>
      </c>
      <c r="B87" s="181" t="s">
        <v>5273</v>
      </c>
      <c r="D87" s="181" t="s">
        <v>3425</v>
      </c>
      <c r="E87" s="182" t="s">
        <v>5237</v>
      </c>
      <c r="G87" s="114">
        <f t="shared" si="5"/>
        <v>0</v>
      </c>
      <c r="H87" s="199" t="str">
        <f t="shared" si="6"/>
        <v>Percentage (%)</v>
      </c>
      <c r="I87" s="119" t="s">
        <v>4631</v>
      </c>
      <c r="J87" s="131" t="s">
        <v>3546</v>
      </c>
      <c r="K87" s="183">
        <v>237</v>
      </c>
      <c r="L87" s="114" t="str">
        <f t="shared" si="7"/>
        <v>Percentage (%)</v>
      </c>
      <c r="M87" s="114" t="s">
        <v>4631</v>
      </c>
      <c r="O87" s="114" t="s">
        <v>4590</v>
      </c>
    </row>
    <row r="88" spans="1:15" x14ac:dyDescent="0.15">
      <c r="A88" s="180" t="str">
        <f t="shared" si="4"/>
        <v>$lang["measure"]='Measures';</v>
      </c>
      <c r="B88" s="181" t="s">
        <v>5274</v>
      </c>
      <c r="D88" s="181" t="s">
        <v>3425</v>
      </c>
      <c r="E88" s="182" t="s">
        <v>5237</v>
      </c>
      <c r="G88" s="114">
        <f t="shared" si="5"/>
        <v>0</v>
      </c>
      <c r="H88" s="199" t="str">
        <f t="shared" si="6"/>
        <v>Measures</v>
      </c>
      <c r="I88" s="119" t="s">
        <v>4551</v>
      </c>
      <c r="J88" s="131" t="s">
        <v>3435</v>
      </c>
      <c r="K88" s="183">
        <v>250</v>
      </c>
      <c r="L88" s="114" t="str">
        <f t="shared" si="7"/>
        <v>kerosene</v>
      </c>
      <c r="M88" s="114" t="s">
        <v>4551</v>
      </c>
      <c r="O88" s="114" t="s">
        <v>5012</v>
      </c>
    </row>
    <row r="89" spans="1:15" x14ac:dyDescent="0.15">
      <c r="A89" s="180" t="str">
        <f t="shared" si="4"/>
        <v>$lang["merit"]='Good value';</v>
      </c>
      <c r="B89" s="181" t="s">
        <v>5275</v>
      </c>
      <c r="D89" s="181" t="s">
        <v>3425</v>
      </c>
      <c r="E89" s="182" t="s">
        <v>5177</v>
      </c>
      <c r="G89" s="114">
        <f t="shared" si="5"/>
        <v>0</v>
      </c>
      <c r="H89" s="199" t="str">
        <f t="shared" si="6"/>
        <v>Good value</v>
      </c>
      <c r="I89" s="119" t="s">
        <v>4639</v>
      </c>
      <c r="J89" s="131" t="s">
        <v>3549</v>
      </c>
      <c r="K89" s="183">
        <v>251</v>
      </c>
      <c r="L89" s="114" t="str">
        <f t="shared" si="7"/>
        <v>gasoline</v>
      </c>
      <c r="M89" s="114" t="s">
        <v>4639</v>
      </c>
      <c r="O89" s="114" t="s">
        <v>5013</v>
      </c>
    </row>
    <row r="90" spans="1:15" x14ac:dyDescent="0.15">
      <c r="A90" s="180" t="str">
        <f t="shared" si="4"/>
        <v>$lang["select"]='Choice';</v>
      </c>
      <c r="B90" s="181" t="s">
        <v>5276</v>
      </c>
      <c r="D90" s="181" t="s">
        <v>3425</v>
      </c>
      <c r="E90" s="182" t="s">
        <v>5177</v>
      </c>
      <c r="G90" s="114">
        <f t="shared" si="5"/>
        <v>0</v>
      </c>
      <c r="H90" s="199" t="str">
        <f t="shared" si="6"/>
        <v>Choice</v>
      </c>
      <c r="I90" s="119" t="s">
        <v>4640</v>
      </c>
      <c r="J90" s="131" t="s">
        <v>3550</v>
      </c>
      <c r="K90" s="183">
        <v>252</v>
      </c>
      <c r="L90" s="114" t="str">
        <f t="shared" si="7"/>
        <v>District heat</v>
      </c>
      <c r="M90" s="114" t="s">
        <v>4640</v>
      </c>
      <c r="O90" s="114" t="s">
        <v>5008</v>
      </c>
    </row>
    <row r="91" spans="1:15" ht="36" x14ac:dyDescent="0.15">
      <c r="A91" s="180" t="str">
        <f t="shared" si="4"/>
        <v>$lang["itemizecomment"]='function(main3,sum) {return main3+"is big source in your home,  and top three items emit" + sum+"% of CO2 form your house.。hese large field measures are effective."};';</v>
      </c>
      <c r="B91" s="181" t="s">
        <v>5277</v>
      </c>
      <c r="E91" s="182" t="s">
        <v>5212</v>
      </c>
      <c r="G91" s="114">
        <f t="shared" si="5"/>
        <v>0</v>
      </c>
      <c r="H91" s="199" t="str">
        <f t="shared" si="6"/>
        <v>main3,sum</v>
      </c>
      <c r="I91" s="119" t="s">
        <v>5278</v>
      </c>
      <c r="J91" s="131"/>
      <c r="K91" s="183">
        <v>253</v>
      </c>
      <c r="L91" s="114" t="str">
        <f t="shared" si="7"/>
        <v>Briquettes</v>
      </c>
      <c r="M91" s="114" t="s">
        <v>5391</v>
      </c>
      <c r="O91" s="114" t="s">
        <v>5009</v>
      </c>
    </row>
    <row r="92" spans="1:15" ht="36" x14ac:dyDescent="0.15">
      <c r="A92" s="180" t="str">
        <f t="shared" si="4"/>
        <v/>
      </c>
      <c r="E92" s="182" t="s">
        <v>5258</v>
      </c>
      <c r="G92" s="114">
        <f t="shared" si="5"/>
        <v>0</v>
      </c>
      <c r="H92" s="199" t="str">
        <f t="shared" si="6"/>
        <v>main3+"is big source in your home,  and top three items emit" + sum+"% of CO2 form your house.。hese large field measures are effective."</v>
      </c>
      <c r="I92" s="119" t="s">
        <v>5406</v>
      </c>
      <c r="J92" s="131" t="s">
        <v>3551</v>
      </c>
      <c r="K92" s="183">
        <v>254</v>
      </c>
      <c r="L92" s="114" t="str">
        <f t="shared" si="7"/>
        <v>Measures</v>
      </c>
      <c r="M92" s="114" t="s">
        <v>5404</v>
      </c>
      <c r="O92" s="114" t="s">
        <v>5010</v>
      </c>
    </row>
    <row r="93" spans="1:15" x14ac:dyDescent="0.15">
      <c r="A93" s="180" t="str">
        <f t="shared" si="4"/>
        <v/>
      </c>
      <c r="E93" s="182" t="s">
        <v>5177</v>
      </c>
      <c r="G93" s="114">
        <f t="shared" si="5"/>
        <v>0</v>
      </c>
      <c r="H93" s="199" t="str">
        <f t="shared" si="6"/>
        <v/>
      </c>
      <c r="I93" s="119"/>
      <c r="J93" s="131" t="s">
        <v>3552</v>
      </c>
      <c r="K93" s="183">
        <v>255</v>
      </c>
      <c r="L93" s="114" t="str">
        <f t="shared" si="7"/>
        <v>Good value</v>
      </c>
      <c r="M93" s="114" t="s">
        <v>5405</v>
      </c>
      <c r="O93" s="114" t="s">
        <v>5011</v>
      </c>
    </row>
    <row r="94" spans="1:15" x14ac:dyDescent="0.15">
      <c r="A94" s="180" t="str">
        <f t="shared" si="4"/>
        <v/>
      </c>
      <c r="G94" s="114">
        <f t="shared" si="5"/>
        <v>0</v>
      </c>
      <c r="H94" s="199" t="str">
        <f t="shared" si="6"/>
        <v/>
      </c>
      <c r="I94" s="119"/>
      <c r="J94" s="131"/>
      <c r="L94" s="114" t="str">
        <f t="shared" si="7"/>
        <v/>
      </c>
      <c r="M94" s="114" t="s">
        <v>5391</v>
      </c>
      <c r="O94" s="114" t="s">
        <v>5014</v>
      </c>
    </row>
    <row r="95" spans="1:15" x14ac:dyDescent="0.15">
      <c r="A95" s="180" t="str">
        <f t="shared" si="4"/>
        <v>//--result-----------------</v>
      </c>
      <c r="B95" s="181" t="s">
        <v>5279</v>
      </c>
      <c r="G95" s="114">
        <f t="shared" si="5"/>
        <v>0</v>
      </c>
      <c r="H95" s="199" t="str">
        <f t="shared" si="6"/>
        <v/>
      </c>
      <c r="I95" s="119"/>
      <c r="J95" s="131"/>
      <c r="L95" s="114" t="str">
        <f t="shared" si="7"/>
        <v/>
      </c>
      <c r="M95" s="114" t="s">
        <v>5391</v>
      </c>
    </row>
    <row r="96" spans="1:15" x14ac:dyDescent="0.15">
      <c r="A96" s="180" t="str">
        <f t="shared" si="4"/>
        <v>$lang["effectivemeasures"]='Effective measures';</v>
      </c>
      <c r="B96" s="181" t="s">
        <v>5280</v>
      </c>
      <c r="D96" s="181" t="s">
        <v>3425</v>
      </c>
      <c r="E96" s="182" t="s">
        <v>5281</v>
      </c>
      <c r="G96" s="114">
        <f t="shared" si="5"/>
        <v>0</v>
      </c>
      <c r="H96" s="199" t="str">
        <f t="shared" si="6"/>
        <v>Effective measures</v>
      </c>
      <c r="I96" s="119" t="s">
        <v>4590</v>
      </c>
      <c r="J96" s="131" t="s">
        <v>3485</v>
      </c>
      <c r="K96" s="183">
        <v>114</v>
      </c>
      <c r="L96" s="114" t="str">
        <f t="shared" si="7"/>
        <v>Effective measures</v>
      </c>
      <c r="M96" s="114" t="s">
        <v>5407</v>
      </c>
    </row>
    <row r="97" spans="1:15" ht="48" x14ac:dyDescent="0.15">
      <c r="A97" s="180" t="str">
        <f t="shared" si="4"/>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81" t="s">
        <v>5282</v>
      </c>
      <c r="E97" s="182" t="s">
        <v>5212</v>
      </c>
      <c r="G97" s="114">
        <f t="shared" si="5"/>
        <v>0</v>
      </c>
      <c r="H97" s="199" t="str">
        <f t="shared" si="6"/>
        <v>percent,fee,co2</v>
      </c>
      <c r="I97" s="119" t="s">
        <v>5283</v>
      </c>
      <c r="J97" s="131"/>
      <c r="K97" s="183">
        <v>118</v>
      </c>
      <c r="L97" s="114" t="str">
        <f t="shared" si="7"/>
        <v/>
      </c>
      <c r="M97" s="114" t="s">
        <v>5391</v>
      </c>
    </row>
    <row r="98" spans="1:15" ht="60" x14ac:dyDescent="0.15">
      <c r="A98" s="180" t="str">
        <f t="shared" si="4"/>
        <v/>
      </c>
      <c r="E98" s="182" t="s">
        <v>5215</v>
      </c>
      <c r="G98" s="114">
        <f t="shared" si="5"/>
        <v>0</v>
      </c>
      <c r="H98" s="199" t="str">
        <f t="shared" si="6"/>
        <v>"　You can reduce  " + percent+"%, " + ( hidePrice != 1  ? fee +"yen of energy cost and ":"") + co2+"kg of CO2 emittion annualy.  If you are already working on it, this means that you are doing an eco-life that will only produce these results."</v>
      </c>
      <c r="I98" s="119" t="s">
        <v>5409</v>
      </c>
      <c r="J98" s="131" t="s">
        <v>3488</v>
      </c>
      <c r="K98" s="183">
        <v>119</v>
      </c>
      <c r="L98" s="114" t="str">
        <f t="shared" si="7"/>
        <v>When combined</v>
      </c>
      <c r="M98" s="114" t="s">
        <v>4593</v>
      </c>
    </row>
    <row r="99" spans="1:15" x14ac:dyDescent="0.15">
      <c r="A99" s="180" t="str">
        <f t="shared" si="4"/>
        <v/>
      </c>
      <c r="E99" s="182" t="s">
        <v>5177</v>
      </c>
      <c r="G99" s="114">
        <f t="shared" si="5"/>
        <v>0</v>
      </c>
      <c r="H99" s="199" t="str">
        <f t="shared" si="6"/>
        <v/>
      </c>
      <c r="I99" s="119"/>
      <c r="J99" s="131" t="s">
        <v>3489</v>
      </c>
      <c r="K99" s="183">
        <v>120</v>
      </c>
      <c r="L99" s="114" t="str">
        <f t="shared" si="7"/>
        <v>%, annualy</v>
      </c>
      <c r="M99" s="114" t="s">
        <v>5133</v>
      </c>
    </row>
    <row r="100" spans="1:15" x14ac:dyDescent="0.15">
      <c r="A100" s="180" t="str">
        <f t="shared" si="4"/>
        <v/>
      </c>
      <c r="E100" s="182" t="s">
        <v>5177</v>
      </c>
      <c r="G100" s="114">
        <f t="shared" si="5"/>
        <v>0</v>
      </c>
      <c r="H100" s="199" t="str">
        <f t="shared" si="6"/>
        <v/>
      </c>
      <c r="I100" s="119"/>
      <c r="J100" s="131" t="s">
        <v>3490</v>
      </c>
      <c r="K100" s="183">
        <v>121</v>
      </c>
      <c r="L100" s="114" t="str">
        <f t="shared" si="7"/>
        <v>yen of the utility cost and</v>
      </c>
      <c r="M100" s="114" t="s">
        <v>5134</v>
      </c>
      <c r="O100" s="114" t="s">
        <v>5129</v>
      </c>
    </row>
    <row r="101" spans="1:15" ht="24" x14ac:dyDescent="0.15">
      <c r="A101" s="180" t="str">
        <f t="shared" si="4"/>
        <v/>
      </c>
      <c r="E101" s="182" t="s">
        <v>5237</v>
      </c>
      <c r="G101" s="114">
        <f t="shared" si="5"/>
        <v>0</v>
      </c>
      <c r="H101" s="199" t="str">
        <f t="shared" si="6"/>
        <v/>
      </c>
      <c r="I101" s="119"/>
      <c r="J101" s="131" t="s">
        <v>3491</v>
      </c>
      <c r="K101" s="183">
        <v>122</v>
      </c>
      <c r="L101" s="114" t="str">
        <f t="shared" si="7"/>
        <v>kg CO2 can be reduced. If you are already working on it, this means that you are doing an eco-life that will only produce these results.</v>
      </c>
      <c r="M101" s="114" t="s">
        <v>5408</v>
      </c>
      <c r="O101" s="114" t="b">
        <v>1</v>
      </c>
    </row>
    <row r="102" spans="1:15" x14ac:dyDescent="0.15">
      <c r="A102" s="180" t="str">
        <f t="shared" si="4"/>
        <v>$lang["titlemessage"]='function(title) {return  title+" is effective."};';</v>
      </c>
      <c r="B102" s="181" t="s">
        <v>5284</v>
      </c>
      <c r="E102" s="182" t="s">
        <v>5212</v>
      </c>
      <c r="G102" s="114">
        <f t="shared" si="5"/>
        <v>0</v>
      </c>
      <c r="H102" s="199" t="str">
        <f t="shared" si="6"/>
        <v>title</v>
      </c>
      <c r="I102" s="119" t="s">
        <v>1922</v>
      </c>
      <c r="J102" s="131"/>
      <c r="K102" s="183">
        <v>163</v>
      </c>
      <c r="L102" s="114" t="str">
        <f t="shared" si="7"/>
        <v/>
      </c>
      <c r="M102" s="114" t="s">
        <v>5391</v>
      </c>
      <c r="O102" s="114" t="b">
        <v>1</v>
      </c>
    </row>
    <row r="103" spans="1:15" x14ac:dyDescent="0.15">
      <c r="A103" s="180" t="str">
        <f t="shared" si="4"/>
        <v/>
      </c>
      <c r="E103" s="182" t="s">
        <v>5258</v>
      </c>
      <c r="G103" s="114">
        <f t="shared" si="5"/>
        <v>0</v>
      </c>
      <c r="H103" s="199" t="str">
        <f t="shared" si="6"/>
        <v xml:space="preserve"> title+" is effective."</v>
      </c>
      <c r="I103" s="119" t="s">
        <v>5410</v>
      </c>
      <c r="J103" s="131" t="s">
        <v>3508</v>
      </c>
      <c r="K103" s="183">
        <v>164</v>
      </c>
      <c r="L103" s="114" t="str">
        <f t="shared" si="7"/>
        <v>Efforts are effective.</v>
      </c>
      <c r="M103" s="114" t="s">
        <v>4619</v>
      </c>
      <c r="O103" s="114" t="b">
        <v>1</v>
      </c>
    </row>
    <row r="104" spans="1:15" ht="24" x14ac:dyDescent="0.15">
      <c r="A104" s="180" t="str">
        <f t="shared" si="4"/>
        <v>$lang["co2reduction"]='function(co2) {return "You can reduce " + co2+"kg of CO2 emission."};';</v>
      </c>
      <c r="B104" s="181" t="s">
        <v>5285</v>
      </c>
      <c r="E104" s="182" t="s">
        <v>5212</v>
      </c>
      <c r="G104" s="114">
        <f t="shared" si="5"/>
        <v>0</v>
      </c>
      <c r="H104" s="199" t="str">
        <f t="shared" si="6"/>
        <v>co2</v>
      </c>
      <c r="I104" s="119" t="s">
        <v>5286</v>
      </c>
      <c r="J104" s="131"/>
      <c r="K104" s="183">
        <v>166</v>
      </c>
      <c r="L104" s="114" t="str">
        <f t="shared" si="7"/>
        <v/>
      </c>
      <c r="M104" s="114" t="s">
        <v>5391</v>
      </c>
      <c r="O104" s="114" t="b">
        <v>0</v>
      </c>
    </row>
    <row r="105" spans="1:15" x14ac:dyDescent="0.15">
      <c r="A105" s="180" t="str">
        <f t="shared" si="4"/>
        <v/>
      </c>
      <c r="E105" s="182" t="s">
        <v>5258</v>
      </c>
      <c r="G105" s="114">
        <f t="shared" si="5"/>
        <v>0</v>
      </c>
      <c r="H105" s="199" t="str">
        <f t="shared" si="6"/>
        <v>"You can reduce " + co2+"kg of CO2 emission."</v>
      </c>
      <c r="I105" s="119" t="s">
        <v>5411</v>
      </c>
      <c r="J105" s="131" t="s">
        <v>3509</v>
      </c>
      <c r="K105" s="183">
        <v>167</v>
      </c>
      <c r="L105" s="114" t="str">
        <f t="shared" si="7"/>
        <v>Yearly</v>
      </c>
      <c r="M105" s="114" t="s">
        <v>5136</v>
      </c>
      <c r="O105" s="114" t="b">
        <v>0</v>
      </c>
    </row>
    <row r="106" spans="1:15" x14ac:dyDescent="0.15">
      <c r="A106" s="180" t="str">
        <f t="shared" si="4"/>
        <v/>
      </c>
      <c r="E106" s="182" t="s">
        <v>5177</v>
      </c>
      <c r="G106" s="114">
        <f t="shared" si="5"/>
        <v>0</v>
      </c>
      <c r="H106" s="199" t="str">
        <f t="shared" si="6"/>
        <v/>
      </c>
      <c r="I106" s="119"/>
      <c r="J106" s="131" t="s">
        <v>3510</v>
      </c>
      <c r="K106" s="183">
        <v>168</v>
      </c>
      <c r="L106" s="114" t="str">
        <f t="shared" si="7"/>
        <v>kg of CO2 can be reduced.</v>
      </c>
      <c r="M106" s="114" t="s">
        <v>4620</v>
      </c>
      <c r="O106" s="114" t="b">
        <v>1</v>
      </c>
    </row>
    <row r="107" spans="1:15" ht="24" x14ac:dyDescent="0.15">
      <c r="A107" s="180" t="str">
        <f t="shared" si="4"/>
        <v>$lang["reducepercent"]='function(name,percent) {return "With these measures you can reduce " +percent+"% from " + name};';</v>
      </c>
      <c r="B107" s="181" t="s">
        <v>5287</v>
      </c>
      <c r="E107" s="182" t="s">
        <v>5212</v>
      </c>
      <c r="G107" s="114">
        <f t="shared" si="5"/>
        <v>0</v>
      </c>
      <c r="H107" s="199" t="str">
        <f t="shared" si="6"/>
        <v>name,percent</v>
      </c>
      <c r="I107" s="119" t="s">
        <v>5288</v>
      </c>
      <c r="J107" s="131"/>
      <c r="K107" s="183">
        <v>170</v>
      </c>
      <c r="L107" s="114" t="str">
        <f t="shared" si="7"/>
        <v/>
      </c>
      <c r="M107" s="114" t="s">
        <v>5391</v>
      </c>
    </row>
    <row r="108" spans="1:15" ht="24" x14ac:dyDescent="0.15">
      <c r="A108" s="180" t="str">
        <f t="shared" si="4"/>
        <v/>
      </c>
      <c r="E108" s="182" t="s">
        <v>5258</v>
      </c>
      <c r="G108" s="114">
        <f t="shared" si="5"/>
        <v>0</v>
      </c>
      <c r="H108" s="199" t="str">
        <f t="shared" si="6"/>
        <v>"With these measures you can reduce " +percent+"% from " + name</v>
      </c>
      <c r="I108" s="119" t="s">
        <v>5412</v>
      </c>
      <c r="J108" s="131" t="s">
        <v>3511</v>
      </c>
      <c r="K108" s="183">
        <v>171</v>
      </c>
      <c r="L108" s="114" t="str">
        <f t="shared" si="7"/>
        <v>this is equivalent to reduce</v>
      </c>
      <c r="M108" s="114" t="s">
        <v>5137</v>
      </c>
      <c r="O108" s="114" t="s">
        <v>4589</v>
      </c>
    </row>
    <row r="109" spans="1:15" x14ac:dyDescent="0.15">
      <c r="A109" s="180" t="str">
        <f t="shared" si="4"/>
        <v/>
      </c>
      <c r="E109" s="182" t="s">
        <v>5237</v>
      </c>
      <c r="G109" s="114">
        <f t="shared" si="5"/>
        <v>0</v>
      </c>
      <c r="H109" s="199" t="str">
        <f t="shared" si="6"/>
        <v/>
      </c>
      <c r="I109" s="119"/>
      <c r="J109" s="131" t="s">
        <v>3512</v>
      </c>
      <c r="K109" s="183">
        <v>172</v>
      </c>
      <c r="L109" s="114" t="str">
        <f t="shared" si="7"/>
        <v xml:space="preserve">for </v>
      </c>
      <c r="M109" s="114" t="s">
        <v>5138</v>
      </c>
    </row>
    <row r="110" spans="1:15" x14ac:dyDescent="0.15">
      <c r="A110" s="180" t="str">
        <f t="shared" si="4"/>
        <v/>
      </c>
      <c r="E110" s="182" t="s">
        <v>1847</v>
      </c>
      <c r="G110" s="114">
        <f t="shared" si="5"/>
        <v>0</v>
      </c>
      <c r="H110" s="199" t="str">
        <f t="shared" si="6"/>
        <v/>
      </c>
      <c r="I110" s="119"/>
      <c r="J110" s="131" t="s">
        <v>3513</v>
      </c>
      <c r="K110" s="183">
        <v>173</v>
      </c>
      <c r="L110" s="114" t="str">
        <f t="shared" si="7"/>
        <v>%.</v>
      </c>
      <c r="M110" s="114" t="s">
        <v>5139</v>
      </c>
      <c r="O110" s="114" t="s">
        <v>5130</v>
      </c>
    </row>
    <row r="111" spans="1:15" x14ac:dyDescent="0.15">
      <c r="A111" s="180" t="str">
        <f t="shared" si="4"/>
        <v>$lang["co2minus"]='Living without CO2 emissions can be achieved.';</v>
      </c>
      <c r="B111" s="181" t="s">
        <v>5289</v>
      </c>
      <c r="D111" s="181" t="s">
        <v>3425</v>
      </c>
      <c r="E111" s="182" t="s">
        <v>5177</v>
      </c>
      <c r="G111" s="114">
        <f t="shared" si="5"/>
        <v>0</v>
      </c>
      <c r="H111" s="199" t="str">
        <f t="shared" si="6"/>
        <v>Living without CO2 emissions can be achieved.</v>
      </c>
      <c r="I111" s="119" t="s">
        <v>4621</v>
      </c>
      <c r="J111" s="131" t="s">
        <v>3514</v>
      </c>
      <c r="K111" s="183">
        <v>175</v>
      </c>
      <c r="L111" s="114" t="str">
        <f t="shared" si="7"/>
        <v>Living without CO2 emissions can be achieved.</v>
      </c>
      <c r="M111" s="114" t="s">
        <v>4621</v>
      </c>
      <c r="O111" s="114" t="s">
        <v>5131</v>
      </c>
    </row>
    <row r="112" spans="1:15" x14ac:dyDescent="0.15">
      <c r="A112" s="180" t="str">
        <f t="shared" si="4"/>
        <v>$lang["error"]=' * It is rough estimate because there is not detailed entry.';</v>
      </c>
      <c r="B112" s="181" t="s">
        <v>5290</v>
      </c>
      <c r="D112" s="181" t="s">
        <v>3425</v>
      </c>
      <c r="E112" s="182" t="s">
        <v>5177</v>
      </c>
      <c r="G112" s="114">
        <f t="shared" si="5"/>
        <v>0</v>
      </c>
      <c r="H112" s="199" t="str">
        <f t="shared" si="6"/>
        <v> * It is rough estimate because there is not detailed entry.</v>
      </c>
      <c r="I112" s="119" t="s">
        <v>5140</v>
      </c>
      <c r="J112" s="131" t="s">
        <v>3515</v>
      </c>
      <c r="K112" s="183">
        <v>176</v>
      </c>
      <c r="L112" s="114" t="str">
        <f t="shared" si="7"/>
        <v> * It is rough estimate because there is not detailed entry.</v>
      </c>
      <c r="M112" s="114" t="s">
        <v>5140</v>
      </c>
      <c r="O112" s="114" t="s">
        <v>5132</v>
      </c>
    </row>
    <row r="113" spans="1:15" x14ac:dyDescent="0.15">
      <c r="A113" s="180" t="str">
        <f t="shared" si="4"/>
        <v/>
      </c>
      <c r="B113" s="181" t="s">
        <v>3429</v>
      </c>
      <c r="E113" s="182" t="s">
        <v>5177</v>
      </c>
      <c r="G113" s="114">
        <f t="shared" si="5"/>
        <v>0</v>
      </c>
      <c r="H113" s="199" t="str">
        <f t="shared" si="6"/>
        <v/>
      </c>
      <c r="I113" s="119"/>
      <c r="J113" s="131"/>
      <c r="K113" s="183">
        <v>177</v>
      </c>
      <c r="L113" s="114" t="str">
        <f t="shared" si="7"/>
        <v/>
      </c>
      <c r="M113" s="114" t="s">
        <v>5391</v>
      </c>
    </row>
    <row r="114" spans="1:15" ht="24" x14ac:dyDescent="0.15">
      <c r="A114" s="180" t="str">
        <f t="shared" si="4"/>
        <v>$lang["feereduction"]='function(fee) {return "You can save" + fee+"yen per year."};';</v>
      </c>
      <c r="B114" s="181" t="s">
        <v>5291</v>
      </c>
      <c r="E114" s="182" t="s">
        <v>5244</v>
      </c>
      <c r="G114" s="114">
        <f t="shared" si="5"/>
        <v>0</v>
      </c>
      <c r="H114" s="199" t="str">
        <f t="shared" si="6"/>
        <v>fee</v>
      </c>
      <c r="I114" s="119" t="s">
        <v>5292</v>
      </c>
      <c r="J114" s="131"/>
      <c r="K114" s="183">
        <v>178</v>
      </c>
      <c r="L114" s="114" t="str">
        <f t="shared" si="7"/>
        <v/>
      </c>
      <c r="M114" s="114" t="s">
        <v>5391</v>
      </c>
      <c r="O114" s="114" t="s">
        <v>4590</v>
      </c>
    </row>
    <row r="115" spans="1:15" x14ac:dyDescent="0.15">
      <c r="A115" s="180" t="str">
        <f t="shared" si="4"/>
        <v/>
      </c>
      <c r="E115" s="182" t="s">
        <v>5293</v>
      </c>
      <c r="G115" s="114">
        <f t="shared" si="5"/>
        <v>0</v>
      </c>
      <c r="H115" s="199" t="str">
        <f t="shared" si="6"/>
        <v>"You can save" + fee+"yen per year."</v>
      </c>
      <c r="I115" s="119" t="s">
        <v>5415</v>
      </c>
      <c r="J115" s="131" t="s">
        <v>3516</v>
      </c>
      <c r="K115" s="183">
        <v>179</v>
      </c>
      <c r="L115" s="114" t="str">
        <f t="shared" si="7"/>
        <v>You can save</v>
      </c>
      <c r="M115" s="114" t="s">
        <v>5413</v>
      </c>
      <c r="O115" s="114" t="s">
        <v>4591</v>
      </c>
    </row>
    <row r="116" spans="1:15" x14ac:dyDescent="0.15">
      <c r="A116" s="180" t="str">
        <f t="shared" si="4"/>
        <v/>
      </c>
      <c r="E116" s="182" t="s">
        <v>5281</v>
      </c>
      <c r="G116" s="114">
        <f t="shared" si="5"/>
        <v>0</v>
      </c>
      <c r="H116" s="199" t="str">
        <f t="shared" si="6"/>
        <v/>
      </c>
      <c r="I116" s="119"/>
      <c r="J116" s="131" t="s">
        <v>3517</v>
      </c>
      <c r="K116" s="183">
        <v>180</v>
      </c>
      <c r="L116" s="114" t="str">
        <f t="shared" si="7"/>
        <v>yen per year.</v>
      </c>
      <c r="M116" s="114" t="s">
        <v>5414</v>
      </c>
      <c r="O116" s="114" t="s">
        <v>4592</v>
      </c>
    </row>
    <row r="117" spans="1:15" x14ac:dyDescent="0.15">
      <c r="A117" s="180" t="str">
        <f t="shared" si="4"/>
        <v>$lang["feenochange"]='There is no change in utility expenses etc.';</v>
      </c>
      <c r="B117" s="181" t="s">
        <v>5294</v>
      </c>
      <c r="D117" s="181" t="s">
        <v>3425</v>
      </c>
      <c r="E117" s="182" t="s">
        <v>5177</v>
      </c>
      <c r="G117" s="114">
        <f t="shared" si="5"/>
        <v>0</v>
      </c>
      <c r="H117" s="199" t="str">
        <f t="shared" si="6"/>
        <v>There is no change in utility expenses etc.</v>
      </c>
      <c r="I117" s="119" t="s">
        <v>5417</v>
      </c>
      <c r="J117" s="131" t="s">
        <v>3518</v>
      </c>
      <c r="K117" s="183">
        <v>182</v>
      </c>
      <c r="L117" s="114" t="str">
        <f t="shared" si="7"/>
        <v>There is no change in utility expenses etc.</v>
      </c>
      <c r="M117" s="114" t="s">
        <v>5416</v>
      </c>
    </row>
    <row r="118" spans="1:15" x14ac:dyDescent="0.15">
      <c r="A118" s="180" t="str">
        <f t="shared" si="4"/>
        <v/>
      </c>
      <c r="B118" s="181" t="s">
        <v>3429</v>
      </c>
      <c r="E118" s="182" t="s">
        <v>5177</v>
      </c>
      <c r="G118" s="114">
        <f t="shared" si="5"/>
        <v>0</v>
      </c>
      <c r="H118" s="199" t="str">
        <f t="shared" si="6"/>
        <v/>
      </c>
      <c r="I118" s="119"/>
      <c r="J118" s="131"/>
      <c r="K118" s="183">
        <v>183</v>
      </c>
      <c r="L118" s="114" t="str">
        <f t="shared" si="7"/>
        <v/>
      </c>
      <c r="M118" s="114" t="s">
        <v>5391</v>
      </c>
    </row>
    <row r="119" spans="1:15" x14ac:dyDescent="0.15">
      <c r="A119" s="180" t="str">
        <f t="shared" si="4"/>
        <v>//result payback----------------------------</v>
      </c>
      <c r="B119" s="181" t="s">
        <v>5295</v>
      </c>
      <c r="E119" s="182" t="s">
        <v>5237</v>
      </c>
      <c r="G119" s="114">
        <f t="shared" si="5"/>
        <v>0</v>
      </c>
      <c r="H119" s="199" t="str">
        <f t="shared" si="6"/>
        <v/>
      </c>
      <c r="I119" s="119"/>
      <c r="J119" s="131"/>
      <c r="K119" s="183">
        <v>184</v>
      </c>
      <c r="L119" s="114" t="str">
        <f t="shared" si="7"/>
        <v/>
      </c>
      <c r="M119" s="114" t="s">
        <v>5391</v>
      </c>
      <c r="O119" s="114" t="s">
        <v>4593</v>
      </c>
    </row>
    <row r="120" spans="1:15" ht="36" x14ac:dyDescent="0.15">
      <c r="A120" s="180" t="str">
        <f t="shared" si="4"/>
        <v>$lang["initialcost"]='function(price,lifetime,load) {return "To purchase newly, it costs about" + price+"yen (reference price), devided " + lifetime+"year of life, your total cost will be"+ load+"yen per year."};';</v>
      </c>
      <c r="B120" s="181" t="s">
        <v>5296</v>
      </c>
      <c r="E120" s="182" t="s">
        <v>5212</v>
      </c>
      <c r="G120" s="114">
        <f t="shared" si="5"/>
        <v>0</v>
      </c>
      <c r="H120" s="199" t="str">
        <f t="shared" si="6"/>
        <v>price,lifetime,load</v>
      </c>
      <c r="I120" s="119" t="s">
        <v>5297</v>
      </c>
      <c r="J120" s="131"/>
      <c r="K120" s="183">
        <v>185</v>
      </c>
      <c r="L120" s="114" t="str">
        <f t="shared" si="7"/>
        <v/>
      </c>
      <c r="M120" s="114" t="s">
        <v>5391</v>
      </c>
      <c r="O120" s="114" t="s">
        <v>5133</v>
      </c>
    </row>
    <row r="121" spans="1:15" ht="36" x14ac:dyDescent="0.15">
      <c r="A121" s="180" t="str">
        <f t="shared" si="4"/>
        <v/>
      </c>
      <c r="E121" s="182" t="s">
        <v>5258</v>
      </c>
      <c r="G121" s="114">
        <f t="shared" si="5"/>
        <v>0</v>
      </c>
      <c r="H121" s="199" t="str">
        <f t="shared" si="6"/>
        <v>"To purchase newly, it costs about" + price+"yen (reference price), devided " + lifetime+"year of life, your total cost will be"+ load+"yen per year."</v>
      </c>
      <c r="I121" s="119" t="s">
        <v>5422</v>
      </c>
      <c r="J121" s="131" t="s">
        <v>3519</v>
      </c>
      <c r="K121" s="183">
        <v>186</v>
      </c>
      <c r="L121" s="114" t="str">
        <f t="shared" si="7"/>
        <v>To purchase newly, it costs about</v>
      </c>
      <c r="M121" s="114" t="s">
        <v>5418</v>
      </c>
      <c r="O121" s="114" t="s">
        <v>5134</v>
      </c>
    </row>
    <row r="122" spans="1:15" x14ac:dyDescent="0.15">
      <c r="A122" s="180" t="str">
        <f t="shared" si="4"/>
        <v/>
      </c>
      <c r="E122" s="182" t="s">
        <v>5177</v>
      </c>
      <c r="G122" s="114">
        <f t="shared" si="5"/>
        <v>0</v>
      </c>
      <c r="H122" s="199" t="str">
        <f t="shared" si="6"/>
        <v/>
      </c>
      <c r="I122" s="119"/>
      <c r="J122" s="131" t="s">
        <v>3520</v>
      </c>
      <c r="K122" s="183">
        <v>187</v>
      </c>
      <c r="L122" s="114" t="str">
        <f t="shared" si="7"/>
        <v xml:space="preserve">yen (reference price), devided </v>
      </c>
      <c r="M122" s="114" t="s">
        <v>5419</v>
      </c>
      <c r="O122" s="114" t="s">
        <v>4594</v>
      </c>
    </row>
    <row r="123" spans="1:15" x14ac:dyDescent="0.15">
      <c r="A123" s="180" t="str">
        <f t="shared" si="4"/>
        <v/>
      </c>
      <c r="E123" s="182" t="s">
        <v>5237</v>
      </c>
      <c r="G123" s="114">
        <f t="shared" si="5"/>
        <v>0</v>
      </c>
      <c r="H123" s="199" t="str">
        <f t="shared" si="6"/>
        <v/>
      </c>
      <c r="I123" s="119"/>
      <c r="J123" s="131" t="s">
        <v>3521</v>
      </c>
      <c r="K123" s="183">
        <v>188</v>
      </c>
      <c r="L123" s="114" t="str">
        <f t="shared" si="7"/>
        <v>year of life, your total cost will be</v>
      </c>
      <c r="M123" s="114" t="s">
        <v>5420</v>
      </c>
    </row>
    <row r="124" spans="1:15" x14ac:dyDescent="0.15">
      <c r="A124" s="180" t="str">
        <f t="shared" si="4"/>
        <v/>
      </c>
      <c r="E124" s="182" t="s">
        <v>5177</v>
      </c>
      <c r="G124" s="114">
        <f t="shared" si="5"/>
        <v>0</v>
      </c>
      <c r="H124" s="199" t="str">
        <f t="shared" si="6"/>
        <v/>
      </c>
      <c r="I124" s="119"/>
      <c r="J124" s="131" t="s">
        <v>3522</v>
      </c>
      <c r="K124" s="183">
        <v>189</v>
      </c>
      <c r="L124" s="114" t="str">
        <f t="shared" si="7"/>
        <v>yen per year.</v>
      </c>
      <c r="M124" s="114" t="s">
        <v>5421</v>
      </c>
    </row>
    <row r="125" spans="1:15" ht="48" x14ac:dyDescent="0.15">
      <c r="A125" s="180" t="str">
        <f t="shared" si="4"/>
        <v>$lang["payback"]='function(change,totalchange,down) {return "On the other hand, the utility cost will be saved for " + change+ "yen per year, so the total burden will be" + totalchange +(down?"yen you can save every year in total.":"yen per year." )};';</v>
      </c>
      <c r="B125" s="181" t="s">
        <v>5298</v>
      </c>
      <c r="E125" s="182" t="s">
        <v>5212</v>
      </c>
      <c r="G125" s="114">
        <f t="shared" si="5"/>
        <v>0</v>
      </c>
      <c r="H125" s="199" t="str">
        <f t="shared" si="6"/>
        <v>change,totalchange,down</v>
      </c>
      <c r="I125" s="119" t="s">
        <v>5299</v>
      </c>
      <c r="J125" s="131"/>
      <c r="K125" s="183">
        <v>191</v>
      </c>
      <c r="L125" s="114" t="str">
        <f t="shared" si="7"/>
        <v/>
      </c>
      <c r="M125" s="114" t="s">
        <v>5391</v>
      </c>
    </row>
    <row r="126" spans="1:15" ht="48" x14ac:dyDescent="0.15">
      <c r="A126" s="180" t="str">
        <f t="shared" si="4"/>
        <v/>
      </c>
      <c r="E126" s="182" t="s">
        <v>5258</v>
      </c>
      <c r="G126" s="114">
        <f t="shared" si="5"/>
        <v>0</v>
      </c>
      <c r="H126" s="199" t="str">
        <f t="shared" si="6"/>
        <v>"On the other hand, the utility cost will be saved for " + change+ "yen per year, so the total burden will be" + totalchange +(down?"yen you can save every year in total.":"yen per year." )</v>
      </c>
      <c r="I126" s="119" t="s">
        <v>5427</v>
      </c>
      <c r="J126" s="131" t="s">
        <v>3523</v>
      </c>
      <c r="K126" s="183">
        <v>192</v>
      </c>
      <c r="L126" s="114" t="str">
        <f t="shared" si="7"/>
        <v xml:space="preserve">On the other hand, the utility cost will be saved for </v>
      </c>
      <c r="M126" s="114" t="s">
        <v>5423</v>
      </c>
      <c r="O126" s="114" t="s">
        <v>5135</v>
      </c>
    </row>
    <row r="127" spans="1:15" x14ac:dyDescent="0.15">
      <c r="A127" s="180" t="str">
        <f t="shared" si="4"/>
        <v/>
      </c>
      <c r="E127" s="182" t="s">
        <v>5177</v>
      </c>
      <c r="G127" s="114">
        <f t="shared" si="5"/>
        <v>0</v>
      </c>
      <c r="H127" s="199" t="str">
        <f t="shared" si="6"/>
        <v xml:space="preserve"> </v>
      </c>
      <c r="I127" s="119" t="s">
        <v>5173</v>
      </c>
      <c r="J127" s="131" t="s">
        <v>3558</v>
      </c>
      <c r="K127" s="183">
        <v>193</v>
      </c>
      <c r="L127" s="114" t="str">
        <f t="shared" si="7"/>
        <v>yen per year, so the total burden will be</v>
      </c>
      <c r="M127" s="114" t="s">
        <v>5424</v>
      </c>
      <c r="O127" s="114" t="s">
        <v>4595</v>
      </c>
    </row>
    <row r="128" spans="1:15" x14ac:dyDescent="0.15">
      <c r="A128" s="180" t="str">
        <f t="shared" si="4"/>
        <v/>
      </c>
      <c r="D128" s="185"/>
      <c r="E128" s="182" t="s">
        <v>5177</v>
      </c>
      <c r="G128" s="114">
        <f t="shared" si="5"/>
        <v>0</v>
      </c>
      <c r="H128" s="199" t="str">
        <f t="shared" si="6"/>
        <v/>
      </c>
      <c r="I128" s="119"/>
      <c r="J128" s="131" t="s">
        <v>3524</v>
      </c>
      <c r="K128" s="183">
        <v>194</v>
      </c>
      <c r="L128" s="114" t="str">
        <f t="shared" si="7"/>
        <v>yen you can save every year in total.</v>
      </c>
      <c r="M128" s="114" t="s">
        <v>5425</v>
      </c>
      <c r="O128" s="114" t="s">
        <v>4596</v>
      </c>
    </row>
    <row r="129" spans="1:15" x14ac:dyDescent="0.15">
      <c r="A129" s="180" t="str">
        <f t="shared" si="4"/>
        <v/>
      </c>
      <c r="E129" s="182" t="s">
        <v>5177</v>
      </c>
      <c r="G129" s="114">
        <f t="shared" si="5"/>
        <v>0</v>
      </c>
      <c r="H129" s="199" t="str">
        <f t="shared" si="6"/>
        <v/>
      </c>
      <c r="I129" s="119"/>
      <c r="J129" s="131" t="s">
        <v>3557</v>
      </c>
      <c r="K129" s="183">
        <v>195</v>
      </c>
      <c r="L129" s="114" t="str">
        <f t="shared" si="7"/>
        <v>yen per year.</v>
      </c>
      <c r="M129" s="114" t="s">
        <v>5426</v>
      </c>
      <c r="O129" s="114" t="s">
        <v>4597</v>
      </c>
    </row>
    <row r="130" spans="1:15" x14ac:dyDescent="0.15">
      <c r="A130" s="180" t="str">
        <f t="shared" ref="A130:A193" si="8">IF(E130="param",CLEAN(B130&amp;"'function("&amp;H130&amp;") {return "&amp;H131&amp;"};';"),IF(E130="template","",CLEAN(B130&amp;IF(D130="",IF(OR(CLEAN(B130)="",LEFT(B130,2)="//"),"","'';"),"'"&amp;H130&amp;"'"&amp;D130))))</f>
        <v>$lang["payback1month"]='You can get back within a month.';</v>
      </c>
      <c r="B130" s="181" t="s">
        <v>5300</v>
      </c>
      <c r="D130" s="181" t="s">
        <v>3425</v>
      </c>
      <c r="E130" s="182" t="s">
        <v>5237</v>
      </c>
      <c r="G130" s="114">
        <f t="shared" si="5"/>
        <v>0</v>
      </c>
      <c r="H130" s="199" t="str">
        <f t="shared" si="6"/>
        <v>You can get back within a month.</v>
      </c>
      <c r="I130" s="119" t="s">
        <v>4623</v>
      </c>
      <c r="J130" s="131" t="s">
        <v>3525</v>
      </c>
      <c r="K130" s="183">
        <v>197</v>
      </c>
      <c r="L130" s="114" t="str">
        <f t="shared" si="7"/>
        <v>You can get back within a month.</v>
      </c>
      <c r="M130" s="114" t="s">
        <v>5428</v>
      </c>
      <c r="O130" s="114" t="s">
        <v>4598</v>
      </c>
    </row>
    <row r="131" spans="1:15" ht="24" x14ac:dyDescent="0.15">
      <c r="A131" s="180" t="str">
        <f t="shared" si="8"/>
        <v>$lang["paybackmonth"]='function(month) {return "You can get back in" + month+"months"};';</v>
      </c>
      <c r="B131" s="181" t="s">
        <v>5301</v>
      </c>
      <c r="E131" s="182" t="s">
        <v>5212</v>
      </c>
      <c r="G131" s="114">
        <f t="shared" si="5"/>
        <v>0</v>
      </c>
      <c r="H131" s="199" t="str">
        <f t="shared" si="6"/>
        <v>month</v>
      </c>
      <c r="I131" s="119" t="s">
        <v>5302</v>
      </c>
      <c r="J131" s="131"/>
      <c r="K131" s="183">
        <v>198</v>
      </c>
      <c r="L131" s="114" t="str">
        <f t="shared" si="7"/>
        <v/>
      </c>
      <c r="M131" s="114" t="s">
        <v>5391</v>
      </c>
      <c r="O131" s="114" t="s">
        <v>4599</v>
      </c>
    </row>
    <row r="132" spans="1:15" x14ac:dyDescent="0.15">
      <c r="A132" s="180" t="str">
        <f t="shared" si="8"/>
        <v/>
      </c>
      <c r="E132" s="182" t="s">
        <v>5258</v>
      </c>
      <c r="G132" s="114">
        <f t="shared" si="5"/>
        <v>0</v>
      </c>
      <c r="H132" s="199" t="str">
        <f t="shared" si="6"/>
        <v>"You can get back in" + month+"months"</v>
      </c>
      <c r="I132" s="119" t="s">
        <v>5430</v>
      </c>
      <c r="J132" s="131" t="s">
        <v>3526</v>
      </c>
      <c r="K132" s="183">
        <v>199</v>
      </c>
      <c r="L132" s="114" t="str">
        <f t="shared" si="7"/>
        <v>You can get back in</v>
      </c>
      <c r="M132" s="114" t="s">
        <v>5429</v>
      </c>
      <c r="O132" s="114" t="s">
        <v>4600</v>
      </c>
    </row>
    <row r="133" spans="1:15" x14ac:dyDescent="0.15">
      <c r="A133" s="180" t="str">
        <f t="shared" si="8"/>
        <v/>
      </c>
      <c r="E133" s="182" t="s">
        <v>5177</v>
      </c>
      <c r="G133" s="114">
        <f t="shared" ref="G133:G196" si="9">IF(MOD(LEN(H133) - LEN(SUBSTITUTE(H133, """", "")),2) = 1,1,0)</f>
        <v>0</v>
      </c>
      <c r="H133" s="199" t="str">
        <f t="shared" si="6"/>
        <v/>
      </c>
      <c r="I133" s="119"/>
      <c r="J133" s="131" t="s">
        <v>3527</v>
      </c>
      <c r="K133" s="183">
        <v>200</v>
      </c>
      <c r="L133" s="114" t="str">
        <f t="shared" si="7"/>
        <v xml:space="preserve"> months.</v>
      </c>
      <c r="M133" s="114" t="s">
        <v>5150</v>
      </c>
    </row>
    <row r="134" spans="1:15" ht="24" x14ac:dyDescent="0.15">
      <c r="A134" s="180" t="str">
        <f t="shared" si="8"/>
        <v>$lang["paybackyear"]='function(year) {return "You can get back on about" + year+"years."};';</v>
      </c>
      <c r="B134" s="181" t="s">
        <v>5303</v>
      </c>
      <c r="E134" s="182" t="s">
        <v>5212</v>
      </c>
      <c r="G134" s="114">
        <f t="shared" si="9"/>
        <v>0</v>
      </c>
      <c r="H134" s="199" t="str">
        <f t="shared" ref="H134:H197" si="10">SUBSTITUTE(I134, "'", "\'")</f>
        <v>year</v>
      </c>
      <c r="I134" s="119" t="s">
        <v>5304</v>
      </c>
      <c r="J134" s="131"/>
      <c r="K134" s="183">
        <v>202</v>
      </c>
      <c r="L134" s="114" t="str">
        <f t="shared" ref="L134:L197" si="11">IF(OR(K134="",INDEX(O$1:O$301,INT(K134))=""),"",INDEX(O$1:O$301,INT(K134)))</f>
        <v/>
      </c>
      <c r="M134" s="114" t="s">
        <v>5391</v>
      </c>
      <c r="O134" s="114" t="s">
        <v>4601</v>
      </c>
    </row>
    <row r="135" spans="1:15" x14ac:dyDescent="0.15">
      <c r="A135" s="180" t="str">
        <f t="shared" si="8"/>
        <v/>
      </c>
      <c r="E135" s="182" t="s">
        <v>5258</v>
      </c>
      <c r="G135" s="114">
        <f t="shared" si="9"/>
        <v>0</v>
      </c>
      <c r="H135" s="199" t="str">
        <f t="shared" si="10"/>
        <v>"You can get back on about" + year+"years."</v>
      </c>
      <c r="I135" s="119" t="s">
        <v>5432</v>
      </c>
      <c r="J135" s="131" t="s">
        <v>3526</v>
      </c>
      <c r="K135" s="183">
        <v>203</v>
      </c>
      <c r="L135" s="114" t="str">
        <f t="shared" si="11"/>
        <v>You can get back on about</v>
      </c>
      <c r="M135" s="114" t="s">
        <v>5431</v>
      </c>
      <c r="O135" s="114" t="s">
        <v>4602</v>
      </c>
    </row>
    <row r="136" spans="1:15" x14ac:dyDescent="0.15">
      <c r="A136" s="180" t="str">
        <f t="shared" si="8"/>
        <v/>
      </c>
      <c r="E136" s="182" t="s">
        <v>5177</v>
      </c>
      <c r="G136" s="114">
        <f t="shared" si="9"/>
        <v>0</v>
      </c>
      <c r="H136" s="199" t="str">
        <f t="shared" si="10"/>
        <v/>
      </c>
      <c r="I136" s="119"/>
      <c r="J136" s="131" t="s">
        <v>3528</v>
      </c>
      <c r="K136" s="183">
        <v>204</v>
      </c>
      <c r="L136" s="114" t="str">
        <f t="shared" si="11"/>
        <v xml:space="preserve"> year.</v>
      </c>
      <c r="M136" s="114" t="s">
        <v>5152</v>
      </c>
    </row>
    <row r="137" spans="1:15" ht="24" x14ac:dyDescent="0.15">
      <c r="A137" s="180" t="str">
        <f t="shared" si="8"/>
        <v>$lang["paybacknever"]='In addition, it is impossible to take the original value with the utility cost reduction amount by the products lifetime.';</v>
      </c>
      <c r="B137" s="181" t="s">
        <v>5305</v>
      </c>
      <c r="D137" s="181" t="s">
        <v>5210</v>
      </c>
      <c r="E137" s="182" t="s">
        <v>5177</v>
      </c>
      <c r="G137" s="114">
        <f t="shared" si="9"/>
        <v>0</v>
      </c>
      <c r="H137" s="199" t="str">
        <f t="shared" si="10"/>
        <v>In addition, it is impossible to take the original value with the utility cost reduction amount by the products lifetime.</v>
      </c>
      <c r="I137" s="119" t="s">
        <v>5153</v>
      </c>
      <c r="J137" s="131" t="s">
        <v>3529</v>
      </c>
      <c r="K137" s="183">
        <v>206</v>
      </c>
      <c r="L137" s="114" t="str">
        <f t="shared" si="11"/>
        <v>In addition, it is impossible to take the original value with the utility cost reduction amount by the products lifetime.</v>
      </c>
      <c r="M137" s="114" t="s">
        <v>5153</v>
      </c>
    </row>
    <row r="138" spans="1:15" ht="24" x14ac:dyDescent="0.15">
      <c r="A138" s="180" t="str">
        <f t="shared" si="8"/>
        <v>$lang["notinstallfee"]='function(fee) {return "The utility cost will be" + fee+"yen cheaper."};';</v>
      </c>
      <c r="B138" s="181" t="s">
        <v>5306</v>
      </c>
      <c r="E138" s="182" t="s">
        <v>5212</v>
      </c>
      <c r="G138" s="114">
        <f t="shared" si="9"/>
        <v>0</v>
      </c>
      <c r="H138" s="199" t="str">
        <f t="shared" si="10"/>
        <v>fee</v>
      </c>
      <c r="I138" s="119" t="s">
        <v>5292</v>
      </c>
      <c r="J138" s="131"/>
      <c r="K138" s="183">
        <v>207</v>
      </c>
      <c r="L138" s="114" t="str">
        <f t="shared" si="11"/>
        <v/>
      </c>
      <c r="M138" s="114" t="s">
        <v>5391</v>
      </c>
      <c r="O138" s="114" t="s">
        <v>4603</v>
      </c>
    </row>
    <row r="139" spans="1:15" x14ac:dyDescent="0.15">
      <c r="A139" s="180" t="str">
        <f t="shared" si="8"/>
        <v/>
      </c>
      <c r="E139" s="182" t="s">
        <v>5293</v>
      </c>
      <c r="G139" s="114">
        <f t="shared" si="9"/>
        <v>0</v>
      </c>
      <c r="H139" s="199" t="str">
        <f t="shared" si="10"/>
        <v>"The utility cost will be" + fee+"yen cheaper."</v>
      </c>
      <c r="I139" s="119" t="s">
        <v>5435</v>
      </c>
      <c r="J139" s="131" t="s">
        <v>3530</v>
      </c>
      <c r="K139" s="183">
        <v>208</v>
      </c>
      <c r="L139" s="114" t="str">
        <f t="shared" si="11"/>
        <v>The utility cost will be</v>
      </c>
      <c r="M139" s="114" t="s">
        <v>5433</v>
      </c>
    </row>
    <row r="140" spans="1:15" x14ac:dyDescent="0.15">
      <c r="A140" s="180" t="str">
        <f t="shared" si="8"/>
        <v/>
      </c>
      <c r="E140" s="182" t="s">
        <v>5177</v>
      </c>
      <c r="G140" s="114">
        <f t="shared" si="9"/>
        <v>0</v>
      </c>
      <c r="H140" s="199" t="str">
        <f t="shared" si="10"/>
        <v/>
      </c>
      <c r="I140" s="119"/>
      <c r="J140" s="131" t="s">
        <v>3531</v>
      </c>
      <c r="K140" s="183">
        <v>209</v>
      </c>
      <c r="L140" s="114" t="str">
        <f t="shared" si="11"/>
        <v>yen cheaper.</v>
      </c>
      <c r="M140" s="114" t="s">
        <v>5434</v>
      </c>
    </row>
    <row r="141" spans="1:15" x14ac:dyDescent="0.15">
      <c r="A141" s="180" t="str">
        <f t="shared" si="8"/>
        <v/>
      </c>
      <c r="G141" s="114">
        <f t="shared" si="9"/>
        <v>0</v>
      </c>
      <c r="H141" s="199" t="str">
        <f t="shared" si="10"/>
        <v/>
      </c>
      <c r="I141" s="119"/>
      <c r="J141" s="131"/>
      <c r="L141" s="114" t="str">
        <f t="shared" si="11"/>
        <v/>
      </c>
      <c r="M141" s="114" t="s">
        <v>5391</v>
      </c>
      <c r="O141" s="114" t="s">
        <v>4604</v>
      </c>
    </row>
    <row r="142" spans="1:15" x14ac:dyDescent="0.15">
      <c r="A142" s="180" t="str">
        <f t="shared" si="8"/>
        <v>//monthly-----------</v>
      </c>
      <c r="B142" s="181" t="s">
        <v>3553</v>
      </c>
      <c r="E142" s="182" t="s">
        <v>5177</v>
      </c>
      <c r="G142" s="114">
        <f t="shared" si="9"/>
        <v>0</v>
      </c>
      <c r="H142" s="199" t="str">
        <f t="shared" si="10"/>
        <v/>
      </c>
      <c r="I142" s="119"/>
      <c r="J142" s="131"/>
      <c r="K142" s="183">
        <v>258</v>
      </c>
      <c r="L142" s="114" t="str">
        <f t="shared" si="11"/>
        <v>are big source and in the three fields you emit</v>
      </c>
      <c r="M142" s="114" t="s">
        <v>5391</v>
      </c>
      <c r="O142" s="114" t="s">
        <v>4604</v>
      </c>
    </row>
    <row r="143" spans="1:15" x14ac:dyDescent="0.15">
      <c r="A143" s="180" t="str">
        <f t="shared" si="8"/>
        <v>$lang["monthlytitle"]='Estimated utility cost per month';</v>
      </c>
      <c r="B143" s="181" t="s">
        <v>5307</v>
      </c>
      <c r="D143" s="181" t="s">
        <v>3425</v>
      </c>
      <c r="E143" s="182" t="s">
        <v>5177</v>
      </c>
      <c r="G143" s="114">
        <f t="shared" si="9"/>
        <v>0</v>
      </c>
      <c r="H143" s="199" t="str">
        <f t="shared" si="10"/>
        <v>Estimated utility cost per month</v>
      </c>
      <c r="I143" s="119" t="s">
        <v>4641</v>
      </c>
      <c r="J143" s="131" t="s">
        <v>3554</v>
      </c>
      <c r="K143" s="183">
        <v>259</v>
      </c>
      <c r="L143" s="114" t="str">
        <f t="shared" si="11"/>
        <v/>
      </c>
      <c r="M143" s="114" t="s">
        <v>4641</v>
      </c>
      <c r="O143" s="114" t="s">
        <v>4605</v>
      </c>
    </row>
    <row r="144" spans="1:15" x14ac:dyDescent="0.15">
      <c r="A144" s="180" t="str">
        <f t="shared" si="8"/>
        <v>$lang["month"]='Month';</v>
      </c>
      <c r="B144" s="181" t="s">
        <v>5308</v>
      </c>
      <c r="D144" s="181" t="s">
        <v>3425</v>
      </c>
      <c r="E144" s="182" t="s">
        <v>5237</v>
      </c>
      <c r="G144" s="114">
        <f t="shared" si="9"/>
        <v>0</v>
      </c>
      <c r="H144" s="199" t="str">
        <f t="shared" si="10"/>
        <v>Month</v>
      </c>
      <c r="I144" s="119" t="s">
        <v>4642</v>
      </c>
      <c r="J144" s="131" t="s">
        <v>3555</v>
      </c>
      <c r="K144" s="183">
        <v>260</v>
      </c>
      <c r="L144" s="114" t="str">
        <f t="shared" si="11"/>
        <v/>
      </c>
      <c r="M144" s="114" t="s">
        <v>4642</v>
      </c>
      <c r="O144" s="114" t="s">
        <v>4606</v>
      </c>
    </row>
    <row r="145" spans="1:15" x14ac:dyDescent="0.15">
      <c r="A145" s="180" t="str">
        <f t="shared" si="8"/>
        <v>$lang["energy"]='energy';</v>
      </c>
      <c r="B145" s="181" t="s">
        <v>5309</v>
      </c>
      <c r="D145" s="181" t="s">
        <v>3425</v>
      </c>
      <c r="E145" s="182" t="s">
        <v>1847</v>
      </c>
      <c r="G145" s="114">
        <f t="shared" si="9"/>
        <v>0</v>
      </c>
      <c r="H145" s="199" t="str">
        <f t="shared" si="10"/>
        <v>energy</v>
      </c>
      <c r="I145" s="119" t="s">
        <v>4643</v>
      </c>
      <c r="J145" s="131" t="s">
        <v>3556</v>
      </c>
      <c r="K145" s="183">
        <v>261</v>
      </c>
      <c r="L145" s="114" t="str">
        <f t="shared" si="11"/>
        <v>% of CO2. These large field measures are effective.</v>
      </c>
      <c r="M145" s="114" t="s">
        <v>4643</v>
      </c>
      <c r="O145" s="114" t="s">
        <v>4549</v>
      </c>
    </row>
    <row r="146" spans="1:15" x14ac:dyDescent="0.15">
      <c r="A146" s="180" t="str">
        <f t="shared" si="8"/>
        <v/>
      </c>
      <c r="B146" s="181" t="s">
        <v>3429</v>
      </c>
      <c r="E146" s="182" t="s">
        <v>5177</v>
      </c>
      <c r="G146" s="114">
        <f t="shared" si="9"/>
        <v>0</v>
      </c>
      <c r="H146" s="199" t="str">
        <f t="shared" si="10"/>
        <v/>
      </c>
      <c r="I146" s="119" t="s">
        <v>5391</v>
      </c>
      <c r="J146" s="131"/>
      <c r="K146" s="183">
        <v>262</v>
      </c>
      <c r="L146" s="114" t="str">
        <f t="shared" si="11"/>
        <v/>
      </c>
      <c r="M146" s="114" t="s">
        <v>5391</v>
      </c>
    </row>
    <row r="147" spans="1:15" x14ac:dyDescent="0.15">
      <c r="A147" s="180" t="str">
        <f t="shared" si="8"/>
        <v/>
      </c>
      <c r="G147" s="114">
        <f t="shared" si="9"/>
        <v>0</v>
      </c>
      <c r="H147" s="199" t="str">
        <f t="shared" si="10"/>
        <v/>
      </c>
      <c r="I147" s="119" t="s">
        <v>5391</v>
      </c>
      <c r="J147" s="131"/>
      <c r="L147" s="114" t="str">
        <f t="shared" si="11"/>
        <v/>
      </c>
      <c r="M147" s="114" t="s">
        <v>5391</v>
      </c>
      <c r="O147" s="114" t="s">
        <v>4579</v>
      </c>
    </row>
    <row r="148" spans="1:15" x14ac:dyDescent="0.15">
      <c r="A148" s="180" t="str">
        <f t="shared" si="8"/>
        <v>//----------buttons -----------------------------------------------</v>
      </c>
      <c r="B148" s="181" t="s">
        <v>5310</v>
      </c>
      <c r="E148" s="182" t="s">
        <v>5177</v>
      </c>
      <c r="G148" s="114">
        <f t="shared" si="9"/>
        <v>0</v>
      </c>
      <c r="H148" s="199" t="str">
        <f t="shared" si="10"/>
        <v/>
      </c>
      <c r="I148" s="119" t="s">
        <v>5391</v>
      </c>
      <c r="J148" s="131"/>
      <c r="K148" s="183">
        <v>43</v>
      </c>
      <c r="L148" s="114" t="str">
        <f t="shared" si="11"/>
        <v/>
      </c>
      <c r="M148" s="114" t="s">
        <v>5391</v>
      </c>
      <c r="O148" s="114" t="s">
        <v>4607</v>
      </c>
    </row>
    <row r="149" spans="1:15" x14ac:dyDescent="0.15">
      <c r="A149" s="180" t="str">
        <f t="shared" si="8"/>
        <v>$lang['button_clear']='Clear';</v>
      </c>
      <c r="B149" s="181" t="s">
        <v>4955</v>
      </c>
      <c r="D149" s="181" t="s">
        <v>3425</v>
      </c>
      <c r="E149" s="182" t="s">
        <v>5177</v>
      </c>
      <c r="G149" s="114">
        <f t="shared" si="9"/>
        <v>0</v>
      </c>
      <c r="H149" s="199" t="str">
        <f t="shared" si="10"/>
        <v>Clear</v>
      </c>
      <c r="I149" s="119" t="s">
        <v>5121</v>
      </c>
      <c r="J149" s="131" t="s">
        <v>3457</v>
      </c>
      <c r="K149" s="183">
        <v>47</v>
      </c>
      <c r="L149" s="114" t="str">
        <f t="shared" si="11"/>
        <v>Clear</v>
      </c>
      <c r="M149" s="114" t="s">
        <v>5121</v>
      </c>
      <c r="O149" s="114" t="s">
        <v>4608</v>
      </c>
    </row>
    <row r="150" spans="1:15" x14ac:dyDescent="0.15">
      <c r="A150" s="180" t="str">
        <f t="shared" si="8"/>
        <v>$lang['button_savenew']='New storage';</v>
      </c>
      <c r="B150" s="181" t="s">
        <v>4956</v>
      </c>
      <c r="D150" s="181" t="s">
        <v>3425</v>
      </c>
      <c r="E150" s="182" t="s">
        <v>5177</v>
      </c>
      <c r="G150" s="114">
        <f t="shared" si="9"/>
        <v>0</v>
      </c>
      <c r="H150" s="199" t="str">
        <f t="shared" si="10"/>
        <v>New storage</v>
      </c>
      <c r="I150" s="119" t="s">
        <v>4574</v>
      </c>
      <c r="J150" s="131" t="s">
        <v>3458</v>
      </c>
      <c r="K150" s="183">
        <v>48</v>
      </c>
      <c r="L150" s="114" t="str">
        <f t="shared" si="11"/>
        <v>New storage</v>
      </c>
      <c r="M150" s="114" t="s">
        <v>4574</v>
      </c>
      <c r="O150" s="114" t="s">
        <v>4609</v>
      </c>
    </row>
    <row r="151" spans="1:15" x14ac:dyDescent="0.15">
      <c r="A151" s="180" t="str">
        <f t="shared" si="8"/>
        <v>$lang['button_save']='Save';</v>
      </c>
      <c r="B151" s="181" t="s">
        <v>4957</v>
      </c>
      <c r="D151" s="181" t="s">
        <v>3425</v>
      </c>
      <c r="E151" s="182" t="s">
        <v>5177</v>
      </c>
      <c r="G151" s="114">
        <f t="shared" si="9"/>
        <v>0</v>
      </c>
      <c r="H151" s="199" t="str">
        <f t="shared" si="10"/>
        <v>Save</v>
      </c>
      <c r="I151" s="119" t="s">
        <v>4575</v>
      </c>
      <c r="J151" s="131" t="s">
        <v>3459</v>
      </c>
      <c r="K151" s="183">
        <v>49</v>
      </c>
      <c r="L151" s="114" t="str">
        <f t="shared" si="11"/>
        <v>Save</v>
      </c>
      <c r="M151" s="114" t="s">
        <v>4575</v>
      </c>
      <c r="O151" s="114" t="s">
        <v>4580</v>
      </c>
    </row>
    <row r="152" spans="1:15" x14ac:dyDescent="0.15">
      <c r="A152" s="180" t="str">
        <f t="shared" si="8"/>
        <v>$lang['button_open']='open';</v>
      </c>
      <c r="B152" s="181" t="s">
        <v>4959</v>
      </c>
      <c r="D152" s="181" t="s">
        <v>3425</v>
      </c>
      <c r="E152" s="182" t="s">
        <v>5177</v>
      </c>
      <c r="G152" s="114">
        <f t="shared" si="9"/>
        <v>0</v>
      </c>
      <c r="H152" s="199" t="str">
        <f t="shared" si="10"/>
        <v>open</v>
      </c>
      <c r="I152" s="119" t="s">
        <v>4576</v>
      </c>
      <c r="J152" s="131" t="s">
        <v>3461</v>
      </c>
      <c r="K152" s="183">
        <v>51</v>
      </c>
      <c r="L152" s="114" t="str">
        <f t="shared" si="11"/>
        <v>open</v>
      </c>
      <c r="M152" s="114" t="s">
        <v>4576</v>
      </c>
      <c r="O152" s="114" t="s">
        <v>4610</v>
      </c>
    </row>
    <row r="153" spans="1:15" x14ac:dyDescent="0.15">
      <c r="A153" s="180" t="str">
        <f t="shared" si="8"/>
        <v>$lang['button_close']='close';</v>
      </c>
      <c r="B153" s="181" t="s">
        <v>4960</v>
      </c>
      <c r="D153" s="181" t="s">
        <v>3425</v>
      </c>
      <c r="E153" s="182" t="s">
        <v>5237</v>
      </c>
      <c r="G153" s="114">
        <f t="shared" si="9"/>
        <v>0</v>
      </c>
      <c r="H153" s="199" t="str">
        <f t="shared" si="10"/>
        <v>close</v>
      </c>
      <c r="I153" s="119" t="s">
        <v>5122</v>
      </c>
      <c r="J153" s="131" t="s">
        <v>3462</v>
      </c>
      <c r="K153" s="183">
        <v>52</v>
      </c>
      <c r="L153" s="114" t="str">
        <f t="shared" si="11"/>
        <v>close</v>
      </c>
      <c r="M153" s="114" t="s">
        <v>5122</v>
      </c>
      <c r="O153" s="114" t="s">
        <v>4611</v>
      </c>
    </row>
    <row r="154" spans="1:15" x14ac:dyDescent="0.15">
      <c r="A154" s="180" t="str">
        <f t="shared" si="8"/>
        <v>$lang['button_showall']='Show all';</v>
      </c>
      <c r="B154" s="181" t="s">
        <v>4962</v>
      </c>
      <c r="D154" s="181" t="s">
        <v>3425</v>
      </c>
      <c r="E154" s="182" t="s">
        <v>5237</v>
      </c>
      <c r="G154" s="114">
        <f t="shared" si="9"/>
        <v>0</v>
      </c>
      <c r="H154" s="199" t="str">
        <f t="shared" si="10"/>
        <v>Show all</v>
      </c>
      <c r="I154" s="119" t="s">
        <v>4578</v>
      </c>
      <c r="J154" s="131" t="s">
        <v>3464</v>
      </c>
      <c r="K154" s="183">
        <v>54</v>
      </c>
      <c r="L154" s="114" t="str">
        <f t="shared" si="11"/>
        <v>Show all</v>
      </c>
      <c r="M154" s="114" t="s">
        <v>4578</v>
      </c>
      <c r="O154" s="114" t="s">
        <v>4612</v>
      </c>
    </row>
    <row r="155" spans="1:15" x14ac:dyDescent="0.15">
      <c r="A155" s="180" t="str">
        <f t="shared" si="8"/>
        <v>$lang["add"]='add';</v>
      </c>
      <c r="B155" s="181" t="s">
        <v>5311</v>
      </c>
      <c r="D155" s="181" t="s">
        <v>3425</v>
      </c>
      <c r="E155" s="182" t="s">
        <v>5177</v>
      </c>
      <c r="G155" s="114">
        <f t="shared" si="9"/>
        <v>0</v>
      </c>
      <c r="H155" s="199" t="str">
        <f t="shared" si="10"/>
        <v>add</v>
      </c>
      <c r="I155" s="119" t="s">
        <v>5135</v>
      </c>
      <c r="J155" s="131" t="s">
        <v>3492</v>
      </c>
      <c r="K155" s="183">
        <v>126</v>
      </c>
      <c r="L155" s="114" t="str">
        <f t="shared" si="11"/>
        <v>add</v>
      </c>
      <c r="M155" s="114" t="s">
        <v>5135</v>
      </c>
      <c r="O155" s="114" t="s">
        <v>4613</v>
      </c>
    </row>
    <row r="156" spans="1:15" x14ac:dyDescent="0.15">
      <c r="A156" s="180" t="str">
        <f t="shared" si="8"/>
        <v/>
      </c>
      <c r="G156" s="114">
        <f t="shared" si="9"/>
        <v>0</v>
      </c>
      <c r="H156" s="199" t="str">
        <f t="shared" si="10"/>
        <v/>
      </c>
      <c r="I156" s="119" t="s">
        <v>5391</v>
      </c>
      <c r="J156" s="131"/>
      <c r="L156" s="114" t="str">
        <f t="shared" si="11"/>
        <v/>
      </c>
      <c r="M156" s="114" t="s">
        <v>5391</v>
      </c>
      <c r="O156" s="114" t="s">
        <v>4614</v>
      </c>
    </row>
    <row r="157" spans="1:15" x14ac:dyDescent="0.15">
      <c r="A157" s="180" t="str">
        <f t="shared" si="8"/>
        <v>$lang['button_menu']='menu';</v>
      </c>
      <c r="B157" s="181" t="s">
        <v>5312</v>
      </c>
      <c r="D157" s="181" t="s">
        <v>3425</v>
      </c>
      <c r="E157" s="182" t="s">
        <v>5177</v>
      </c>
      <c r="G157" s="114">
        <f t="shared" si="9"/>
        <v>0</v>
      </c>
      <c r="H157" s="199" t="str">
        <f t="shared" si="10"/>
        <v>menu</v>
      </c>
      <c r="I157" s="119" t="s">
        <v>5000</v>
      </c>
      <c r="J157" s="131" t="s">
        <v>5313</v>
      </c>
      <c r="K157" s="183">
        <v>78</v>
      </c>
      <c r="L157" s="114" t="str">
        <f t="shared" si="11"/>
        <v>menu</v>
      </c>
      <c r="M157" s="114" t="s">
        <v>5000</v>
      </c>
      <c r="O157" s="114" t="s">
        <v>4615</v>
      </c>
    </row>
    <row r="158" spans="1:15" x14ac:dyDescent="0.15">
      <c r="A158" s="180" t="str">
        <f t="shared" si="8"/>
        <v>$lang['button_back_toppage']='Back to the first page';</v>
      </c>
      <c r="B158" s="181" t="s">
        <v>4952</v>
      </c>
      <c r="D158" s="181" t="s">
        <v>3425</v>
      </c>
      <c r="E158" s="182" t="s">
        <v>5177</v>
      </c>
      <c r="G158" s="114">
        <f t="shared" si="9"/>
        <v>0</v>
      </c>
      <c r="H158" s="199" t="str">
        <f t="shared" si="10"/>
        <v>Back to the first page</v>
      </c>
      <c r="I158" s="119" t="s">
        <v>4572</v>
      </c>
      <c r="J158" s="131" t="s">
        <v>3454</v>
      </c>
      <c r="K158" s="183">
        <v>44</v>
      </c>
      <c r="L158" s="114" t="str">
        <f t="shared" si="11"/>
        <v>Back to the first page</v>
      </c>
      <c r="M158" s="114" t="s">
        <v>4572</v>
      </c>
      <c r="O158" s="114" t="s">
        <v>4616</v>
      </c>
    </row>
    <row r="159" spans="1:15" x14ac:dyDescent="0.15">
      <c r="A159" s="180" t="str">
        <f t="shared" si="8"/>
        <v>$lang['button_back']='Return';</v>
      </c>
      <c r="B159" s="181" t="s">
        <v>4953</v>
      </c>
      <c r="D159" s="181" t="s">
        <v>3425</v>
      </c>
      <c r="E159" s="182" t="s">
        <v>5177</v>
      </c>
      <c r="G159" s="114">
        <f t="shared" si="9"/>
        <v>0</v>
      </c>
      <c r="H159" s="199" t="str">
        <f t="shared" si="10"/>
        <v>Return</v>
      </c>
      <c r="I159" s="119" t="s">
        <v>4573</v>
      </c>
      <c r="J159" s="131" t="s">
        <v>3455</v>
      </c>
      <c r="K159" s="183">
        <v>45</v>
      </c>
      <c r="L159" s="114" t="str">
        <f t="shared" si="11"/>
        <v>Return</v>
      </c>
      <c r="M159" s="114" t="s">
        <v>4573</v>
      </c>
      <c r="O159" s="114" t="s">
        <v>4617</v>
      </c>
    </row>
    <row r="160" spans="1:15" x14ac:dyDescent="0.15">
      <c r="A160" s="180" t="str">
        <f t="shared" si="8"/>
        <v>$lang['button_prev']='Forward';</v>
      </c>
      <c r="B160" s="181" t="s">
        <v>5314</v>
      </c>
      <c r="D160" s="181" t="s">
        <v>3425</v>
      </c>
      <c r="E160" s="182" t="s">
        <v>5177</v>
      </c>
      <c r="G160" s="114">
        <f t="shared" si="9"/>
        <v>0</v>
      </c>
      <c r="H160" s="199" t="str">
        <f t="shared" si="10"/>
        <v>Forward</v>
      </c>
      <c r="I160" s="119" t="s">
        <v>5008</v>
      </c>
      <c r="J160" s="131" t="s">
        <v>4995</v>
      </c>
      <c r="K160" s="183">
        <v>90</v>
      </c>
      <c r="L160" s="114" t="str">
        <f t="shared" si="11"/>
        <v>Forward</v>
      </c>
      <c r="M160" s="114" t="s">
        <v>5008</v>
      </c>
      <c r="O160" s="114" t="s">
        <v>4618</v>
      </c>
    </row>
    <row r="161" spans="1:15" x14ac:dyDescent="0.15">
      <c r="A161" s="180" t="str">
        <f t="shared" si="8"/>
        <v>$lang['button_next']='next';</v>
      </c>
      <c r="B161" s="181" t="s">
        <v>5315</v>
      </c>
      <c r="D161" s="181" t="s">
        <v>3425</v>
      </c>
      <c r="E161" s="182" t="s">
        <v>5316</v>
      </c>
      <c r="G161" s="114">
        <f t="shared" si="9"/>
        <v>0</v>
      </c>
      <c r="H161" s="199" t="str">
        <f t="shared" si="10"/>
        <v>next</v>
      </c>
      <c r="I161" s="119" t="s">
        <v>5009</v>
      </c>
      <c r="J161" s="131" t="s">
        <v>4996</v>
      </c>
      <c r="K161" s="183">
        <v>91</v>
      </c>
      <c r="L161" s="114" t="str">
        <f t="shared" si="11"/>
        <v>next</v>
      </c>
      <c r="M161" s="114" t="s">
        <v>5009</v>
      </c>
      <c r="O161" s="114" t="s">
        <v>4189</v>
      </c>
    </row>
    <row r="162" spans="1:15" x14ac:dyDescent="0.15">
      <c r="A162" s="180" t="str">
        <f t="shared" si="8"/>
        <v/>
      </c>
      <c r="G162" s="114">
        <f t="shared" si="9"/>
        <v>0</v>
      </c>
      <c r="H162" s="199" t="str">
        <f t="shared" si="10"/>
        <v/>
      </c>
      <c r="I162" s="119" t="s">
        <v>5391</v>
      </c>
      <c r="J162" s="131"/>
      <c r="L162" s="114" t="str">
        <f t="shared" si="11"/>
        <v/>
      </c>
      <c r="M162" s="114" t="s">
        <v>5391</v>
      </c>
    </row>
    <row r="163" spans="1:15" x14ac:dyDescent="0.15">
      <c r="A163" s="180" t="str">
        <f t="shared" si="8"/>
        <v>$lang['button_top']='Top';</v>
      </c>
      <c r="B163" s="181" t="s">
        <v>4964</v>
      </c>
      <c r="D163" s="181" t="s">
        <v>3425</v>
      </c>
      <c r="E163" s="182" t="s">
        <v>5316</v>
      </c>
      <c r="G163" s="114">
        <f t="shared" si="9"/>
        <v>0</v>
      </c>
      <c r="H163" s="199" t="str">
        <f t="shared" si="10"/>
        <v>Top</v>
      </c>
      <c r="I163" s="119" t="s">
        <v>5123</v>
      </c>
      <c r="J163" s="131" t="s">
        <v>3466</v>
      </c>
      <c r="K163" s="183">
        <v>57</v>
      </c>
      <c r="L163" s="114" t="str">
        <f t="shared" si="11"/>
        <v>Top</v>
      </c>
      <c r="M163" s="114" t="s">
        <v>5123</v>
      </c>
    </row>
    <row r="164" spans="1:15" x14ac:dyDescent="0.15">
      <c r="A164" s="180" t="str">
        <f t="shared" si="8"/>
        <v>$lang['button_input']='Entry';</v>
      </c>
      <c r="B164" s="181" t="s">
        <v>4965</v>
      </c>
      <c r="D164" s="181" t="s">
        <v>3425</v>
      </c>
      <c r="E164" s="182" t="s">
        <v>5177</v>
      </c>
      <c r="G164" s="114">
        <f t="shared" si="9"/>
        <v>0</v>
      </c>
      <c r="H164" s="199" t="str">
        <f t="shared" si="10"/>
        <v>Entry</v>
      </c>
      <c r="I164" s="119" t="s">
        <v>5124</v>
      </c>
      <c r="J164" s="131" t="s">
        <v>3467</v>
      </c>
      <c r="K164" s="183">
        <v>58</v>
      </c>
      <c r="L164" s="114" t="str">
        <f t="shared" si="11"/>
        <v>Entry</v>
      </c>
      <c r="M164" s="114" t="s">
        <v>5124</v>
      </c>
      <c r="O164" s="114" t="s">
        <v>4619</v>
      </c>
    </row>
    <row r="165" spans="1:15" x14ac:dyDescent="0.15">
      <c r="A165" s="180" t="str">
        <f t="shared" si="8"/>
        <v>$lang['button_queslist']='Question List';</v>
      </c>
      <c r="B165" s="181" t="s">
        <v>5317</v>
      </c>
      <c r="D165" s="181" t="s">
        <v>3425</v>
      </c>
      <c r="E165" s="182" t="s">
        <v>5177</v>
      </c>
      <c r="G165" s="114">
        <f t="shared" si="9"/>
        <v>0</v>
      </c>
      <c r="H165" s="199" t="str">
        <f t="shared" si="10"/>
        <v>Question List</v>
      </c>
      <c r="I165" s="119" t="s">
        <v>5010</v>
      </c>
      <c r="J165" s="131" t="s">
        <v>4997</v>
      </c>
      <c r="K165" s="183">
        <v>92</v>
      </c>
      <c r="L165" s="114" t="str">
        <f t="shared" si="11"/>
        <v>Question List</v>
      </c>
      <c r="M165" s="114" t="s">
        <v>5010</v>
      </c>
    </row>
    <row r="166" spans="1:15" x14ac:dyDescent="0.15">
      <c r="A166" s="180" t="str">
        <f t="shared" si="8"/>
        <v>$lang['button_diagnosis']='Diagnosis page';</v>
      </c>
      <c r="B166" s="181" t="s">
        <v>4954</v>
      </c>
      <c r="D166" s="181" t="s">
        <v>3425</v>
      </c>
      <c r="E166" s="182" t="s">
        <v>5177</v>
      </c>
      <c r="G166" s="114">
        <f t="shared" si="9"/>
        <v>0</v>
      </c>
      <c r="H166" s="199" t="str">
        <f t="shared" si="10"/>
        <v>Diagnosis page</v>
      </c>
      <c r="I166" s="119" t="s">
        <v>5120</v>
      </c>
      <c r="J166" s="131" t="s">
        <v>3456</v>
      </c>
      <c r="K166" s="183">
        <v>46</v>
      </c>
      <c r="L166" s="114" t="str">
        <f t="shared" si="11"/>
        <v>Diagnosis page</v>
      </c>
      <c r="M166" s="114" t="s">
        <v>5120</v>
      </c>
    </row>
    <row r="167" spans="1:15" x14ac:dyDescent="0.15">
      <c r="A167" s="180" t="str">
        <f t="shared" si="8"/>
        <v>$lang['button_measures']='Measure';</v>
      </c>
      <c r="B167" s="181" t="s">
        <v>4966</v>
      </c>
      <c r="D167" s="181" t="s">
        <v>3425</v>
      </c>
      <c r="E167" s="182" t="s">
        <v>5232</v>
      </c>
      <c r="G167" s="114">
        <f t="shared" si="9"/>
        <v>0</v>
      </c>
      <c r="H167" s="199" t="str">
        <f t="shared" si="10"/>
        <v>Measure</v>
      </c>
      <c r="I167" s="119" t="s">
        <v>5125</v>
      </c>
      <c r="J167" s="131" t="s">
        <v>3468</v>
      </c>
      <c r="K167" s="183">
        <v>59</v>
      </c>
      <c r="L167" s="114" t="str">
        <f t="shared" si="11"/>
        <v>Measure</v>
      </c>
      <c r="M167" s="114" t="s">
        <v>5125</v>
      </c>
      <c r="O167" s="114" t="s">
        <v>5136</v>
      </c>
    </row>
    <row r="168" spans="1:15" x14ac:dyDescent="0.15">
      <c r="A168" s="180" t="str">
        <f t="shared" si="8"/>
        <v>$lang['button_selectcategory']='Evaluation field';</v>
      </c>
      <c r="B168" s="181" t="s">
        <v>4967</v>
      </c>
      <c r="D168" s="181" t="s">
        <v>3425</v>
      </c>
      <c r="E168" s="182" t="s">
        <v>5177</v>
      </c>
      <c r="G168" s="114">
        <f t="shared" si="9"/>
        <v>0</v>
      </c>
      <c r="H168" s="199" t="str">
        <f t="shared" si="10"/>
        <v>Evaluation field</v>
      </c>
      <c r="I168" s="119" t="s">
        <v>5126</v>
      </c>
      <c r="J168" s="131" t="s">
        <v>3469</v>
      </c>
      <c r="K168" s="183">
        <v>60</v>
      </c>
      <c r="L168" s="114" t="str">
        <f t="shared" si="11"/>
        <v>Evaluation field</v>
      </c>
      <c r="M168" s="114" t="s">
        <v>5126</v>
      </c>
      <c r="O168" s="114" t="s">
        <v>4620</v>
      </c>
    </row>
    <row r="169" spans="1:15" x14ac:dyDescent="0.15">
      <c r="A169" s="180" t="str">
        <f t="shared" si="8"/>
        <v>$lang['button_calcresult']='Calculation result';</v>
      </c>
      <c r="B169" s="181" t="s">
        <v>5318</v>
      </c>
      <c r="D169" s="181" t="s">
        <v>3425</v>
      </c>
      <c r="E169" s="182" t="s">
        <v>5177</v>
      </c>
      <c r="G169" s="114">
        <f t="shared" si="9"/>
        <v>0</v>
      </c>
      <c r="H169" s="199" t="str">
        <f t="shared" si="10"/>
        <v>Calculation result</v>
      </c>
      <c r="I169" s="119" t="s">
        <v>5011</v>
      </c>
      <c r="J169" s="131" t="s">
        <v>4998</v>
      </c>
      <c r="K169" s="183">
        <v>93</v>
      </c>
      <c r="L169" s="114" t="str">
        <f t="shared" si="11"/>
        <v>Calculation result</v>
      </c>
      <c r="M169" s="114" t="s">
        <v>5011</v>
      </c>
    </row>
    <row r="170" spans="1:15" x14ac:dyDescent="0.15">
      <c r="A170" s="180" t="str">
        <f t="shared" si="8"/>
        <v>$lang['button_about']='Commentary';</v>
      </c>
      <c r="B170" s="181" t="s">
        <v>4958</v>
      </c>
      <c r="D170" s="181" t="s">
        <v>3425</v>
      </c>
      <c r="E170" s="182" t="s">
        <v>5177</v>
      </c>
      <c r="G170" s="114">
        <f t="shared" si="9"/>
        <v>0</v>
      </c>
      <c r="H170" s="199" t="str">
        <f t="shared" si="10"/>
        <v>Commentary</v>
      </c>
      <c r="I170" s="119" t="s">
        <v>4557</v>
      </c>
      <c r="J170" s="131" t="s">
        <v>3460</v>
      </c>
      <c r="K170" s="183">
        <v>50</v>
      </c>
      <c r="L170" s="114" t="str">
        <f t="shared" si="11"/>
        <v>Commentary</v>
      </c>
      <c r="M170" s="114" t="s">
        <v>4557</v>
      </c>
    </row>
    <row r="171" spans="1:15" x14ac:dyDescent="0.15">
      <c r="A171" s="180" t="str">
        <f t="shared" si="8"/>
        <v>$lang['button_fullversion']='Full function version';</v>
      </c>
      <c r="B171" s="181" t="s">
        <v>4961</v>
      </c>
      <c r="D171" s="181" t="s">
        <v>3425</v>
      </c>
      <c r="E171" s="182" t="s">
        <v>5177</v>
      </c>
      <c r="G171" s="114">
        <f t="shared" si="9"/>
        <v>0</v>
      </c>
      <c r="H171" s="199" t="str">
        <f t="shared" si="10"/>
        <v>Full function version</v>
      </c>
      <c r="I171" s="119" t="s">
        <v>4577</v>
      </c>
      <c r="J171" s="131" t="s">
        <v>3463</v>
      </c>
      <c r="K171" s="183">
        <v>53</v>
      </c>
      <c r="L171" s="114" t="str">
        <f t="shared" si="11"/>
        <v>Full function version</v>
      </c>
      <c r="M171" s="114" t="s">
        <v>4577</v>
      </c>
      <c r="O171" s="114" t="s">
        <v>5137</v>
      </c>
    </row>
    <row r="172" spans="1:15" x14ac:dyDescent="0.15">
      <c r="A172" s="180" t="str">
        <f t="shared" si="8"/>
        <v>$lang['clear_confirm']='List mode';</v>
      </c>
      <c r="B172" s="181" t="s">
        <v>4963</v>
      </c>
      <c r="D172" s="181" t="s">
        <v>3425</v>
      </c>
      <c r="E172" s="182" t="s">
        <v>5177</v>
      </c>
      <c r="G172" s="114">
        <f t="shared" si="9"/>
        <v>0</v>
      </c>
      <c r="H172" s="199" t="str">
        <f t="shared" si="10"/>
        <v>List mode</v>
      </c>
      <c r="I172" s="119" t="s">
        <v>4571</v>
      </c>
      <c r="J172" s="131" t="s">
        <v>3465</v>
      </c>
      <c r="K172" s="183">
        <v>55</v>
      </c>
      <c r="L172" s="114" t="str">
        <f t="shared" si="11"/>
        <v>List mode</v>
      </c>
      <c r="M172" s="114" t="s">
        <v>4571</v>
      </c>
      <c r="O172" s="114" t="s">
        <v>5138</v>
      </c>
    </row>
    <row r="173" spans="1:15" x14ac:dyDescent="0.15">
      <c r="A173" s="180" t="str">
        <f t="shared" si="8"/>
        <v/>
      </c>
      <c r="B173" s="181" t="s">
        <v>3429</v>
      </c>
      <c r="E173" s="182" t="s">
        <v>5177</v>
      </c>
      <c r="G173" s="114">
        <f t="shared" si="9"/>
        <v>0</v>
      </c>
      <c r="H173" s="199" t="str">
        <f t="shared" si="10"/>
        <v/>
      </c>
      <c r="I173" s="119" t="s">
        <v>5391</v>
      </c>
      <c r="J173" s="131"/>
      <c r="K173" s="183">
        <v>56</v>
      </c>
      <c r="L173" s="114" t="str">
        <f t="shared" si="11"/>
        <v/>
      </c>
      <c r="M173" s="114" t="s">
        <v>5391</v>
      </c>
      <c r="O173" s="114" t="s">
        <v>5139</v>
      </c>
    </row>
    <row r="174" spans="1:15" x14ac:dyDescent="0.15">
      <c r="A174" s="180" t="str">
        <f t="shared" si="8"/>
        <v>$lang['button_co2emission']='CO2 emissions';</v>
      </c>
      <c r="B174" s="181" t="s">
        <v>4969</v>
      </c>
      <c r="D174" s="181" t="s">
        <v>3425</v>
      </c>
      <c r="E174" s="182" t="s">
        <v>5177</v>
      </c>
      <c r="G174" s="114">
        <f t="shared" si="9"/>
        <v>0</v>
      </c>
      <c r="H174" s="199" t="str">
        <f t="shared" si="10"/>
        <v>CO2 emissions</v>
      </c>
      <c r="I174" s="119" t="s">
        <v>4579</v>
      </c>
      <c r="J174" s="131" t="s">
        <v>3471</v>
      </c>
      <c r="K174" s="183">
        <v>63</v>
      </c>
      <c r="L174" s="114" t="str">
        <f t="shared" si="11"/>
        <v>CO2 emissions</v>
      </c>
      <c r="M174" s="114" t="s">
        <v>4579</v>
      </c>
    </row>
    <row r="175" spans="1:15" x14ac:dyDescent="0.15">
      <c r="A175" s="180" t="str">
        <f t="shared" si="8"/>
        <v>$lang['button_firstenergy']='Primary energy';</v>
      </c>
      <c r="B175" s="181" t="s">
        <v>4970</v>
      </c>
      <c r="D175" s="181" t="s">
        <v>3425</v>
      </c>
      <c r="E175" s="182" t="s">
        <v>5177</v>
      </c>
      <c r="G175" s="114">
        <f t="shared" si="9"/>
        <v>0</v>
      </c>
      <c r="H175" s="199" t="str">
        <f t="shared" si="10"/>
        <v>Primary energy</v>
      </c>
      <c r="I175" s="119" t="s">
        <v>5128</v>
      </c>
      <c r="J175" s="131" t="s">
        <v>3472</v>
      </c>
      <c r="K175" s="183">
        <v>64</v>
      </c>
      <c r="L175" s="114" t="str">
        <f t="shared" si="11"/>
        <v>Primary energy</v>
      </c>
      <c r="M175" s="114" t="s">
        <v>5128</v>
      </c>
      <c r="O175" s="114" t="s">
        <v>4621</v>
      </c>
    </row>
    <row r="176" spans="1:15" x14ac:dyDescent="0.15">
      <c r="A176" s="180" t="str">
        <f t="shared" si="8"/>
        <v>$lang['button_energyfee']='Utility costs';</v>
      </c>
      <c r="B176" s="181" t="s">
        <v>4971</v>
      </c>
      <c r="D176" s="181" t="s">
        <v>3425</v>
      </c>
      <c r="E176" s="182" t="s">
        <v>5177</v>
      </c>
      <c r="G176" s="114">
        <f t="shared" si="9"/>
        <v>0</v>
      </c>
      <c r="H176" s="199" t="str">
        <f t="shared" si="10"/>
        <v>Utility costs</v>
      </c>
      <c r="I176" s="119" t="s">
        <v>4580</v>
      </c>
      <c r="J176" s="131" t="s">
        <v>3473</v>
      </c>
      <c r="K176" s="183">
        <v>65</v>
      </c>
      <c r="L176" s="114" t="str">
        <f t="shared" si="11"/>
        <v>Utility costs</v>
      </c>
      <c r="M176" s="114" t="s">
        <v>4580</v>
      </c>
      <c r="O176" s="114" t="s">
        <v>5140</v>
      </c>
    </row>
    <row r="177" spans="1:15" x14ac:dyDescent="0.15">
      <c r="A177" s="180" t="str">
        <f t="shared" si="8"/>
        <v/>
      </c>
      <c r="G177" s="114">
        <f t="shared" si="9"/>
        <v>0</v>
      </c>
      <c r="H177" s="199" t="str">
        <f t="shared" si="10"/>
        <v/>
      </c>
      <c r="I177" s="119" t="s">
        <v>5391</v>
      </c>
      <c r="J177" s="131"/>
      <c r="L177" s="114" t="str">
        <f t="shared" si="11"/>
        <v/>
      </c>
      <c r="M177" s="114" t="s">
        <v>5391</v>
      </c>
    </row>
    <row r="178" spans="1:15" x14ac:dyDescent="0.15">
      <c r="A178" s="180" t="str">
        <f t="shared" si="8"/>
        <v/>
      </c>
      <c r="G178" s="114">
        <f t="shared" si="9"/>
        <v>0</v>
      </c>
      <c r="H178" s="199" t="str">
        <f t="shared" si="10"/>
        <v/>
      </c>
      <c r="I178" s="119" t="s">
        <v>5391</v>
      </c>
      <c r="J178" s="131"/>
      <c r="L178" s="114" t="str">
        <f t="shared" si="11"/>
        <v/>
      </c>
      <c r="M178" s="114" t="s">
        <v>5391</v>
      </c>
    </row>
    <row r="179" spans="1:15" x14ac:dyDescent="0.15">
      <c r="A179" s="180" t="str">
        <f t="shared" si="8"/>
        <v>//---- 1 button mode -----------</v>
      </c>
      <c r="B179" s="181" t="s">
        <v>5319</v>
      </c>
      <c r="G179" s="114">
        <f t="shared" si="9"/>
        <v>0</v>
      </c>
      <c r="H179" s="199" t="str">
        <f t="shared" si="10"/>
        <v/>
      </c>
      <c r="I179" s="119" t="s">
        <v>5391</v>
      </c>
      <c r="J179" s="131"/>
      <c r="K179" s="183">
        <v>77</v>
      </c>
      <c r="L179" s="114" t="str">
        <f t="shared" si="11"/>
        <v/>
      </c>
      <c r="M179" s="114" t="s">
        <v>5391</v>
      </c>
      <c r="O179" s="114" t="s">
        <v>5141</v>
      </c>
    </row>
    <row r="180" spans="1:15" ht="60" x14ac:dyDescent="0.15">
      <c r="A180" s="180" t="str">
        <f t="shared" si="8"/>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81" t="s">
        <v>5320</v>
      </c>
      <c r="D180" s="181" t="s">
        <v>3425</v>
      </c>
      <c r="E180" s="182" t="s">
        <v>5177</v>
      </c>
      <c r="G180" s="114">
        <f t="shared" si="9"/>
        <v>0</v>
      </c>
      <c r="H180" s="199" t="str">
        <f t="shared" si="10"/>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5001</v>
      </c>
      <c r="J180" s="131" t="s">
        <v>4985</v>
      </c>
      <c r="K180" s="183">
        <v>79</v>
      </c>
      <c r="L180" s="114"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5001</v>
      </c>
      <c r="O180" s="114" t="s">
        <v>5142</v>
      </c>
    </row>
    <row r="181" spans="1:15" ht="24" x14ac:dyDescent="0.15">
      <c r="A181" s="180" t="str">
        <f t="shared" si="8"/>
        <v>$lang['home_button_intro2']='The information you enter can only be viewed by you using this terminal, it will not accumulate on the server.';</v>
      </c>
      <c r="B181" s="181" t="s">
        <v>5321</v>
      </c>
      <c r="D181" s="181" t="s">
        <v>3425</v>
      </c>
      <c r="E181" s="182" t="s">
        <v>5177</v>
      </c>
      <c r="G181" s="114">
        <f t="shared" si="9"/>
        <v>0</v>
      </c>
      <c r="H181" s="199" t="str">
        <f t="shared" si="10"/>
        <v>The information you enter can only be viewed by you using this terminal, it will not accumulate on the server.</v>
      </c>
      <c r="I181" s="119" t="s">
        <v>5002</v>
      </c>
      <c r="J181" s="131" t="s">
        <v>4986</v>
      </c>
      <c r="K181" s="183">
        <v>80</v>
      </c>
      <c r="L181" s="114" t="str">
        <f t="shared" si="11"/>
        <v>The information you enter can only be viewed by you using this terminal, it will not accumulate on the server.</v>
      </c>
      <c r="M181" s="114" t="s">
        <v>5002</v>
      </c>
    </row>
    <row r="182" spans="1:15" x14ac:dyDescent="0.15">
      <c r="A182" s="180" t="str">
        <f t="shared" si="8"/>
        <v>$lang['home_button_startdiagnosis']='Start diagnosis';</v>
      </c>
      <c r="B182" s="181" t="s">
        <v>5322</v>
      </c>
      <c r="D182" s="181" t="s">
        <v>3425</v>
      </c>
      <c r="E182" s="182" t="s">
        <v>5177</v>
      </c>
      <c r="G182" s="114">
        <f t="shared" si="9"/>
        <v>0</v>
      </c>
      <c r="H182" s="199" t="str">
        <f t="shared" si="10"/>
        <v>Start diagnosis</v>
      </c>
      <c r="I182" s="119" t="s">
        <v>4556</v>
      </c>
      <c r="J182" s="131" t="s">
        <v>4987</v>
      </c>
      <c r="K182" s="183">
        <v>81</v>
      </c>
      <c r="L182" s="114" t="str">
        <f t="shared" si="11"/>
        <v>Start diagnosis</v>
      </c>
      <c r="M182" s="114" t="s">
        <v>4556</v>
      </c>
      <c r="O182" s="114" t="s">
        <v>4622</v>
      </c>
    </row>
    <row r="183" spans="1:15" x14ac:dyDescent="0.15">
      <c r="A183" s="180" t="str">
        <f t="shared" si="8"/>
        <v>$lang['home_button_about']='About this diagnosis';</v>
      </c>
      <c r="B183" s="181" t="s">
        <v>5323</v>
      </c>
      <c r="D183" s="181" t="s">
        <v>3425</v>
      </c>
      <c r="E183" s="182" t="s">
        <v>5177</v>
      </c>
      <c r="G183" s="114">
        <f t="shared" si="9"/>
        <v>0</v>
      </c>
      <c r="H183" s="199" t="str">
        <f t="shared" si="10"/>
        <v>About this diagnosis</v>
      </c>
      <c r="I183" s="119" t="s">
        <v>5003</v>
      </c>
      <c r="J183" s="131" t="s">
        <v>4988</v>
      </c>
      <c r="K183" s="183">
        <v>82</v>
      </c>
      <c r="L183" s="114" t="str">
        <f t="shared" si="11"/>
        <v>About this diagnosis</v>
      </c>
      <c r="M183" s="114" t="s">
        <v>5003</v>
      </c>
    </row>
    <row r="184" spans="1:15" x14ac:dyDescent="0.15">
      <c r="A184" s="180" t="str">
        <f t="shared" si="8"/>
        <v>$lang['home_button_result']='View the results';</v>
      </c>
      <c r="B184" s="181" t="s">
        <v>5324</v>
      </c>
      <c r="D184" s="181" t="s">
        <v>3425</v>
      </c>
      <c r="E184" s="182" t="s">
        <v>5177</v>
      </c>
      <c r="G184" s="114">
        <f t="shared" si="9"/>
        <v>0</v>
      </c>
      <c r="H184" s="199" t="str">
        <f t="shared" si="10"/>
        <v>View the results</v>
      </c>
      <c r="I184" s="119" t="s">
        <v>5004</v>
      </c>
      <c r="J184" s="131" t="s">
        <v>4989</v>
      </c>
      <c r="K184" s="183">
        <v>83</v>
      </c>
      <c r="L184" s="114" t="str">
        <f t="shared" si="11"/>
        <v>View the results</v>
      </c>
      <c r="M184" s="114" t="s">
        <v>5004</v>
      </c>
    </row>
    <row r="185" spans="1:15" x14ac:dyDescent="0.15">
      <c r="A185" s="180" t="str">
        <f t="shared" si="8"/>
        <v>$lang['home_button_retry']='Respond again';</v>
      </c>
      <c r="B185" s="181" t="s">
        <v>5325</v>
      </c>
      <c r="D185" s="181" t="s">
        <v>3425</v>
      </c>
      <c r="E185" s="182" t="s">
        <v>5177</v>
      </c>
      <c r="G185" s="114">
        <f t="shared" si="9"/>
        <v>0</v>
      </c>
      <c r="H185" s="199" t="str">
        <f t="shared" si="10"/>
        <v>Respond again</v>
      </c>
      <c r="I185" s="119" t="s">
        <v>5005</v>
      </c>
      <c r="J185" s="131" t="s">
        <v>4990</v>
      </c>
      <c r="K185" s="183">
        <v>84</v>
      </c>
      <c r="L185" s="114" t="str">
        <f t="shared" si="11"/>
        <v>Respond again</v>
      </c>
      <c r="M185" s="114" t="s">
        <v>5005</v>
      </c>
    </row>
    <row r="186" spans="1:15" x14ac:dyDescent="0.15">
      <c r="A186" s="180" t="str">
        <f t="shared" si="8"/>
        <v>$lang['home_button_average']='Average comparison';</v>
      </c>
      <c r="B186" s="181" t="s">
        <v>5326</v>
      </c>
      <c r="D186" s="181" t="s">
        <v>3425</v>
      </c>
      <c r="E186" s="182" t="s">
        <v>5177</v>
      </c>
      <c r="G186" s="114">
        <f t="shared" si="9"/>
        <v>0</v>
      </c>
      <c r="H186" s="199" t="str">
        <f t="shared" si="10"/>
        <v>Average comparison</v>
      </c>
      <c r="I186" s="119" t="s">
        <v>5006</v>
      </c>
      <c r="J186" s="131" t="s">
        <v>4991</v>
      </c>
      <c r="K186" s="183">
        <v>85</v>
      </c>
      <c r="L186" s="114" t="str">
        <f t="shared" si="11"/>
        <v>Average comparison</v>
      </c>
      <c r="M186" s="114" t="s">
        <v>5006</v>
      </c>
      <c r="O186" s="114" t="s">
        <v>5143</v>
      </c>
    </row>
    <row r="187" spans="1:15" x14ac:dyDescent="0.15">
      <c r="A187" s="180" t="str">
        <f t="shared" si="8"/>
        <v>$lang['home_button_monthly']='Monthly change';</v>
      </c>
      <c r="B187" s="181" t="s">
        <v>5327</v>
      </c>
      <c r="D187" s="181" t="s">
        <v>3425</v>
      </c>
      <c r="E187" s="182" t="s">
        <v>5177</v>
      </c>
      <c r="G187" s="114">
        <f t="shared" si="9"/>
        <v>0</v>
      </c>
      <c r="H187" s="199" t="str">
        <f t="shared" si="10"/>
        <v>Monthly change</v>
      </c>
      <c r="I187" s="119" t="s">
        <v>5007</v>
      </c>
      <c r="J187" s="131" t="s">
        <v>4992</v>
      </c>
      <c r="K187" s="183">
        <v>86</v>
      </c>
      <c r="L187" s="114" t="str">
        <f t="shared" si="11"/>
        <v>Monthly change</v>
      </c>
      <c r="M187" s="114" t="s">
        <v>5007</v>
      </c>
      <c r="O187" s="114" t="s">
        <v>5144</v>
      </c>
    </row>
    <row r="188" spans="1:15" x14ac:dyDescent="0.15">
      <c r="A188" s="180" t="str">
        <f t="shared" si="8"/>
        <v>$lang['home_button_measure']='Effective measures';</v>
      </c>
      <c r="B188" s="181" t="s">
        <v>5328</v>
      </c>
      <c r="D188" s="181" t="s">
        <v>3425</v>
      </c>
      <c r="E188" s="182" t="s">
        <v>5177</v>
      </c>
      <c r="G188" s="114">
        <f t="shared" si="9"/>
        <v>0</v>
      </c>
      <c r="H188" s="199" t="str">
        <f t="shared" si="10"/>
        <v>Effective measures</v>
      </c>
      <c r="I188" s="119" t="s">
        <v>4590</v>
      </c>
      <c r="J188" s="131" t="s">
        <v>4993</v>
      </c>
      <c r="K188" s="183">
        <v>87</v>
      </c>
      <c r="L188" s="114" t="str">
        <f t="shared" si="11"/>
        <v>Effective measures</v>
      </c>
      <c r="M188" s="114" t="s">
        <v>4590</v>
      </c>
      <c r="O188" s="114" t="s">
        <v>5145</v>
      </c>
    </row>
    <row r="189" spans="1:15" ht="36" x14ac:dyDescent="0.15">
      <c r="A189" s="180" t="str">
        <f t="shared" si="8"/>
        <v>$lang['home_button_resultmessage']='We compare the average with a graph. The effect when executing \'effective measures\' is displayed in the middle graph.';</v>
      </c>
      <c r="B189" s="181" t="s">
        <v>5329</v>
      </c>
      <c r="D189" s="181" t="s">
        <v>3425</v>
      </c>
      <c r="E189" s="182" t="s">
        <v>5177</v>
      </c>
      <c r="G189" s="114">
        <f t="shared" si="9"/>
        <v>0</v>
      </c>
      <c r="H189" s="199" t="str">
        <f t="shared" si="10"/>
        <v>We compare the average with a graph. The effect when executing \'effective measures\' is displayed in the middle graph.</v>
      </c>
      <c r="I189" s="119" t="s">
        <v>5012</v>
      </c>
      <c r="J189" s="131" t="s">
        <v>4994</v>
      </c>
      <c r="K189" s="183">
        <v>88</v>
      </c>
      <c r="L189" s="114" t="str">
        <f t="shared" si="11"/>
        <v>We compare the average with a graph. The effect when executing 'effective measures' is displayed in the middle graph.</v>
      </c>
      <c r="M189" s="114" t="s">
        <v>5012</v>
      </c>
      <c r="O189" s="114" t="s">
        <v>5142</v>
      </c>
    </row>
    <row r="190" spans="1:15" ht="24" x14ac:dyDescent="0.15">
      <c r="A190" s="180" t="str">
        <f t="shared" si="8"/>
        <v>$lang['home_button_measuremessage']='A list of effective countermeasures. If you select the effect will be displayed in the graph.';</v>
      </c>
      <c r="B190" s="181" t="s">
        <v>5330</v>
      </c>
      <c r="D190" s="181" t="s">
        <v>3425</v>
      </c>
      <c r="E190" s="182" t="s">
        <v>5232</v>
      </c>
      <c r="G190" s="114">
        <f t="shared" si="9"/>
        <v>0</v>
      </c>
      <c r="H190" s="199" t="str">
        <f t="shared" si="10"/>
        <v>A list of effective countermeasures. If you select the effect will be displayed in the graph.</v>
      </c>
      <c r="I190" s="119" t="s">
        <v>5442</v>
      </c>
      <c r="J190" s="131" t="s">
        <v>5331</v>
      </c>
      <c r="K190" s="183">
        <v>89</v>
      </c>
      <c r="L190" s="114" t="str">
        <f t="shared" si="11"/>
        <v>A list of effective countermeasures. If you select 'Select', the effect will be displayed in the graph.</v>
      </c>
      <c r="M190" s="114" t="s">
        <v>5013</v>
      </c>
    </row>
    <row r="191" spans="1:15" ht="24" x14ac:dyDescent="0.15">
      <c r="A191" s="180" t="str">
        <f t="shared" si="8"/>
        <v>$lang['home_button_pagemessage']='You can respond in detail by specifying the field. You can add rooms and equipment with Add.';</v>
      </c>
      <c r="B191" s="181" t="s">
        <v>5332</v>
      </c>
      <c r="D191" s="181" t="s">
        <v>3425</v>
      </c>
      <c r="E191" s="182" t="s">
        <v>5237</v>
      </c>
      <c r="G191" s="114">
        <f t="shared" si="9"/>
        <v>0</v>
      </c>
      <c r="H191" s="199" t="str">
        <f t="shared" si="10"/>
        <v>You can respond in detail by specifying the field. You can add rooms and equipment with Add.</v>
      </c>
      <c r="I191" s="119" t="s">
        <v>5443</v>
      </c>
      <c r="J191" s="131" t="s">
        <v>4999</v>
      </c>
      <c r="K191" s="183">
        <v>94</v>
      </c>
      <c r="L191" s="114" t="str">
        <f t="shared" si="11"/>
        <v>You can respond in detail by specifying the field. You can add rooms and equipment with 'Add'.</v>
      </c>
      <c r="M191" s="114" t="s">
        <v>5014</v>
      </c>
    </row>
    <row r="192" spans="1:15" x14ac:dyDescent="0.15">
      <c r="A192" s="180" t="str">
        <f t="shared" si="8"/>
        <v/>
      </c>
      <c r="G192" s="114">
        <f t="shared" si="9"/>
        <v>0</v>
      </c>
      <c r="H192" s="199" t="str">
        <f t="shared" si="10"/>
        <v/>
      </c>
      <c r="I192" s="119"/>
      <c r="J192" s="131"/>
      <c r="L192" s="114" t="str">
        <f t="shared" si="11"/>
        <v/>
      </c>
      <c r="M192" s="114" t="s">
        <v>5391</v>
      </c>
      <c r="O192" s="114" t="s">
        <v>5146</v>
      </c>
    </row>
    <row r="193" spans="1:15" x14ac:dyDescent="0.15">
      <c r="A193" s="180" t="str">
        <f t="shared" si="8"/>
        <v/>
      </c>
      <c r="G193" s="114">
        <f t="shared" si="9"/>
        <v>0</v>
      </c>
      <c r="H193" s="199" t="str">
        <f t="shared" si="10"/>
        <v/>
      </c>
      <c r="I193" s="119"/>
      <c r="J193" s="131"/>
      <c r="L193" s="114" t="str">
        <f t="shared" si="11"/>
        <v/>
      </c>
      <c r="M193" s="114" t="s">
        <v>5391</v>
      </c>
      <c r="O193" s="114" t="s">
        <v>5147</v>
      </c>
    </row>
    <row r="194" spans="1:15" x14ac:dyDescent="0.15">
      <c r="A194" s="180" t="str">
        <f t="shared" ref="A194:A257" si="12">IF(E194="param",CLEAN(B194&amp;"'function("&amp;H194&amp;") {return "&amp;H195&amp;"};';"),IF(E194="template","",CLEAN(B194&amp;IF(D194="",IF(OR(CLEAN(B194)="",LEFT(B194,2)="//"),"","'';"),"'"&amp;H194&amp;"'"&amp;D194))))</f>
        <v/>
      </c>
      <c r="G194" s="114">
        <f t="shared" si="9"/>
        <v>0</v>
      </c>
      <c r="H194" s="199" t="str">
        <f t="shared" si="10"/>
        <v/>
      </c>
      <c r="I194" s="119"/>
      <c r="J194" s="131"/>
      <c r="L194" s="114" t="str">
        <f t="shared" si="11"/>
        <v/>
      </c>
      <c r="M194" s="114" t="s">
        <v>5391</v>
      </c>
      <c r="O194" s="114" t="s">
        <v>5148</v>
      </c>
    </row>
    <row r="195" spans="1:15" ht="24" x14ac:dyDescent="0.15">
      <c r="A195" s="180" t="str">
        <f t="shared" si="12"/>
        <v>//---------- 2 focus mode page -----------------------------------------------</v>
      </c>
      <c r="B195" s="181" t="s">
        <v>5333</v>
      </c>
      <c r="E195" s="182" t="s">
        <v>5334</v>
      </c>
      <c r="G195" s="114">
        <f t="shared" si="9"/>
        <v>0</v>
      </c>
      <c r="H195" s="199" t="str">
        <f t="shared" si="10"/>
        <v/>
      </c>
      <c r="I195" s="119"/>
      <c r="J195" s="131"/>
      <c r="K195" s="183">
        <v>41</v>
      </c>
      <c r="L195" s="114" t="str">
        <f t="shared" si="11"/>
        <v/>
      </c>
      <c r="M195" s="114" t="s">
        <v>5391</v>
      </c>
      <c r="O195" s="114" t="s">
        <v>5142</v>
      </c>
    </row>
    <row r="196" spans="1:15" x14ac:dyDescent="0.15">
      <c r="A196" s="180" t="str">
        <f t="shared" si="12"/>
        <v>$lang['home_focus_title_after']='List mode';</v>
      </c>
      <c r="B196" s="181" t="s">
        <v>5335</v>
      </c>
      <c r="D196" s="181" t="s">
        <v>3425</v>
      </c>
      <c r="E196" s="182" t="s">
        <v>5177</v>
      </c>
      <c r="G196" s="114">
        <f t="shared" si="9"/>
        <v>0</v>
      </c>
      <c r="H196" s="199" t="str">
        <f t="shared" si="10"/>
        <v>List mode</v>
      </c>
      <c r="I196" s="119" t="s">
        <v>4571</v>
      </c>
      <c r="J196" s="131" t="s">
        <v>3453</v>
      </c>
      <c r="K196" s="183">
        <v>42</v>
      </c>
      <c r="L196" s="114" t="str">
        <f t="shared" si="11"/>
        <v>List mode</v>
      </c>
      <c r="M196" s="114" t="s">
        <v>4571</v>
      </c>
    </row>
    <row r="197" spans="1:15" x14ac:dyDescent="0.15">
      <c r="A197" s="180" t="str">
        <f t="shared" si="12"/>
        <v/>
      </c>
      <c r="E197" s="182" t="s">
        <v>5177</v>
      </c>
      <c r="G197" s="114">
        <f t="shared" ref="G197:G258" si="13">IF(MOD(LEN(H197) - LEN(SUBSTITUTE(H197, """", "")),2) = 1,1,0)</f>
        <v>0</v>
      </c>
      <c r="H197" s="199" t="str">
        <f t="shared" si="10"/>
        <v/>
      </c>
      <c r="I197" s="119" t="s">
        <v>5391</v>
      </c>
      <c r="J197" s="131"/>
      <c r="K197" s="183">
        <v>68</v>
      </c>
      <c r="L197" s="114" t="str">
        <f t="shared" si="11"/>
        <v/>
      </c>
      <c r="M197" s="114" t="s">
        <v>5391</v>
      </c>
      <c r="O197" s="114" t="s">
        <v>4623</v>
      </c>
    </row>
    <row r="198" spans="1:15" ht="36" x14ac:dyDescent="0.15">
      <c r="A198" s="180" t="str">
        <f t="shared" si="12"/>
        <v>$lang['intro1']='Welcome to new energy saving diagnosis software (D6). By inputting how to use energy now, you can calculate and propose effective energy saving measures.';</v>
      </c>
      <c r="B198" s="181" t="s">
        <v>4972</v>
      </c>
      <c r="D198" s="181" t="s">
        <v>3425</v>
      </c>
      <c r="E198" s="182" t="s">
        <v>5177</v>
      </c>
      <c r="G198" s="114">
        <f t="shared" si="13"/>
        <v>0</v>
      </c>
      <c r="H198" s="199" t="str">
        <f t="shared" ref="H198:H270" si="14">SUBSTITUTE(I198, "'", "\'")</f>
        <v>Welcome to new energy saving diagnosis software (D6). By inputting how to use energy now, you can calculate and propose effective energy saving measures.</v>
      </c>
      <c r="I198" s="119" t="s">
        <v>4581</v>
      </c>
      <c r="J198" s="131" t="s">
        <v>3474</v>
      </c>
      <c r="K198" s="183">
        <v>69</v>
      </c>
      <c r="L198" s="114" t="str">
        <f t="shared" ref="L198:L270" si="15">IF(OR(K198="",INDEX(O$1:O$301,INT(K198))=""),"",INDEX(O$1:O$301,INT(K198)))</f>
        <v>Welcome to new energy saving diagnosis software (D6). By inputting how to use energy now, you can calculate and propose effective energy saving measures.</v>
      </c>
      <c r="M198" s="114" t="s">
        <v>4581</v>
      </c>
    </row>
    <row r="199" spans="1:15" ht="36" x14ac:dyDescent="0.15">
      <c r="A199" s="180" t="str">
        <f t="shared" si="12"/>
        <v>$lang['intro2']='As far as you can understand, please choose how to use the current energy. I do not mind if I do not care about it, skip the question I do not understand.';</v>
      </c>
      <c r="B199" s="181" t="s">
        <v>4973</v>
      </c>
      <c r="D199" s="181" t="s">
        <v>3425</v>
      </c>
      <c r="E199" s="182" t="s">
        <v>5334</v>
      </c>
      <c r="G199" s="114">
        <f t="shared" si="13"/>
        <v>0</v>
      </c>
      <c r="H199" s="199" t="str">
        <f t="shared" si="14"/>
        <v>As far as you can understand, please choose how to use the current energy. I do not mind if I do not care about it, skip the question I do not understand.</v>
      </c>
      <c r="I199" s="119" t="s">
        <v>4582</v>
      </c>
      <c r="J199" s="131" t="s">
        <v>3475</v>
      </c>
      <c r="K199" s="183">
        <v>70</v>
      </c>
      <c r="L199" s="114" t="str">
        <f t="shared" si="15"/>
        <v>As far as you can understand, please choose how to use the current energy. I do not mind if I do not care about it, skip the question I do not understand.</v>
      </c>
      <c r="M199" s="114" t="s">
        <v>4582</v>
      </c>
      <c r="O199" s="114" t="s">
        <v>5149</v>
      </c>
    </row>
    <row r="200" spans="1:15" x14ac:dyDescent="0.15">
      <c r="A200" s="180" t="str">
        <f t="shared" si="12"/>
        <v>$lang['intro3']='Analysis results according to input are displayed at any time.';</v>
      </c>
      <c r="B200" s="181" t="s">
        <v>4974</v>
      </c>
      <c r="D200" s="181" t="s">
        <v>3425</v>
      </c>
      <c r="E200" s="182" t="s">
        <v>5177</v>
      </c>
      <c r="G200" s="114">
        <f t="shared" si="13"/>
        <v>0</v>
      </c>
      <c r="H200" s="199" t="str">
        <f t="shared" si="14"/>
        <v>Analysis results according to input are displayed at any time.</v>
      </c>
      <c r="I200" s="119" t="s">
        <v>4583</v>
      </c>
      <c r="J200" s="131" t="s">
        <v>3476</v>
      </c>
      <c r="K200" s="183">
        <v>71</v>
      </c>
      <c r="L200" s="114" t="str">
        <f t="shared" si="15"/>
        <v>Analysis results according to input are displayed at any time.</v>
      </c>
      <c r="M200" s="114" t="s">
        <v>4583</v>
      </c>
      <c r="O200" s="114" t="s">
        <v>5150</v>
      </c>
    </row>
    <row r="201" spans="1:15" ht="48" x14ac:dyDescent="0.15">
      <c r="A201" s="180" t="str">
        <f t="shared" si="12"/>
        <v>$lang['intro4']='It is an estimation result that analyzed CO2 emissions by purpose. The left is your current situation. The right shows a similar family (business operator) as a comparison. The center shows reduction results when measures are selected.';</v>
      </c>
      <c r="B201" s="181" t="s">
        <v>4975</v>
      </c>
      <c r="D201" s="181" t="s">
        <v>3425</v>
      </c>
      <c r="E201" s="182" t="s">
        <v>5177</v>
      </c>
      <c r="G201" s="114">
        <f t="shared" si="13"/>
        <v>0</v>
      </c>
      <c r="H201" s="199" t="str">
        <f t="shared" si="14"/>
        <v>It is an estimation result that analyzed CO2 emissions by purpose. The left is your current situation. The right shows a similar family (business operator) as a comparison. The center shows reduction results when measures are selected.</v>
      </c>
      <c r="I201" s="119" t="s">
        <v>4584</v>
      </c>
      <c r="J201" s="131" t="s">
        <v>3477</v>
      </c>
      <c r="K201" s="183">
        <v>72</v>
      </c>
      <c r="L201" s="114" t="str">
        <f t="shared" si="15"/>
        <v>It is an estimation result that analyzed CO2 emissions by purpose. The left is your current situation. The right shows a similar family (business operator) as a comparison. The center shows reduction results when measures are selected.</v>
      </c>
      <c r="M201" s="114" t="s">
        <v>4584</v>
      </c>
    </row>
    <row r="202" spans="1:15" x14ac:dyDescent="0.15">
      <c r="A202" s="180" t="str">
        <f t="shared" si="12"/>
        <v>$lang['intro5']='I am charting the utility bill by month.';</v>
      </c>
      <c r="B202" s="181" t="s">
        <v>4976</v>
      </c>
      <c r="D202" s="181" t="s">
        <v>3425</v>
      </c>
      <c r="E202" s="182" t="s">
        <v>5177</v>
      </c>
      <c r="G202" s="114">
        <f t="shared" si="13"/>
        <v>0</v>
      </c>
      <c r="H202" s="199" t="str">
        <f t="shared" si="14"/>
        <v>I am charting the utility bill by month.</v>
      </c>
      <c r="I202" s="119" t="s">
        <v>4585</v>
      </c>
      <c r="J202" s="131" t="s">
        <v>3478</v>
      </c>
      <c r="K202" s="183">
        <v>73</v>
      </c>
      <c r="L202" s="114" t="str">
        <f t="shared" si="15"/>
        <v>I am charting the utility bill by month.</v>
      </c>
      <c r="M202" s="114" t="s">
        <v>4585</v>
      </c>
    </row>
    <row r="203" spans="1:15" ht="72" x14ac:dyDescent="0.15">
      <c r="A203" s="180" t="str">
        <f t="shared" si="12"/>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81" t="s">
        <v>4977</v>
      </c>
      <c r="D203" s="181" t="s">
        <v>3425</v>
      </c>
      <c r="E203" s="182" t="s">
        <v>5334</v>
      </c>
      <c r="G203" s="114">
        <f t="shared" si="13"/>
        <v>0</v>
      </c>
      <c r="H203" s="199" t="str">
        <f t="shared" si="14"/>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4586</v>
      </c>
      <c r="J203" s="131" t="s">
        <v>3479</v>
      </c>
      <c r="K203" s="183">
        <v>74</v>
      </c>
      <c r="L203" s="114" t="str">
        <f t="shared" si="15"/>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4586</v>
      </c>
      <c r="O203" s="114" t="s">
        <v>5151</v>
      </c>
    </row>
    <row r="204" spans="1:15" x14ac:dyDescent="0.15">
      <c r="A204" s="180" t="str">
        <f t="shared" si="12"/>
        <v>$lang['intro7']='You can save the input information in the browser.';</v>
      </c>
      <c r="B204" s="181" t="s">
        <v>4978</v>
      </c>
      <c r="D204" s="181" t="s">
        <v>3425</v>
      </c>
      <c r="E204" s="182" t="s">
        <v>5177</v>
      </c>
      <c r="G204" s="114">
        <f t="shared" si="13"/>
        <v>0</v>
      </c>
      <c r="H204" s="199" t="str">
        <f t="shared" si="14"/>
        <v>You can save the input information in the browser.</v>
      </c>
      <c r="I204" s="119" t="s">
        <v>4587</v>
      </c>
      <c r="J204" s="131" t="s">
        <v>3480</v>
      </c>
      <c r="K204" s="183">
        <v>75</v>
      </c>
      <c r="L204" s="114" t="str">
        <f t="shared" si="15"/>
        <v>You can save the input information in the browser.</v>
      </c>
      <c r="M204" s="114" t="s">
        <v>4587</v>
      </c>
      <c r="O204" s="114" t="s">
        <v>5152</v>
      </c>
    </row>
    <row r="205" spans="1:15" ht="36" x14ac:dyDescent="0.15">
      <c r="A205" s="180" t="str">
        <f t="shared" si="12"/>
        <v>$lang['intro8']='This screen is limited to about 20 items, but you can also do a detailed diagnosis. Then press [Done] immediately and start diagnosis.';</v>
      </c>
      <c r="B205" s="181" t="s">
        <v>4979</v>
      </c>
      <c r="D205" s="181" t="s">
        <v>3425</v>
      </c>
      <c r="E205" s="182" t="s">
        <v>5177</v>
      </c>
      <c r="G205" s="114">
        <f t="shared" si="13"/>
        <v>0</v>
      </c>
      <c r="H205" s="199" t="str">
        <f t="shared" si="14"/>
        <v>This screen is limited to about 20 items, but you can also do a detailed diagnosis. Then press [Done] immediately and start diagnosis.</v>
      </c>
      <c r="I205" s="119" t="s">
        <v>4588</v>
      </c>
      <c r="J205" s="131" t="s">
        <v>3481</v>
      </c>
      <c r="K205" s="183">
        <v>76</v>
      </c>
      <c r="L205" s="114" t="str">
        <f t="shared" si="15"/>
        <v>This screen is limited to about 20 items, but you can also do a detailed diagnosis. Then press [Done] immediately and start diagnosis.</v>
      </c>
      <c r="M205" s="114" t="s">
        <v>4588</v>
      </c>
    </row>
    <row r="206" spans="1:15" x14ac:dyDescent="0.15">
      <c r="A206" s="180" t="str">
        <f t="shared" si="12"/>
        <v/>
      </c>
      <c r="G206" s="114">
        <f t="shared" si="13"/>
        <v>0</v>
      </c>
      <c r="H206" s="199" t="str">
        <f t="shared" si="14"/>
        <v/>
      </c>
      <c r="I206" s="119" t="s">
        <v>5391</v>
      </c>
      <c r="J206" s="131"/>
      <c r="L206" s="114" t="str">
        <f t="shared" si="15"/>
        <v/>
      </c>
      <c r="M206" s="114" t="s">
        <v>5391</v>
      </c>
      <c r="O206" s="114" t="s">
        <v>5153</v>
      </c>
    </row>
    <row r="207" spans="1:15" ht="24" x14ac:dyDescent="0.15">
      <c r="A207" s="180" t="str">
        <f t="shared" si="12"/>
        <v>//---------- 3 easy mode page -----------------------------------------------</v>
      </c>
      <c r="B207" s="181" t="s">
        <v>5336</v>
      </c>
      <c r="E207" s="182" t="s">
        <v>5177</v>
      </c>
      <c r="G207" s="114">
        <f t="shared" si="13"/>
        <v>0</v>
      </c>
      <c r="H207" s="199" t="str">
        <f t="shared" si="14"/>
        <v/>
      </c>
      <c r="I207" s="119" t="s">
        <v>5391</v>
      </c>
      <c r="J207" s="131"/>
      <c r="K207" s="183">
        <v>9</v>
      </c>
      <c r="L207" s="114" t="str">
        <f t="shared" si="15"/>
        <v/>
      </c>
      <c r="M207" s="114" t="s">
        <v>5391</v>
      </c>
    </row>
    <row r="208" spans="1:15" x14ac:dyDescent="0.15">
      <c r="A208" s="180" t="str">
        <f t="shared" si="12"/>
        <v>$lang['home_easy_title']='Eco-check easy for comfortable living';</v>
      </c>
      <c r="B208" s="181" t="s">
        <v>4929</v>
      </c>
      <c r="D208" s="181" t="s">
        <v>3425</v>
      </c>
      <c r="E208" s="182" t="s">
        <v>5177</v>
      </c>
      <c r="G208" s="114">
        <f t="shared" si="13"/>
        <v>0</v>
      </c>
      <c r="H208" s="199" t="str">
        <f t="shared" si="14"/>
        <v>Eco-check easy for comfortable living</v>
      </c>
      <c r="I208" s="119" t="s">
        <v>4547</v>
      </c>
      <c r="J208" s="131" t="s">
        <v>3431</v>
      </c>
      <c r="K208" s="183">
        <v>10</v>
      </c>
      <c r="L208" s="114" t="str">
        <f t="shared" si="15"/>
        <v>Eco-check easy for comfortable living</v>
      </c>
      <c r="M208" s="114" t="s">
        <v>4547</v>
      </c>
      <c r="O208" s="114" t="s">
        <v>5154</v>
      </c>
    </row>
    <row r="209" spans="1:15" x14ac:dyDescent="0.15">
      <c r="A209" s="180" t="str">
        <f t="shared" si="12"/>
        <v>$lang['home_easy_step1']='A question';</v>
      </c>
      <c r="B209" s="181" t="s">
        <v>4930</v>
      </c>
      <c r="D209" s="181" t="s">
        <v>3425</v>
      </c>
      <c r="E209" s="182" t="s">
        <v>5177</v>
      </c>
      <c r="G209" s="114">
        <f t="shared" si="13"/>
        <v>0</v>
      </c>
      <c r="H209" s="199" t="str">
        <f t="shared" si="14"/>
        <v>A question</v>
      </c>
      <c r="I209" s="119" t="s">
        <v>4548</v>
      </c>
      <c r="J209" s="131" t="s">
        <v>3432</v>
      </c>
      <c r="K209" s="183">
        <v>11</v>
      </c>
      <c r="L209" s="114" t="str">
        <f t="shared" si="15"/>
        <v>A question</v>
      </c>
      <c r="M209" s="114" t="s">
        <v>4548</v>
      </c>
      <c r="O209" s="114" t="s">
        <v>5155</v>
      </c>
    </row>
    <row r="210" spans="1:15" x14ac:dyDescent="0.15">
      <c r="A210" s="180" t="str">
        <f t="shared" si="12"/>
        <v>$lang['home_easy_step2']='Comparison';</v>
      </c>
      <c r="B210" s="181" t="s">
        <v>4931</v>
      </c>
      <c r="D210" s="181" t="s">
        <v>3425</v>
      </c>
      <c r="E210" s="182" t="s">
        <v>5337</v>
      </c>
      <c r="G210" s="114">
        <f t="shared" si="13"/>
        <v>0</v>
      </c>
      <c r="H210" s="199" t="str">
        <f t="shared" si="14"/>
        <v>Comparison</v>
      </c>
      <c r="I210" s="119" t="s">
        <v>4549</v>
      </c>
      <c r="J210" s="131" t="s">
        <v>3433</v>
      </c>
      <c r="K210" s="183">
        <v>12</v>
      </c>
      <c r="L210" s="114" t="str">
        <f t="shared" si="15"/>
        <v>Comparison</v>
      </c>
      <c r="M210" s="114" t="s">
        <v>4549</v>
      </c>
    </row>
    <row r="211" spans="1:15" x14ac:dyDescent="0.15">
      <c r="A211" s="180" t="str">
        <f t="shared" si="12"/>
        <v>$lang['home_easy_step3']='Characteristic';</v>
      </c>
      <c r="B211" s="181" t="s">
        <v>4932</v>
      </c>
      <c r="D211" s="181" t="s">
        <v>3425</v>
      </c>
      <c r="E211" s="182" t="s">
        <v>5177</v>
      </c>
      <c r="G211" s="114">
        <f t="shared" si="13"/>
        <v>0</v>
      </c>
      <c r="H211" s="199" t="str">
        <f t="shared" si="14"/>
        <v>Characteristic</v>
      </c>
      <c r="I211" s="119" t="s">
        <v>4550</v>
      </c>
      <c r="J211" s="131" t="s">
        <v>3434</v>
      </c>
      <c r="K211" s="183">
        <v>13</v>
      </c>
      <c r="L211" s="114" t="str">
        <f t="shared" si="15"/>
        <v>Characteristic</v>
      </c>
      <c r="M211" s="114" t="s">
        <v>4550</v>
      </c>
    </row>
    <row r="212" spans="1:15" x14ac:dyDescent="0.15">
      <c r="A212" s="180" t="str">
        <f t="shared" si="12"/>
        <v>$lang['home_easy_step4']='Measures';</v>
      </c>
      <c r="B212" s="181" t="s">
        <v>4933</v>
      </c>
      <c r="D212" s="181" t="s">
        <v>3425</v>
      </c>
      <c r="E212" s="182" t="s">
        <v>5334</v>
      </c>
      <c r="G212" s="114">
        <f t="shared" si="13"/>
        <v>0</v>
      </c>
      <c r="H212" s="199" t="str">
        <f t="shared" si="14"/>
        <v>Measures</v>
      </c>
      <c r="I212" s="119" t="s">
        <v>4551</v>
      </c>
      <c r="J212" s="131" t="s">
        <v>3435</v>
      </c>
      <c r="K212" s="183">
        <v>14</v>
      </c>
      <c r="L212" s="114" t="str">
        <f t="shared" si="15"/>
        <v>Measures</v>
      </c>
      <c r="M212" s="114" t="s">
        <v>4551</v>
      </c>
    </row>
    <row r="213" spans="1:15" x14ac:dyDescent="0.15">
      <c r="A213" s="180" t="str">
        <f t="shared" si="12"/>
        <v>$lang['home_easy_toptitle']='Why do not you try to lower the houses utility bill?';</v>
      </c>
      <c r="B213" s="181" t="s">
        <v>4934</v>
      </c>
      <c r="D213" s="181" t="s">
        <v>3425</v>
      </c>
      <c r="E213" s="182" t="s">
        <v>5177</v>
      </c>
      <c r="G213" s="114">
        <f t="shared" si="13"/>
        <v>0</v>
      </c>
      <c r="H213" s="199" t="str">
        <f t="shared" si="14"/>
        <v>Why do not you try to lower the houses utility bill?</v>
      </c>
      <c r="I213" s="119" t="s">
        <v>5444</v>
      </c>
      <c r="J213" s="131" t="s">
        <v>3436</v>
      </c>
      <c r="K213" s="183">
        <v>15</v>
      </c>
      <c r="L213" s="114" t="str">
        <f t="shared" si="15"/>
        <v>Why do not you try to lower the house's utility bill?</v>
      </c>
      <c r="M213" s="114" t="s">
        <v>4552</v>
      </c>
    </row>
    <row r="214" spans="1:15" ht="48" x14ac:dyDescent="0.15">
      <c r="A214" s="180" t="str">
        <f t="shared" si="12"/>
        <v>$lang['home_easy_top1']=' \'Energy saving\' is misunderstood in Japan. It is not something to \'endure\' but to enrich your life. Costs for light and heat are cheap, life becomes comfortable, and it will also be for the future children.';</v>
      </c>
      <c r="B214" s="181" t="s">
        <v>4935</v>
      </c>
      <c r="D214" s="181" t="s">
        <v>3425</v>
      </c>
      <c r="E214" s="182" t="s">
        <v>5177</v>
      </c>
      <c r="G214" s="114">
        <f t="shared" si="13"/>
        <v>0</v>
      </c>
      <c r="H214" s="199" t="str">
        <f t="shared" si="14"/>
        <v xml:space="preserve"> \'Energy saving\' is misunderstood in Japan. It is not something to \'endure\' but to enrich your life. Costs for light and heat are cheap, life becomes comfortable, and it will also be for the future children.</v>
      </c>
      <c r="I214" s="187" t="s">
        <v>5441</v>
      </c>
      <c r="J214" s="131" t="s">
        <v>3437</v>
      </c>
      <c r="K214" s="183">
        <v>16</v>
      </c>
      <c r="L214" s="114" t="str">
        <f t="shared" si="15"/>
        <v>"Energy saving" is misunderstood in Japan. It is not something to "endure" but to enrich your life. Costs for light and heat are cheap, life becomes comfortable, and it will also be for the future children.</v>
      </c>
      <c r="M214" s="114" t="s">
        <v>4553</v>
      </c>
      <c r="O214" s="114" t="s">
        <v>5156</v>
      </c>
    </row>
    <row r="215" spans="1:15" ht="24" x14ac:dyDescent="0.15">
      <c r="A215" s="180" t="str">
        <f t="shared" si="12"/>
        <v>$lang['home_easy_top2']='Six questions will tell you what measures were right for your life. Please try eco-check in 3 minutes.';</v>
      </c>
      <c r="B215" s="181" t="s">
        <v>4936</v>
      </c>
      <c r="D215" s="181" t="s">
        <v>3425</v>
      </c>
      <c r="E215" s="182" t="s">
        <v>5177</v>
      </c>
      <c r="G215" s="114">
        <f t="shared" si="13"/>
        <v>0</v>
      </c>
      <c r="H215" s="199" t="str">
        <f t="shared" si="14"/>
        <v>Six questions will tell you what measures were right for your life. Please try eco-check in 3 minutes.</v>
      </c>
      <c r="I215" s="119" t="s">
        <v>4554</v>
      </c>
      <c r="J215" s="131" t="s">
        <v>5338</v>
      </c>
      <c r="K215" s="183">
        <v>17</v>
      </c>
      <c r="L215" s="114" t="str">
        <f t="shared" si="15"/>
        <v>Six questions will tell you what measures were right for your life. Please try eco-check in 3 minutes.</v>
      </c>
      <c r="M215" s="114" t="s">
        <v>4554</v>
      </c>
      <c r="O215" s="114" t="s">
        <v>5157</v>
      </c>
    </row>
    <row r="216" spans="1:15" ht="24" x14ac:dyDescent="0.15">
      <c r="A216" s="180" t="str">
        <f t="shared" si="12"/>
        <v>$lang['home_easy_top3sm']='※ It is completely free. You do not need to enter information to identify you, such as name or email address.';</v>
      </c>
      <c r="B216" s="181" t="s">
        <v>4937</v>
      </c>
      <c r="D216" s="181" t="s">
        <v>3425</v>
      </c>
      <c r="E216" s="182" t="s">
        <v>1847</v>
      </c>
      <c r="G216" s="114">
        <f t="shared" si="13"/>
        <v>0</v>
      </c>
      <c r="H216" s="199" t="str">
        <f t="shared" si="14"/>
        <v>※ It is completely free. You do not need to enter information to identify you, such as name or email address.</v>
      </c>
      <c r="I216" s="119" t="s">
        <v>4555</v>
      </c>
      <c r="J216" s="131" t="s">
        <v>3438</v>
      </c>
      <c r="K216" s="183">
        <v>18</v>
      </c>
      <c r="L216" s="114" t="str">
        <f t="shared" si="15"/>
        <v>※ It is completely free. You do not need to enter information to identify you, such as name or email address.</v>
      </c>
      <c r="M216" s="114" t="s">
        <v>4555</v>
      </c>
    </row>
    <row r="217" spans="1:15" x14ac:dyDescent="0.15">
      <c r="A217" s="180" t="str">
        <f t="shared" si="12"/>
        <v>$lang['home_easy_top_button_start']='Start diagnosis';</v>
      </c>
      <c r="B217" s="181" t="s">
        <v>4938</v>
      </c>
      <c r="D217" s="181" t="s">
        <v>3425</v>
      </c>
      <c r="E217" s="182" t="s">
        <v>5177</v>
      </c>
      <c r="G217" s="114">
        <f t="shared" si="13"/>
        <v>0</v>
      </c>
      <c r="H217" s="199" t="str">
        <f t="shared" si="14"/>
        <v>Start diagnosis</v>
      </c>
      <c r="I217" s="119" t="s">
        <v>4556</v>
      </c>
      <c r="J217" s="131" t="s">
        <v>3439</v>
      </c>
      <c r="K217" s="183">
        <v>19</v>
      </c>
      <c r="L217" s="114" t="str">
        <f t="shared" si="15"/>
        <v>Start diagnosis</v>
      </c>
      <c r="M217" s="114" t="s">
        <v>4556</v>
      </c>
    </row>
    <row r="218" spans="1:15" x14ac:dyDescent="0.15">
      <c r="A218" s="180" t="str">
        <f t="shared" si="12"/>
        <v>$lang['home_easy_top_button_about']='Commentary';</v>
      </c>
      <c r="B218" s="181" t="s">
        <v>4939</v>
      </c>
      <c r="D218" s="181" t="s">
        <v>3425</v>
      </c>
      <c r="E218" s="182" t="s">
        <v>5177</v>
      </c>
      <c r="G218" s="114">
        <f t="shared" si="13"/>
        <v>0</v>
      </c>
      <c r="H218" s="199" t="str">
        <f t="shared" si="14"/>
        <v>Commentary</v>
      </c>
      <c r="I218" s="119" t="s">
        <v>4557</v>
      </c>
      <c r="J218" s="131" t="s">
        <v>3440</v>
      </c>
      <c r="K218" s="183">
        <v>20</v>
      </c>
      <c r="L218" s="114" t="str">
        <f t="shared" si="15"/>
        <v>Commentary</v>
      </c>
      <c r="M218" s="114" t="s">
        <v>4557</v>
      </c>
    </row>
    <row r="219" spans="1:15" x14ac:dyDescent="0.15">
      <c r="A219" s="180" t="str">
        <f t="shared" si="12"/>
        <v/>
      </c>
      <c r="B219" s="181" t="s">
        <v>3429</v>
      </c>
      <c r="E219" s="182" t="s">
        <v>5177</v>
      </c>
      <c r="G219" s="114">
        <f t="shared" si="13"/>
        <v>0</v>
      </c>
      <c r="H219" s="199" t="str">
        <f t="shared" si="14"/>
        <v/>
      </c>
      <c r="I219" s="119" t="s">
        <v>5391</v>
      </c>
      <c r="J219" s="131"/>
      <c r="K219" s="183">
        <v>21</v>
      </c>
      <c r="L219" s="114" t="str">
        <f t="shared" si="15"/>
        <v/>
      </c>
      <c r="M219" s="114" t="s">
        <v>5391</v>
      </c>
      <c r="O219" s="114" t="s">
        <v>5158</v>
      </c>
    </row>
    <row r="220" spans="1:15" x14ac:dyDescent="0.15">
      <c r="A220" s="180" t="str">
        <f t="shared" si="12"/>
        <v>$lang['home_easy_p5title']='Please answer this questions';</v>
      </c>
      <c r="B220" s="181" t="s">
        <v>4940</v>
      </c>
      <c r="D220" s="181" t="s">
        <v>3425</v>
      </c>
      <c r="E220" s="182" t="s">
        <v>5337</v>
      </c>
      <c r="G220" s="114">
        <f t="shared" si="13"/>
        <v>0</v>
      </c>
      <c r="H220" s="199" t="str">
        <f t="shared" si="14"/>
        <v>Please answer this questions</v>
      </c>
      <c r="I220" s="119" t="s">
        <v>5466</v>
      </c>
      <c r="J220" s="131" t="s">
        <v>5339</v>
      </c>
      <c r="K220" s="183">
        <v>22</v>
      </c>
      <c r="L220" s="114" t="str">
        <f t="shared" si="15"/>
        <v>Please answer 6 questions</v>
      </c>
      <c r="M220" s="114" t="s">
        <v>4558</v>
      </c>
      <c r="O220" s="114" t="s">
        <v>5159</v>
      </c>
    </row>
    <row r="221" spans="1:15" ht="24" x14ac:dyDescent="0.15">
      <c r="A221" s="180" t="str">
        <f t="shared" si="12"/>
        <v>$lang['home_easy_p5_1']='Please choose the option that roughly applies. If you do not understand, you do not have to answer.';</v>
      </c>
      <c r="B221" s="181" t="s">
        <v>4941</v>
      </c>
      <c r="D221" s="181" t="s">
        <v>3425</v>
      </c>
      <c r="E221" s="182" t="s">
        <v>5177</v>
      </c>
      <c r="G221" s="114">
        <f t="shared" si="13"/>
        <v>0</v>
      </c>
      <c r="H221" s="199" t="str">
        <f t="shared" si="14"/>
        <v>Please choose the option that roughly applies. If you do not understand, you do not have to answer.</v>
      </c>
      <c r="I221" s="119" t="s">
        <v>4559</v>
      </c>
      <c r="J221" s="131" t="s">
        <v>3441</v>
      </c>
      <c r="K221" s="183">
        <v>23</v>
      </c>
      <c r="L221" s="114" t="str">
        <f t="shared" si="15"/>
        <v>Please choose the option that roughly applies. If you do not understand, you do not have to answer.</v>
      </c>
      <c r="M221" s="114" t="s">
        <v>4559</v>
      </c>
    </row>
    <row r="222" spans="1:15" x14ac:dyDescent="0.15">
      <c r="A222" s="180" t="str">
        <f t="shared" si="12"/>
        <v>$lang['home_easy_p5_button_next']='View results';</v>
      </c>
      <c r="B222" s="181" t="s">
        <v>4942</v>
      </c>
      <c r="D222" s="181" t="s">
        <v>3425</v>
      </c>
      <c r="E222" s="182" t="s">
        <v>5177</v>
      </c>
      <c r="G222" s="114">
        <f t="shared" si="13"/>
        <v>0</v>
      </c>
      <c r="H222" s="199" t="str">
        <f t="shared" si="14"/>
        <v>View results</v>
      </c>
      <c r="I222" s="119" t="s">
        <v>4560</v>
      </c>
      <c r="J222" s="131" t="s">
        <v>3442</v>
      </c>
      <c r="K222" s="183">
        <v>24</v>
      </c>
      <c r="L222" s="114" t="str">
        <f t="shared" si="15"/>
        <v>View results</v>
      </c>
      <c r="M222" s="114" t="s">
        <v>4560</v>
      </c>
      <c r="O222" s="114" t="s">
        <v>4624</v>
      </c>
    </row>
    <row r="223" spans="1:15" x14ac:dyDescent="0.15">
      <c r="A223" s="180" t="str">
        <f t="shared" si="12"/>
        <v/>
      </c>
      <c r="B223" s="181" t="s">
        <v>3429</v>
      </c>
      <c r="E223" s="182" t="s">
        <v>5177</v>
      </c>
      <c r="G223" s="114">
        <f t="shared" si="13"/>
        <v>0</v>
      </c>
      <c r="H223" s="199" t="str">
        <f t="shared" si="14"/>
        <v/>
      </c>
      <c r="I223" s="119" t="s">
        <v>5391</v>
      </c>
      <c r="J223" s="131"/>
      <c r="K223" s="183">
        <v>25</v>
      </c>
      <c r="L223" s="114" t="str">
        <f t="shared" si="15"/>
        <v/>
      </c>
      <c r="M223" s="114" t="s">
        <v>5391</v>
      </c>
      <c r="O223" s="114" t="s">
        <v>4625</v>
      </c>
    </row>
    <row r="224" spans="1:15" x14ac:dyDescent="0.15">
      <c r="A224" s="180" t="str">
        <f t="shared" si="12"/>
        <v>$lang['home_easy_p2title']='Compared to average households';</v>
      </c>
      <c r="B224" s="181" t="s">
        <v>4943</v>
      </c>
      <c r="D224" s="181" t="s">
        <v>3425</v>
      </c>
      <c r="E224" s="182" t="s">
        <v>5177</v>
      </c>
      <c r="G224" s="114">
        <f t="shared" si="13"/>
        <v>0</v>
      </c>
      <c r="H224" s="199" t="str">
        <f t="shared" si="14"/>
        <v>Compared to average households</v>
      </c>
      <c r="I224" s="119" t="s">
        <v>4561</v>
      </c>
      <c r="J224" s="131" t="s">
        <v>3443</v>
      </c>
      <c r="K224" s="183">
        <v>26</v>
      </c>
      <c r="L224" s="114" t="str">
        <f t="shared" si="15"/>
        <v>Compared to average households</v>
      </c>
      <c r="M224" s="114" t="s">
        <v>4561</v>
      </c>
      <c r="O224" s="114" t="s">
        <v>4626</v>
      </c>
    </row>
    <row r="225" spans="1:15" x14ac:dyDescent="0.15">
      <c r="A225" s="180" t="str">
        <f t="shared" si="12"/>
        <v>$lang['home_easy_p2_button_next']='I will clarify the big cause';</v>
      </c>
      <c r="B225" s="181" t="s">
        <v>4944</v>
      </c>
      <c r="D225" s="181" t="s">
        <v>3425</v>
      </c>
      <c r="E225" s="182" t="s">
        <v>5177</v>
      </c>
      <c r="G225" s="114">
        <f t="shared" si="13"/>
        <v>0</v>
      </c>
      <c r="H225" s="199" t="str">
        <f t="shared" si="14"/>
        <v>I will clarify the big cause</v>
      </c>
      <c r="I225" s="119" t="s">
        <v>4562</v>
      </c>
      <c r="J225" s="131" t="s">
        <v>3444</v>
      </c>
      <c r="K225" s="183">
        <v>27</v>
      </c>
      <c r="L225" s="114" t="str">
        <f t="shared" si="15"/>
        <v>I will clarify the big cause</v>
      </c>
      <c r="M225" s="114" t="s">
        <v>4562</v>
      </c>
      <c r="O225" s="114" t="s">
        <v>4627</v>
      </c>
    </row>
    <row r="226" spans="1:15" x14ac:dyDescent="0.15">
      <c r="A226" s="180" t="str">
        <f t="shared" si="12"/>
        <v/>
      </c>
      <c r="B226" s="181" t="s">
        <v>3429</v>
      </c>
      <c r="E226" s="182" t="s">
        <v>5177</v>
      </c>
      <c r="G226" s="114">
        <f t="shared" si="13"/>
        <v>0</v>
      </c>
      <c r="H226" s="199" t="str">
        <f t="shared" si="14"/>
        <v/>
      </c>
      <c r="I226" s="119" t="s">
        <v>5391</v>
      </c>
      <c r="J226" s="131"/>
      <c r="K226" s="183">
        <v>28</v>
      </c>
      <c r="L226" s="114" t="str">
        <f t="shared" si="15"/>
        <v/>
      </c>
      <c r="M226" s="114" t="s">
        <v>5391</v>
      </c>
      <c r="O226" s="114" t="s">
        <v>4628</v>
      </c>
    </row>
    <row r="227" spans="1:15" x14ac:dyDescent="0.15">
      <c r="A227" s="180" t="str">
        <f t="shared" si="12"/>
        <v>$lang['home_easy_p3title']='Characteristics of your life';</v>
      </c>
      <c r="B227" s="181" t="s">
        <v>4945</v>
      </c>
      <c r="D227" s="181" t="s">
        <v>3425</v>
      </c>
      <c r="E227" s="182" t="s">
        <v>5177</v>
      </c>
      <c r="G227" s="114">
        <f t="shared" si="13"/>
        <v>0</v>
      </c>
      <c r="H227" s="199" t="str">
        <f t="shared" si="14"/>
        <v>Characteristics of your life</v>
      </c>
      <c r="I227" s="119" t="s">
        <v>4563</v>
      </c>
      <c r="J227" s="131" t="s">
        <v>3445</v>
      </c>
      <c r="K227" s="183">
        <v>29</v>
      </c>
      <c r="L227" s="114" t="str">
        <f t="shared" si="15"/>
        <v>Characteristics of your life</v>
      </c>
      <c r="M227" s="114" t="s">
        <v>4563</v>
      </c>
    </row>
    <row r="228" spans="1:15" ht="36" x14ac:dyDescent="0.15">
      <c r="A228" s="180" t="str">
        <f t="shared" si="12"/>
        <v>$lang['home_easy_p3_1']='It is the result of analyzing where CO2 comes out. The left shows your house , the right shows the standard value of the home whose condition resembles you.';</v>
      </c>
      <c r="B228" s="181" t="s">
        <v>4946</v>
      </c>
      <c r="D228" s="181" t="s">
        <v>3425</v>
      </c>
      <c r="E228" s="182" t="s">
        <v>5177</v>
      </c>
      <c r="G228" s="114">
        <f t="shared" si="13"/>
        <v>0</v>
      </c>
      <c r="H228" s="199" t="str">
        <f t="shared" si="14"/>
        <v>It is the result of analyzing where CO2 comes out. The left shows your house , the right shows the standard value of the home whose condition resembles you.</v>
      </c>
      <c r="I228" s="119" t="s">
        <v>5119</v>
      </c>
      <c r="J228" s="131" t="s">
        <v>3446</v>
      </c>
      <c r="K228" s="183">
        <v>30</v>
      </c>
      <c r="L228" s="114" t="str">
        <f t="shared" si="15"/>
        <v>It is the result of analyzing where CO2 comes out. The left shows your house , the right shows the standard value of the home whose condition resembles you.</v>
      </c>
      <c r="M228" s="114" t="s">
        <v>5119</v>
      </c>
      <c r="O228" s="114" t="s">
        <v>5160</v>
      </c>
    </row>
    <row r="229" spans="1:15" x14ac:dyDescent="0.15">
      <c r="A229" s="180" t="str">
        <f t="shared" si="12"/>
        <v>$lang['home_easy_p3_button_next']='Recommended measures here';</v>
      </c>
      <c r="B229" s="181" t="s">
        <v>4947</v>
      </c>
      <c r="D229" s="181" t="s">
        <v>3425</v>
      </c>
      <c r="E229" s="182" t="s">
        <v>5177</v>
      </c>
      <c r="G229" s="114">
        <f t="shared" si="13"/>
        <v>0</v>
      </c>
      <c r="H229" s="199" t="str">
        <f t="shared" si="14"/>
        <v>Recommended measures here</v>
      </c>
      <c r="I229" s="119" t="s">
        <v>4564</v>
      </c>
      <c r="J229" s="131" t="s">
        <v>3447</v>
      </c>
      <c r="K229" s="183">
        <v>31</v>
      </c>
      <c r="L229" s="114" t="str">
        <f t="shared" si="15"/>
        <v>Recommended measures here</v>
      </c>
      <c r="M229" s="114" t="s">
        <v>4564</v>
      </c>
    </row>
    <row r="230" spans="1:15" x14ac:dyDescent="0.15">
      <c r="A230" s="180" t="str">
        <f t="shared" si="12"/>
        <v>$lang['home_easy_p4title_pre']='';</v>
      </c>
      <c r="B230" s="181" t="s">
        <v>5340</v>
      </c>
      <c r="D230" s="181" t="s">
        <v>5179</v>
      </c>
      <c r="E230" s="182" t="s">
        <v>1847</v>
      </c>
      <c r="G230" s="114">
        <f t="shared" si="13"/>
        <v>0</v>
      </c>
      <c r="H230" s="199" t="str">
        <f t="shared" si="14"/>
        <v/>
      </c>
      <c r="I230" s="119" t="s">
        <v>5391</v>
      </c>
      <c r="J230" s="131"/>
      <c r="K230" s="183">
        <v>32</v>
      </c>
      <c r="L230" s="114" t="str">
        <f t="shared" si="15"/>
        <v/>
      </c>
      <c r="M230" s="114" t="s">
        <v>5391</v>
      </c>
      <c r="O230" s="114" t="s">
        <v>5161</v>
      </c>
    </row>
    <row r="231" spans="1:15" x14ac:dyDescent="0.15">
      <c r="A231" s="180" t="str">
        <f t="shared" si="12"/>
        <v>$lang['home_easy_p4title_after']=' Recommended Measures';</v>
      </c>
      <c r="B231" s="181" t="s">
        <v>5341</v>
      </c>
      <c r="D231" s="181" t="s">
        <v>3425</v>
      </c>
      <c r="E231" s="182" t="s">
        <v>5177</v>
      </c>
      <c r="G231" s="114">
        <f t="shared" si="13"/>
        <v>0</v>
      </c>
      <c r="H231" s="199" t="str">
        <f t="shared" si="14"/>
        <v xml:space="preserve"> Recommended Measures</v>
      </c>
      <c r="I231" s="119" t="s">
        <v>5465</v>
      </c>
      <c r="J231" s="131" t="s">
        <v>5342</v>
      </c>
      <c r="K231" s="183">
        <v>33</v>
      </c>
      <c r="L231" s="114" t="str">
        <f t="shared" si="15"/>
        <v>7 Recommended Measures</v>
      </c>
      <c r="M231" s="114" t="s">
        <v>4565</v>
      </c>
    </row>
    <row r="232" spans="1:15" x14ac:dyDescent="0.15">
      <c r="A232" s="180" t="str">
        <f t="shared" si="12"/>
        <v>$lang['home_easy_p4_button_next']='The most recommended measures';</v>
      </c>
      <c r="B232" s="181" t="s">
        <v>4948</v>
      </c>
      <c r="D232" s="181" t="s">
        <v>3425</v>
      </c>
      <c r="E232" s="182" t="s">
        <v>5177</v>
      </c>
      <c r="G232" s="114">
        <f t="shared" si="13"/>
        <v>0</v>
      </c>
      <c r="H232" s="199" t="str">
        <f t="shared" si="14"/>
        <v>The most recommended measures</v>
      </c>
      <c r="I232" s="119" t="s">
        <v>4566</v>
      </c>
      <c r="J232" s="131" t="s">
        <v>3448</v>
      </c>
      <c r="K232" s="183">
        <v>34</v>
      </c>
      <c r="L232" s="114" t="str">
        <f t="shared" si="15"/>
        <v>The most recommended measures</v>
      </c>
      <c r="M232" s="114" t="s">
        <v>4566</v>
      </c>
    </row>
    <row r="233" spans="1:15" ht="48" x14ac:dyDescent="0.15">
      <c r="A233" s="180" t="str">
        <f t="shared" si="12"/>
        <v>$lang['home_easy_p4_1']='It is a recommended energy saving measure tailored to your home. Click on the title to explain in detail. The ★ mark of profit is a measure that can take the original even if there is purchase cost.';</v>
      </c>
      <c r="B233" s="181" t="s">
        <v>5343</v>
      </c>
      <c r="D233" s="181" t="s">
        <v>3425</v>
      </c>
      <c r="E233" s="182" t="s">
        <v>5177</v>
      </c>
      <c r="G233" s="114">
        <f t="shared" si="13"/>
        <v>0</v>
      </c>
      <c r="H233" s="199" t="str">
        <f t="shared" si="14"/>
        <v>It is a recommended energy saving measure tailored to your home. Click on the title to explain in detail. The ★ mark of profit is a measure that can take the original even if there is purchase cost.</v>
      </c>
      <c r="I233" s="119" t="s">
        <v>4567</v>
      </c>
      <c r="J233" s="131" t="s">
        <v>3449</v>
      </c>
      <c r="K233" s="183">
        <v>35</v>
      </c>
      <c r="L233" s="114" t="str">
        <f t="shared" si="15"/>
        <v>It is a recommended energy saving measure tailored to your home. Click on the title to explain in detail. The ★ mark of profit is a measure that can take the original even if there is purchase cost.</v>
      </c>
      <c r="M233" s="114" t="s">
        <v>4567</v>
      </c>
    </row>
    <row r="234" spans="1:15" ht="24" x14ac:dyDescent="0.15">
      <c r="A234" s="180" t="str">
        <f t="shared" si="12"/>
        <v>$lang['home_easy_p4_2']='This is rough estimate. With detailed diagnosis, you can make suggestions that more suited you.';</v>
      </c>
      <c r="B234" s="181" t="s">
        <v>4949</v>
      </c>
      <c r="D234" s="181" t="s">
        <v>3425</v>
      </c>
      <c r="E234" s="182" t="s">
        <v>5177</v>
      </c>
      <c r="G234" s="114">
        <f t="shared" si="13"/>
        <v>0</v>
      </c>
      <c r="H234" s="199" t="str">
        <f t="shared" si="14"/>
        <v>This is rough estimate. With detailed diagnosis, you can make suggestions that more suited you.</v>
      </c>
      <c r="I234" s="119" t="s">
        <v>4568</v>
      </c>
      <c r="J234" s="131" t="s">
        <v>3450</v>
      </c>
      <c r="K234" s="183">
        <v>36</v>
      </c>
      <c r="L234" s="114" t="str">
        <f t="shared" si="15"/>
        <v>This is rough estimate. With detailed diagnosis, you can make suggestions that more suited you.</v>
      </c>
      <c r="M234" s="114" t="s">
        <v>4568</v>
      </c>
    </row>
    <row r="235" spans="1:15" ht="24" x14ac:dyDescent="0.15">
      <c r="A235" s="180" t="str">
        <f t="shared" si="12"/>
        <v>$lang['home_easy_p4_button_next2']='More detailed diagnosis can be done from here';</v>
      </c>
      <c r="B235" s="181" t="s">
        <v>4950</v>
      </c>
      <c r="D235" s="181" t="s">
        <v>3425</v>
      </c>
      <c r="E235" s="182" t="s">
        <v>5177</v>
      </c>
      <c r="G235" s="114">
        <f t="shared" si="13"/>
        <v>0</v>
      </c>
      <c r="H235" s="199" t="str">
        <f t="shared" si="14"/>
        <v>More detailed diagnosis can be done from here</v>
      </c>
      <c r="I235" s="119" t="s">
        <v>4569</v>
      </c>
      <c r="J235" s="131" t="s">
        <v>3451</v>
      </c>
      <c r="K235" s="183">
        <v>37</v>
      </c>
      <c r="L235" s="114" t="str">
        <f t="shared" si="15"/>
        <v>More detailed diagnosis can be done from here</v>
      </c>
      <c r="M235" s="114" t="s">
        <v>4569</v>
      </c>
      <c r="O235" s="114" t="s">
        <v>4629</v>
      </c>
    </row>
    <row r="236" spans="1:15" x14ac:dyDescent="0.15">
      <c r="A236" s="180" t="str">
        <f t="shared" si="12"/>
        <v>$lang['home_easy_p4_button_next3']='Thinking of replacing home appliances';</v>
      </c>
      <c r="B236" s="181" t="s">
        <v>4951</v>
      </c>
      <c r="D236" s="181" t="s">
        <v>3425</v>
      </c>
      <c r="E236" s="182" t="s">
        <v>5177</v>
      </c>
      <c r="G236" s="114">
        <f t="shared" si="13"/>
        <v>0</v>
      </c>
      <c r="H236" s="199" t="str">
        <f t="shared" si="14"/>
        <v>Thinking of replacing home appliances</v>
      </c>
      <c r="I236" s="119" t="s">
        <v>4570</v>
      </c>
      <c r="J236" s="131" t="s">
        <v>3452</v>
      </c>
      <c r="K236" s="183">
        <v>38</v>
      </c>
      <c r="L236" s="114" t="str">
        <f t="shared" si="15"/>
        <v>Thinking of replacing home appliances</v>
      </c>
      <c r="M236" s="114" t="s">
        <v>4570</v>
      </c>
      <c r="O236" s="114" t="s">
        <v>4630</v>
      </c>
    </row>
    <row r="237" spans="1:15" ht="24" x14ac:dyDescent="0.15">
      <c r="A237" s="180" t="str">
        <f t="shared" si="12"/>
        <v>$lang['home_easy_measure_show']= 'function(num) {return "Show recommendations at "+ num + "th"};';</v>
      </c>
      <c r="B237" s="181" t="s">
        <v>5344</v>
      </c>
      <c r="D237" s="181" t="s">
        <v>3425</v>
      </c>
      <c r="E237" s="182" t="s">
        <v>5212</v>
      </c>
      <c r="G237" s="114">
        <f t="shared" si="13"/>
        <v>0</v>
      </c>
      <c r="H237" s="199" t="str">
        <f t="shared" si="14"/>
        <v>num</v>
      </c>
      <c r="I237" s="119" t="s">
        <v>5345</v>
      </c>
      <c r="J237" s="131"/>
      <c r="K237" s="183">
        <v>111</v>
      </c>
      <c r="L237" s="114" t="str">
        <f t="shared" si="15"/>
        <v>Show recommendations at</v>
      </c>
      <c r="M237" s="114" t="s">
        <v>5436</v>
      </c>
      <c r="O237" s="114" t="s">
        <v>4631</v>
      </c>
    </row>
    <row r="238" spans="1:15" x14ac:dyDescent="0.15">
      <c r="A238" s="180" t="str">
        <f t="shared" si="12"/>
        <v/>
      </c>
      <c r="E238" s="182" t="s">
        <v>5258</v>
      </c>
      <c r="G238" s="114">
        <f t="shared" si="13"/>
        <v>0</v>
      </c>
      <c r="H238" s="199" t="str">
        <f t="shared" si="14"/>
        <v>"Show recommendations at "+ num + "th"</v>
      </c>
      <c r="I238" s="119" t="s">
        <v>5445</v>
      </c>
      <c r="J238" s="131"/>
      <c r="K238" s="183">
        <v>112</v>
      </c>
      <c r="L238" s="114" t="str">
        <f t="shared" si="15"/>
        <v>th</v>
      </c>
      <c r="M238" s="114" t="s">
        <v>5132</v>
      </c>
      <c r="O238" s="114" t="s">
        <v>4632</v>
      </c>
    </row>
    <row r="239" spans="1:15" x14ac:dyDescent="0.15">
      <c r="A239" s="180" t="str">
        <f t="shared" si="12"/>
        <v/>
      </c>
      <c r="B239" s="181" t="s">
        <v>3429</v>
      </c>
      <c r="E239" s="182" t="s">
        <v>5177</v>
      </c>
      <c r="G239" s="114">
        <f t="shared" si="13"/>
        <v>0</v>
      </c>
      <c r="H239" s="199" t="str">
        <f t="shared" si="14"/>
        <v/>
      </c>
      <c r="I239" s="119"/>
      <c r="J239" s="131"/>
      <c r="K239" s="183">
        <v>39</v>
      </c>
      <c r="L239" s="114" t="str">
        <f t="shared" si="15"/>
        <v/>
      </c>
      <c r="M239" s="114" t="s">
        <v>5391</v>
      </c>
      <c r="O239" s="114" t="s">
        <v>4633</v>
      </c>
    </row>
    <row r="240" spans="1:15" s="200" customFormat="1" x14ac:dyDescent="0.15">
      <c r="A240" s="180" t="str">
        <f t="shared" si="12"/>
        <v>//--5 maintenance page-----------------</v>
      </c>
      <c r="B240" s="181" t="s">
        <v>5468</v>
      </c>
      <c r="C240" s="181"/>
      <c r="D240" s="181"/>
      <c r="E240" s="182"/>
      <c r="F240" s="182"/>
      <c r="G240" s="114">
        <f t="shared" si="13"/>
        <v>0</v>
      </c>
      <c r="H240" s="199" t="str">
        <f t="shared" si="14"/>
        <v/>
      </c>
      <c r="I240" s="119"/>
      <c r="J240" s="131"/>
      <c r="K240" s="183"/>
    </row>
    <row r="241" spans="1:15" s="200" customFormat="1" ht="24" x14ac:dyDescent="0.15">
      <c r="A241" s="180" t="str">
        <f t="shared" si="12"/>
        <v>$lang['home_maintenance_message']='The measures you have selected are as follows. Are you working on it?';</v>
      </c>
      <c r="B241" s="181" t="s">
        <v>5469</v>
      </c>
      <c r="C241" s="181"/>
      <c r="D241" s="181" t="s">
        <v>3425</v>
      </c>
      <c r="E241" s="182"/>
      <c r="F241" s="182"/>
      <c r="G241" s="114">
        <f t="shared" si="13"/>
        <v>0</v>
      </c>
      <c r="H241" s="199" t="str">
        <f t="shared" si="14"/>
        <v>The measures you have selected are as follows. Are you working on it?</v>
      </c>
      <c r="I241" s="119" t="s">
        <v>5475</v>
      </c>
      <c r="J241" s="131" t="s">
        <v>5470</v>
      </c>
      <c r="K241" s="183"/>
    </row>
    <row r="242" spans="1:15" s="200" customFormat="1" x14ac:dyDescent="0.15">
      <c r="A242" s="180" t="str">
        <f t="shared" si="12"/>
        <v>$lang['home_maintenance_list']='Selected measures';</v>
      </c>
      <c r="B242" s="181" t="s">
        <v>5471</v>
      </c>
      <c r="C242" s="181"/>
      <c r="D242" s="181" t="s">
        <v>3425</v>
      </c>
      <c r="E242" s="182"/>
      <c r="F242" s="182"/>
      <c r="G242" s="114">
        <f t="shared" si="13"/>
        <v>0</v>
      </c>
      <c r="H242" s="199" t="str">
        <f t="shared" si="14"/>
        <v>Selected measures</v>
      </c>
      <c r="I242" s="119" t="s">
        <v>5476</v>
      </c>
      <c r="J242" s="131" t="s">
        <v>5472</v>
      </c>
      <c r="K242" s="183"/>
    </row>
    <row r="243" spans="1:15" s="200" customFormat="1" x14ac:dyDescent="0.15">
      <c r="A243" s="180" t="str">
        <f t="shared" si="12"/>
        <v>$lang['home_maintenance_selected']='I have selected this countermeasure';</v>
      </c>
      <c r="B243" s="181" t="s">
        <v>5473</v>
      </c>
      <c r="C243" s="181"/>
      <c r="D243" s="181" t="s">
        <v>3425</v>
      </c>
      <c r="E243" s="182"/>
      <c r="F243" s="182"/>
      <c r="G243" s="114">
        <f t="shared" si="13"/>
        <v>0</v>
      </c>
      <c r="H243" s="199" t="str">
        <f t="shared" si="14"/>
        <v>I have selected this countermeasure</v>
      </c>
      <c r="I243" s="119" t="s">
        <v>5477</v>
      </c>
      <c r="J243" s="131" t="s">
        <v>5474</v>
      </c>
      <c r="K243" s="183"/>
    </row>
    <row r="244" spans="1:15" x14ac:dyDescent="0.15">
      <c r="A244" s="180" t="str">
        <f t="shared" si="12"/>
        <v/>
      </c>
      <c r="B244" s="181" t="s">
        <v>3429</v>
      </c>
      <c r="E244" s="182" t="s">
        <v>5177</v>
      </c>
      <c r="G244" s="114">
        <f t="shared" si="13"/>
        <v>0</v>
      </c>
      <c r="H244" s="199" t="str">
        <f t="shared" si="14"/>
        <v/>
      </c>
      <c r="I244" s="119"/>
      <c r="J244" s="131"/>
      <c r="K244" s="183">
        <v>40</v>
      </c>
      <c r="L244" s="114" t="str">
        <f t="shared" si="15"/>
        <v/>
      </c>
      <c r="M244" s="114" t="s">
        <v>5391</v>
      </c>
      <c r="O244" s="114" t="s">
        <v>4634</v>
      </c>
    </row>
    <row r="245" spans="1:15" x14ac:dyDescent="0.15">
      <c r="A245" s="180" t="str">
        <f t="shared" si="12"/>
        <v>//-- 6 action page-----------------</v>
      </c>
      <c r="B245" s="181" t="s">
        <v>5346</v>
      </c>
      <c r="G245" s="114">
        <f t="shared" si="13"/>
        <v>0</v>
      </c>
      <c r="H245" s="199" t="str">
        <f t="shared" si="14"/>
        <v/>
      </c>
      <c r="I245" s="119"/>
      <c r="J245" s="131"/>
      <c r="L245" s="114" t="str">
        <f t="shared" si="15"/>
        <v/>
      </c>
      <c r="M245" s="114" t="s">
        <v>5391</v>
      </c>
      <c r="O245" s="114" t="s">
        <v>4635</v>
      </c>
    </row>
    <row r="246" spans="1:15" x14ac:dyDescent="0.15">
      <c r="A246" s="180" t="str">
        <f t="shared" si="12"/>
        <v>$lang['home_action_title']='Easy Check for Low Carbon House';</v>
      </c>
      <c r="B246" s="181" t="s">
        <v>5347</v>
      </c>
      <c r="D246" s="181" t="s">
        <v>3425</v>
      </c>
      <c r="G246" s="114">
        <f t="shared" si="13"/>
        <v>0</v>
      </c>
      <c r="H246" s="199" t="str">
        <f t="shared" si="14"/>
        <v>Easy Check for Low Carbon House</v>
      </c>
      <c r="I246" s="119" t="s">
        <v>5451</v>
      </c>
      <c r="J246" s="131" t="s">
        <v>5348</v>
      </c>
      <c r="L246" s="114" t="str">
        <f t="shared" si="15"/>
        <v/>
      </c>
      <c r="M246" s="114" t="s">
        <v>5391</v>
      </c>
      <c r="O246" s="114" t="s">
        <v>5162</v>
      </c>
    </row>
    <row r="247" spans="1:15" x14ac:dyDescent="0.15">
      <c r="A247" s="180" t="str">
        <f t="shared" si="12"/>
        <v>$lang['home_action_step1']='Questions';</v>
      </c>
      <c r="B247" s="181" t="s">
        <v>5349</v>
      </c>
      <c r="D247" s="181" t="s">
        <v>3425</v>
      </c>
      <c r="G247" s="114">
        <f t="shared" si="13"/>
        <v>0</v>
      </c>
      <c r="H247" s="199" t="str">
        <f t="shared" si="14"/>
        <v>Questions</v>
      </c>
      <c r="I247" s="119" t="s">
        <v>5452</v>
      </c>
      <c r="J247" s="131" t="s">
        <v>3432</v>
      </c>
      <c r="L247" s="114" t="str">
        <f t="shared" si="15"/>
        <v/>
      </c>
      <c r="M247" s="114" t="s">
        <v>5391</v>
      </c>
      <c r="O247" s="114" t="s">
        <v>5163</v>
      </c>
    </row>
    <row r="248" spans="1:15" x14ac:dyDescent="0.15">
      <c r="A248" s="180" t="str">
        <f t="shared" si="12"/>
        <v>$lang['home_action_step2']='Evaluation';</v>
      </c>
      <c r="B248" s="181" t="s">
        <v>5350</v>
      </c>
      <c r="D248" s="181" t="s">
        <v>3425</v>
      </c>
      <c r="G248" s="114">
        <f t="shared" si="13"/>
        <v>0</v>
      </c>
      <c r="H248" s="199" t="str">
        <f t="shared" si="14"/>
        <v>Evaluation</v>
      </c>
      <c r="I248" s="119" t="s">
        <v>5453</v>
      </c>
      <c r="J248" s="131" t="s">
        <v>5351</v>
      </c>
      <c r="L248" s="114" t="str">
        <f t="shared" si="15"/>
        <v/>
      </c>
      <c r="M248" s="114" t="s">
        <v>5391</v>
      </c>
      <c r="O248" s="114" t="s">
        <v>4385</v>
      </c>
    </row>
    <row r="249" spans="1:15" x14ac:dyDescent="0.15">
      <c r="A249" s="180" t="str">
        <f t="shared" si="12"/>
        <v>$lang['home_action_step3']='Measures';</v>
      </c>
      <c r="B249" s="181" t="s">
        <v>5352</v>
      </c>
      <c r="D249" s="181" t="s">
        <v>3425</v>
      </c>
      <c r="G249" s="114">
        <f t="shared" si="13"/>
        <v>0</v>
      </c>
      <c r="H249" s="199" t="str">
        <f t="shared" si="14"/>
        <v>Measures</v>
      </c>
      <c r="I249" s="119" t="s">
        <v>5454</v>
      </c>
      <c r="J249" s="131" t="s">
        <v>3435</v>
      </c>
      <c r="L249" s="114" t="str">
        <f t="shared" si="15"/>
        <v/>
      </c>
      <c r="M249" s="114" t="s">
        <v>5391</v>
      </c>
      <c r="O249" s="114" t="s">
        <v>4636</v>
      </c>
    </row>
    <row r="250" spans="1:15" x14ac:dyDescent="0.15">
      <c r="A250" s="180" t="str">
        <f t="shared" si="12"/>
        <v>$lang['home_action_toptitle']='Let\'s Change to Low Carbon House';</v>
      </c>
      <c r="B250" s="181" t="s">
        <v>5353</v>
      </c>
      <c r="D250" s="181" t="s">
        <v>3425</v>
      </c>
      <c r="G250" s="114">
        <f t="shared" si="13"/>
        <v>0</v>
      </c>
      <c r="H250" s="199" t="str">
        <f t="shared" si="14"/>
        <v>Let\'s Change to Low Carbon House</v>
      </c>
      <c r="I250" s="119" t="s">
        <v>5450</v>
      </c>
      <c r="J250" s="131" t="s">
        <v>5354</v>
      </c>
      <c r="L250" s="114" t="str">
        <f t="shared" si="15"/>
        <v/>
      </c>
      <c r="M250" s="114" t="s">
        <v>5391</v>
      </c>
      <c r="O250" s="114" t="s">
        <v>4274</v>
      </c>
    </row>
    <row r="251" spans="1:15" ht="24" x14ac:dyDescent="0.15">
      <c r="A251" s="180" t="str">
        <f t="shared" si="12"/>
        <v>$lang['home_action_top1']='You can easily find confortable ideas to be low carbon.';</v>
      </c>
      <c r="B251" s="181" t="s">
        <v>5355</v>
      </c>
      <c r="D251" s="181" t="s">
        <v>3425</v>
      </c>
      <c r="G251" s="114">
        <f t="shared" si="13"/>
        <v>0</v>
      </c>
      <c r="H251" s="199" t="str">
        <f t="shared" si="14"/>
        <v>You can easily find confortable ideas to be low carbon.</v>
      </c>
      <c r="I251" s="119" t="s">
        <v>5455</v>
      </c>
      <c r="J251" s="131" t="s">
        <v>5356</v>
      </c>
      <c r="L251" s="114" t="str">
        <f t="shared" si="15"/>
        <v/>
      </c>
      <c r="M251" s="114" t="s">
        <v>5391</v>
      </c>
      <c r="O251" s="114" t="s">
        <v>4638</v>
      </c>
    </row>
    <row r="252" spans="1:15" x14ac:dyDescent="0.15">
      <c r="A252" s="180" t="str">
        <f t="shared" si="12"/>
        <v>$lang['home_action_top2']='';</v>
      </c>
      <c r="B252" s="181" t="s">
        <v>5357</v>
      </c>
      <c r="D252" s="181" t="s">
        <v>3425</v>
      </c>
      <c r="G252" s="114">
        <f t="shared" si="13"/>
        <v>0</v>
      </c>
      <c r="H252" s="199" t="str">
        <f t="shared" si="14"/>
        <v/>
      </c>
      <c r="I252" s="119"/>
      <c r="J252" s="131" t="s">
        <v>5358</v>
      </c>
      <c r="L252" s="114" t="str">
        <f t="shared" si="15"/>
        <v/>
      </c>
      <c r="M252" s="114" t="s">
        <v>5391</v>
      </c>
      <c r="O252" s="114" t="s">
        <v>5164</v>
      </c>
    </row>
    <row r="253" spans="1:15" x14ac:dyDescent="0.15">
      <c r="A253" s="180" t="str">
        <f t="shared" si="12"/>
        <v>$lang['home_action_axis1']='Sustainability';</v>
      </c>
      <c r="B253" s="181" t="s">
        <v>5359</v>
      </c>
      <c r="D253" s="181" t="s">
        <v>3425</v>
      </c>
      <c r="G253" s="114">
        <f t="shared" si="13"/>
        <v>0</v>
      </c>
      <c r="H253" s="199" t="str">
        <f t="shared" si="14"/>
        <v>Sustainability</v>
      </c>
      <c r="I253" s="119" t="s">
        <v>5449</v>
      </c>
      <c r="J253" s="131" t="s">
        <v>5360</v>
      </c>
      <c r="L253" s="114" t="str">
        <f t="shared" si="15"/>
        <v/>
      </c>
      <c r="M253" s="114" t="s">
        <v>5391</v>
      </c>
      <c r="O253" s="114" t="s">
        <v>4637</v>
      </c>
    </row>
    <row r="254" spans="1:15" ht="13.5" x14ac:dyDescent="0.15">
      <c r="A254" s="180" t="str">
        <f t="shared" si="12"/>
        <v>$lang['home_action_axis2']='Energy Efficiency';</v>
      </c>
      <c r="B254" s="181" t="s">
        <v>5361</v>
      </c>
      <c r="D254" s="181" t="s">
        <v>3425</v>
      </c>
      <c r="G254" s="114">
        <f t="shared" si="13"/>
        <v>0</v>
      </c>
      <c r="H254" s="199" t="str">
        <f t="shared" si="14"/>
        <v>Energy Efficiency</v>
      </c>
      <c r="I254" s="119" t="s">
        <v>5448</v>
      </c>
      <c r="J254" s="131" t="s">
        <v>5362</v>
      </c>
      <c r="L254" s="114" t="str">
        <f t="shared" si="15"/>
        <v/>
      </c>
      <c r="M254" s="155" t="s">
        <v>5391</v>
      </c>
      <c r="O254" s="114" t="s">
        <v>4551</v>
      </c>
    </row>
    <row r="255" spans="1:15" ht="13.5" x14ac:dyDescent="0.15">
      <c r="A255" s="180" t="str">
        <f t="shared" si="12"/>
        <v>$lang['home_action_axis3']='Saving Energy';</v>
      </c>
      <c r="B255" s="181" t="s">
        <v>5363</v>
      </c>
      <c r="D255" s="181" t="s">
        <v>3425</v>
      </c>
      <c r="G255" s="114">
        <f t="shared" si="13"/>
        <v>0</v>
      </c>
      <c r="H255" s="199" t="str">
        <f t="shared" si="14"/>
        <v>Saving Energy</v>
      </c>
      <c r="I255" s="119" t="s">
        <v>5447</v>
      </c>
      <c r="J255" s="131" t="s">
        <v>5364</v>
      </c>
      <c r="L255" s="114" t="str">
        <f t="shared" si="15"/>
        <v/>
      </c>
      <c r="M255" s="155" t="s">
        <v>5391</v>
      </c>
      <c r="O255" s="114" t="s">
        <v>4639</v>
      </c>
    </row>
    <row r="256" spans="1:15" ht="13.5" x14ac:dyDescent="0.15">
      <c r="A256" s="180" t="str">
        <f t="shared" si="12"/>
        <v>$lang['home_action_label1']='Excellent';</v>
      </c>
      <c r="B256" s="181" t="s">
        <v>5365</v>
      </c>
      <c r="D256" s="181" t="s">
        <v>3425</v>
      </c>
      <c r="G256" s="114">
        <f t="shared" si="13"/>
        <v>0</v>
      </c>
      <c r="H256" s="199" t="str">
        <f t="shared" si="14"/>
        <v>Excellent</v>
      </c>
      <c r="I256" s="119" t="s">
        <v>5437</v>
      </c>
      <c r="J256" s="131" t="s">
        <v>5366</v>
      </c>
      <c r="L256" s="114" t="str">
        <f t="shared" si="15"/>
        <v/>
      </c>
      <c r="M256" s="155" t="s">
        <v>5391</v>
      </c>
      <c r="O256" s="114" t="s">
        <v>4640</v>
      </c>
    </row>
    <row r="257" spans="1:15" x14ac:dyDescent="0.15">
      <c r="A257" s="180" t="str">
        <f t="shared" si="12"/>
        <v>$lang['home_action_label2']='Good';</v>
      </c>
      <c r="B257" s="181" t="s">
        <v>5367</v>
      </c>
      <c r="D257" s="181" t="s">
        <v>3425</v>
      </c>
      <c r="G257" s="114">
        <f t="shared" si="13"/>
        <v>0</v>
      </c>
      <c r="H257" s="199" t="str">
        <f t="shared" si="14"/>
        <v>Good</v>
      </c>
      <c r="I257" s="119" t="s">
        <v>5438</v>
      </c>
      <c r="J257" s="131" t="s">
        <v>5368</v>
      </c>
      <c r="L257" s="114" t="str">
        <f t="shared" si="15"/>
        <v/>
      </c>
      <c r="M257" s="114" t="s">
        <v>5391</v>
      </c>
    </row>
    <row r="258" spans="1:15" x14ac:dyDescent="0.15">
      <c r="A258" s="180" t="str">
        <f t="shared" ref="A258:A292" si="16">IF(E258="param",CLEAN(B258&amp;"'function("&amp;H258&amp;") {return "&amp;H259&amp;"};';"),IF(E258="template","",CLEAN(B258&amp;IF(D258="",IF(OR(CLEAN(B258)="",LEFT(B258,2)="//"),"","'';"),"'"&amp;H258&amp;"'"&amp;D258))))</f>
        <v>$lang['home_action_label3']='Bad';</v>
      </c>
      <c r="B258" s="181" t="s">
        <v>5369</v>
      </c>
      <c r="D258" s="181" t="s">
        <v>3425</v>
      </c>
      <c r="G258" s="114">
        <f t="shared" si="13"/>
        <v>0</v>
      </c>
      <c r="H258" s="199" t="str">
        <f t="shared" si="14"/>
        <v>Bad</v>
      </c>
      <c r="I258" s="119" t="s">
        <v>5446</v>
      </c>
      <c r="J258" s="131" t="s">
        <v>5370</v>
      </c>
      <c r="L258" s="114" t="str">
        <f t="shared" si="15"/>
        <v/>
      </c>
      <c r="M258" s="114" t="s">
        <v>5391</v>
      </c>
      <c r="O258" s="114" t="s">
        <v>5165</v>
      </c>
    </row>
    <row r="259" spans="1:15" s="200" customFormat="1" x14ac:dyDescent="0.15">
      <c r="A259" s="180" t="str">
        <f t="shared" si="16"/>
        <v>$lang['home_action_good_point']='Good Point';</v>
      </c>
      <c r="B259" s="181" t="s">
        <v>5459</v>
      </c>
      <c r="C259" s="181"/>
      <c r="D259" s="181" t="s">
        <v>3425</v>
      </c>
      <c r="E259" s="182"/>
      <c r="F259" s="182"/>
      <c r="G259" s="114">
        <f t="shared" ref="G259:G260" si="17">IF(MOD(LEN(H259) - LEN(SUBSTITUTE(H259, """", "")),2) = 1,1,0)</f>
        <v>0</v>
      </c>
      <c r="H259" s="199" t="str">
        <f t="shared" si="14"/>
        <v>Good Point</v>
      </c>
      <c r="I259" s="119" t="s">
        <v>5463</v>
      </c>
      <c r="J259" s="131" t="s">
        <v>5460</v>
      </c>
      <c r="K259" s="183"/>
    </row>
    <row r="260" spans="1:15" s="200" customFormat="1" x14ac:dyDescent="0.15">
      <c r="A260" s="180" t="str">
        <f t="shared" si="16"/>
        <v>$lang['home_action_bad_point']='Bad Point';</v>
      </c>
      <c r="B260" s="181" t="s">
        <v>5461</v>
      </c>
      <c r="C260" s="181"/>
      <c r="D260" s="181" t="s">
        <v>3425</v>
      </c>
      <c r="E260" s="182"/>
      <c r="F260" s="182"/>
      <c r="G260" s="114">
        <f t="shared" si="17"/>
        <v>0</v>
      </c>
      <c r="H260" s="199" t="str">
        <f t="shared" si="14"/>
        <v>Bad Point</v>
      </c>
      <c r="I260" s="119" t="s">
        <v>5464</v>
      </c>
      <c r="J260" s="131" t="s">
        <v>5462</v>
      </c>
      <c r="K260" s="183"/>
    </row>
    <row r="261" spans="1:15" x14ac:dyDescent="0.15">
      <c r="A261" s="180" t="str">
        <f t="shared" si="16"/>
        <v/>
      </c>
      <c r="G261" s="114">
        <f t="shared" ref="G261:G292" si="18">IF(MOD(LEN(H261) - LEN(SUBSTITUTE(H261, """", "")),2) = 1,1,0)</f>
        <v>0</v>
      </c>
      <c r="H261" s="199" t="str">
        <f t="shared" si="14"/>
        <v/>
      </c>
      <c r="I261" s="119"/>
      <c r="J261" s="131"/>
      <c r="L261" s="114" t="str">
        <f t="shared" si="15"/>
        <v/>
      </c>
      <c r="M261" s="114" t="s">
        <v>5391</v>
      </c>
      <c r="O261" s="114" t="s">
        <v>5166</v>
      </c>
    </row>
    <row r="262" spans="1:15" s="200" customFormat="1" x14ac:dyDescent="0.15">
      <c r="A262" s="180" t="str">
        <f t="shared" si="16"/>
        <v>//--99 list page-----------------</v>
      </c>
      <c r="B262" s="181" t="s">
        <v>5478</v>
      </c>
      <c r="C262" s="181"/>
      <c r="D262" s="181"/>
      <c r="E262" s="182"/>
      <c r="F262" s="182"/>
      <c r="G262" s="114">
        <f t="shared" si="18"/>
        <v>0</v>
      </c>
      <c r="H262" s="199" t="str">
        <f>SUBSTITUTE(I262, "'", "\'")</f>
        <v/>
      </c>
      <c r="I262" s="119"/>
      <c r="J262" s="131"/>
      <c r="K262" s="183"/>
    </row>
    <row r="263" spans="1:15" s="200" customFormat="1" ht="24" x14ac:dyDescent="0.15">
      <c r="A263" s="180" t="str">
        <f t="shared" si="16"/>
        <v>$lang['home_list_message']='Choose the countermeasure suitable for you from among these';</v>
      </c>
      <c r="B263" s="181" t="s">
        <v>5479</v>
      </c>
      <c r="C263" s="181"/>
      <c r="D263" s="181" t="s">
        <v>3425</v>
      </c>
      <c r="E263" s="182"/>
      <c r="F263" s="182"/>
      <c r="G263" s="114">
        <f t="shared" si="18"/>
        <v>0</v>
      </c>
      <c r="H263" s="199" t="str">
        <f>SUBSTITUTE(I263, "'", "\'")</f>
        <v>Choose the countermeasure suitable for you from among these</v>
      </c>
      <c r="I263" s="119" t="s">
        <v>5481</v>
      </c>
      <c r="J263" s="131" t="s">
        <v>5480</v>
      </c>
      <c r="K263" s="183"/>
    </row>
    <row r="264" spans="1:15" s="200" customFormat="1" x14ac:dyDescent="0.15">
      <c r="A264" s="180" t="str">
        <f t="shared" si="16"/>
        <v/>
      </c>
      <c r="B264" s="181"/>
      <c r="C264" s="181"/>
      <c r="D264" s="181"/>
      <c r="E264" s="182"/>
      <c r="F264" s="182"/>
      <c r="G264" s="114">
        <f t="shared" si="18"/>
        <v>0</v>
      </c>
      <c r="H264" s="199" t="str">
        <f>SUBSTITUTE(I264, "'", "\'")</f>
        <v/>
      </c>
      <c r="I264" s="119"/>
      <c r="J264" s="131"/>
      <c r="K264" s="183"/>
    </row>
    <row r="265" spans="1:15" x14ac:dyDescent="0.15">
      <c r="A265" s="180" t="str">
        <f t="shared" si="16"/>
        <v>//--createpage-----------------</v>
      </c>
      <c r="B265" s="181" t="s">
        <v>4981</v>
      </c>
      <c r="E265" s="182" t="s">
        <v>5177</v>
      </c>
      <c r="G265" s="114">
        <f t="shared" si="18"/>
        <v>0</v>
      </c>
      <c r="H265" s="199" t="str">
        <f t="shared" si="14"/>
        <v/>
      </c>
      <c r="I265" s="119"/>
      <c r="J265" s="131"/>
      <c r="K265" s="183">
        <v>125</v>
      </c>
      <c r="L265" s="114" t="str">
        <f t="shared" si="15"/>
        <v/>
      </c>
      <c r="M265" s="114" t="s">
        <v>5391</v>
      </c>
    </row>
    <row r="266" spans="1:15" x14ac:dyDescent="0.15">
      <c r="A266" s="180" t="str">
        <f t="shared" si="16"/>
        <v/>
      </c>
      <c r="B266" s="181" t="s">
        <v>3429</v>
      </c>
      <c r="E266" s="182" t="s">
        <v>5177</v>
      </c>
      <c r="G266" s="114">
        <f t="shared" si="18"/>
        <v>0</v>
      </c>
      <c r="H266" s="199" t="str">
        <f t="shared" si="14"/>
        <v/>
      </c>
      <c r="I266" s="119"/>
      <c r="J266" s="131"/>
      <c r="K266" s="183">
        <v>140</v>
      </c>
      <c r="L266" s="114" t="str">
        <f t="shared" si="15"/>
        <v/>
      </c>
      <c r="M266" s="114" t="s">
        <v>5391</v>
      </c>
    </row>
    <row r="267" spans="1:15" x14ac:dyDescent="0.15">
      <c r="A267" s="180" t="str">
        <f t="shared" si="16"/>
        <v>$lang["younow"]='Current status';</v>
      </c>
      <c r="B267" s="181" t="s">
        <v>5371</v>
      </c>
      <c r="D267" s="181" t="s">
        <v>3425</v>
      </c>
      <c r="E267" s="182" t="s">
        <v>5177</v>
      </c>
      <c r="G267" s="114">
        <f t="shared" si="18"/>
        <v>0</v>
      </c>
      <c r="H267" s="199" t="str">
        <f t="shared" si="14"/>
        <v>Current status</v>
      </c>
      <c r="I267" s="119" t="s">
        <v>4604</v>
      </c>
      <c r="J267" s="131" t="s">
        <v>3500</v>
      </c>
      <c r="K267" s="183">
        <v>141</v>
      </c>
      <c r="L267" s="114" t="str">
        <f t="shared" si="15"/>
        <v>Current status</v>
      </c>
      <c r="M267" s="114" t="s">
        <v>4604</v>
      </c>
    </row>
    <row r="268" spans="1:15" x14ac:dyDescent="0.15">
      <c r="A268" s="180" t="str">
        <f t="shared" si="16"/>
        <v>$lang["youafter"]='After measures';</v>
      </c>
      <c r="B268" s="181" t="s">
        <v>5372</v>
      </c>
      <c r="D268" s="181" t="s">
        <v>3425</v>
      </c>
      <c r="E268" s="182" t="s">
        <v>1847</v>
      </c>
      <c r="G268" s="114">
        <f t="shared" si="18"/>
        <v>0</v>
      </c>
      <c r="H268" s="199" t="str">
        <f t="shared" si="14"/>
        <v>After measures</v>
      </c>
      <c r="I268" s="119" t="s">
        <v>4605</v>
      </c>
      <c r="J268" s="131" t="s">
        <v>3501</v>
      </c>
      <c r="K268" s="183">
        <v>143</v>
      </c>
      <c r="L268" s="114" t="str">
        <f t="shared" si="15"/>
        <v>After measures</v>
      </c>
      <c r="M268" s="114" t="s">
        <v>4605</v>
      </c>
      <c r="O268" s="114" t="s">
        <v>4641</v>
      </c>
    </row>
    <row r="269" spans="1:15" x14ac:dyDescent="0.15">
      <c r="A269" s="180" t="str">
        <f t="shared" si="16"/>
        <v>$lang["average"]='average';</v>
      </c>
      <c r="B269" s="181" t="s">
        <v>5373</v>
      </c>
      <c r="D269" s="181" t="s">
        <v>3425</v>
      </c>
      <c r="E269" s="182" t="s">
        <v>5177</v>
      </c>
      <c r="G269" s="114">
        <f t="shared" si="18"/>
        <v>0</v>
      </c>
      <c r="H269" s="199" t="str">
        <f t="shared" si="14"/>
        <v>average</v>
      </c>
      <c r="I269" s="119" t="s">
        <v>4606</v>
      </c>
      <c r="J269" s="131" t="s">
        <v>3502</v>
      </c>
      <c r="K269" s="183">
        <v>144</v>
      </c>
      <c r="L269" s="114" t="str">
        <f t="shared" si="15"/>
        <v>average</v>
      </c>
      <c r="M269" s="114" t="s">
        <v>4606</v>
      </c>
      <c r="O269" s="114" t="s">
        <v>4642</v>
      </c>
    </row>
    <row r="270" spans="1:15" x14ac:dyDescent="0.15">
      <c r="A270" s="180" t="str">
        <f t="shared" si="16"/>
        <v>$lang["compare"]='Comparison';</v>
      </c>
      <c r="B270" s="181" t="s">
        <v>5374</v>
      </c>
      <c r="D270" s="181" t="s">
        <v>3425</v>
      </c>
      <c r="E270" s="182" t="s">
        <v>5177</v>
      </c>
      <c r="G270" s="114">
        <f t="shared" si="18"/>
        <v>0</v>
      </c>
      <c r="H270" s="199" t="str">
        <f t="shared" si="14"/>
        <v>Comparison</v>
      </c>
      <c r="I270" s="119" t="s">
        <v>4549</v>
      </c>
      <c r="J270" s="131" t="s">
        <v>3433</v>
      </c>
      <c r="K270" s="183">
        <v>145</v>
      </c>
      <c r="L270" s="114" t="str">
        <f t="shared" si="15"/>
        <v>Comparison</v>
      </c>
      <c r="M270" s="114" t="s">
        <v>4549</v>
      </c>
      <c r="O270" s="114" t="s">
        <v>4643</v>
      </c>
    </row>
    <row r="271" spans="1:15" x14ac:dyDescent="0.15">
      <c r="A271" s="180" t="str">
        <f t="shared" si="16"/>
        <v>$lang["comparetoaverage"]='';</v>
      </c>
      <c r="B271" s="181" t="s">
        <v>5375</v>
      </c>
      <c r="E271" s="182" t="s">
        <v>5177</v>
      </c>
      <c r="G271" s="114">
        <f t="shared" si="18"/>
        <v>0</v>
      </c>
      <c r="H271" s="199" t="str">
        <f t="shared" ref="H271:H292" si="19">SUBSTITUTE(I271, "'", "\'")</f>
        <v/>
      </c>
      <c r="I271" s="119" t="s">
        <v>5391</v>
      </c>
      <c r="J271" s="131"/>
      <c r="K271" s="183">
        <v>146</v>
      </c>
      <c r="L271" s="114" t="str">
        <f t="shared" ref="L271:L294" si="20">IF(OR(K271="",INDEX(O$1:O$301,INT(K271))=""),"",INDEX(O$1:O$301,INT(K271)))</f>
        <v/>
      </c>
      <c r="M271" s="114" t="s">
        <v>5391</v>
      </c>
    </row>
    <row r="272" spans="1:15" x14ac:dyDescent="0.15">
      <c r="A272" s="180" t="str">
        <f t="shared" si="16"/>
        <v>$lang["co2emission"]='CO2 emissions';</v>
      </c>
      <c r="B272" s="181" t="s">
        <v>5376</v>
      </c>
      <c r="D272" s="181" t="s">
        <v>3425</v>
      </c>
      <c r="E272" s="182" t="s">
        <v>5177</v>
      </c>
      <c r="G272" s="114">
        <f t="shared" si="18"/>
        <v>0</v>
      </c>
      <c r="H272" s="199" t="str">
        <f t="shared" si="19"/>
        <v>CO2 emissions</v>
      </c>
      <c r="I272" s="119" t="s">
        <v>4579</v>
      </c>
      <c r="J272" s="131" t="s">
        <v>3471</v>
      </c>
      <c r="K272" s="183">
        <v>147</v>
      </c>
      <c r="L272" s="114" t="str">
        <f t="shared" si="20"/>
        <v>CO2 emissions</v>
      </c>
      <c r="M272" s="114" t="s">
        <v>4579</v>
      </c>
    </row>
    <row r="273" spans="1:15" x14ac:dyDescent="0.15">
      <c r="A273" s="180" t="str">
        <f t="shared" si="16"/>
        <v>$lang["co2reductiontitle"]='CO2 reduction effect';</v>
      </c>
      <c r="B273" s="181" t="s">
        <v>5377</v>
      </c>
      <c r="D273" s="181" t="s">
        <v>3425</v>
      </c>
      <c r="E273" s="182" t="s">
        <v>5177</v>
      </c>
      <c r="G273" s="114">
        <f t="shared" si="18"/>
        <v>0</v>
      </c>
      <c r="H273" s="199" t="str">
        <f t="shared" si="19"/>
        <v>CO2 reduction effect</v>
      </c>
      <c r="I273" s="119" t="s">
        <v>4607</v>
      </c>
      <c r="J273" s="131" t="s">
        <v>3503</v>
      </c>
      <c r="K273" s="183">
        <v>148</v>
      </c>
      <c r="L273" s="114" t="str">
        <f t="shared" si="20"/>
        <v>CO2 reduction effect</v>
      </c>
      <c r="M273" s="114" t="s">
        <v>4607</v>
      </c>
    </row>
    <row r="274" spans="1:15" x14ac:dyDescent="0.15">
      <c r="A274" s="180" t="str">
        <f t="shared" si="16"/>
        <v>$lang["fee"]='Utility costs';</v>
      </c>
      <c r="B274" s="181" t="s">
        <v>5378</v>
      </c>
      <c r="D274" s="181" t="s">
        <v>3425</v>
      </c>
      <c r="E274" s="182" t="s">
        <v>5177</v>
      </c>
      <c r="G274" s="114">
        <f t="shared" si="18"/>
        <v>0</v>
      </c>
      <c r="H274" s="199" t="str">
        <f t="shared" si="19"/>
        <v>Utility costs</v>
      </c>
      <c r="I274" s="119" t="s">
        <v>4580</v>
      </c>
      <c r="J274" s="131" t="s">
        <v>3473</v>
      </c>
      <c r="K274" s="183">
        <v>151</v>
      </c>
      <c r="L274" s="114" t="str">
        <f t="shared" si="20"/>
        <v>Utility costs</v>
      </c>
      <c r="M274" s="114" t="s">
        <v>4580</v>
      </c>
      <c r="O274" s="114" t="s">
        <v>5167</v>
      </c>
    </row>
    <row r="275" spans="1:15" x14ac:dyDescent="0.15">
      <c r="A275" s="180" t="str">
        <f t="shared" si="16"/>
        <v>$lang["feereductiontitle"]='Reduction of utility cost';</v>
      </c>
      <c r="B275" s="181" t="s">
        <v>5379</v>
      </c>
      <c r="D275" s="181" t="s">
        <v>3425</v>
      </c>
      <c r="E275" s="182" t="s">
        <v>5177</v>
      </c>
      <c r="G275" s="114">
        <f t="shared" si="18"/>
        <v>0</v>
      </c>
      <c r="H275" s="199" t="str">
        <f t="shared" si="19"/>
        <v>Reduction of utility cost</v>
      </c>
      <c r="I275" s="119" t="s">
        <v>4610</v>
      </c>
      <c r="J275" s="131" t="s">
        <v>3504</v>
      </c>
      <c r="K275" s="183">
        <v>152</v>
      </c>
      <c r="L275" s="114" t="str">
        <f t="shared" si="20"/>
        <v>Reduction of utility cost</v>
      </c>
      <c r="M275" s="114" t="s">
        <v>4610</v>
      </c>
    </row>
    <row r="276" spans="1:15" x14ac:dyDescent="0.15">
      <c r="A276" s="180" t="str">
        <f t="shared" si="16"/>
        <v>$lang["initialcosttitle"]='Initial investment amount';</v>
      </c>
      <c r="B276" s="181" t="s">
        <v>5380</v>
      </c>
      <c r="D276" s="181" t="s">
        <v>3425</v>
      </c>
      <c r="E276" s="182" t="s">
        <v>5177</v>
      </c>
      <c r="G276" s="114">
        <f t="shared" si="18"/>
        <v>0</v>
      </c>
      <c r="H276" s="199" t="str">
        <f t="shared" si="19"/>
        <v>Initial investment amount</v>
      </c>
      <c r="I276" s="119" t="s">
        <v>4613</v>
      </c>
      <c r="J276" s="131" t="s">
        <v>3505</v>
      </c>
      <c r="K276" s="183">
        <v>155</v>
      </c>
      <c r="L276" s="114" t="str">
        <f t="shared" si="20"/>
        <v>Initial investment amount</v>
      </c>
      <c r="M276" s="114" t="s">
        <v>4613</v>
      </c>
    </row>
    <row r="277" spans="1:15" x14ac:dyDescent="0.15">
      <c r="A277" s="180" t="str">
        <f t="shared" si="16"/>
        <v>$lang["loadperyear"]='Annual burden amount';</v>
      </c>
      <c r="B277" s="181" t="s">
        <v>5381</v>
      </c>
      <c r="D277" s="181" t="s">
        <v>3425</v>
      </c>
      <c r="E277" s="182" t="s">
        <v>5177</v>
      </c>
      <c r="G277" s="114">
        <f t="shared" si="18"/>
        <v>0</v>
      </c>
      <c r="H277" s="199" t="str">
        <f t="shared" si="19"/>
        <v>Annual burden amount</v>
      </c>
      <c r="I277" s="119" t="s">
        <v>4615</v>
      </c>
      <c r="J277" s="131" t="s">
        <v>3506</v>
      </c>
      <c r="K277" s="183">
        <v>157</v>
      </c>
      <c r="L277" s="114" t="str">
        <f t="shared" si="20"/>
        <v>Annual burden amount</v>
      </c>
      <c r="M277" s="114" t="s">
        <v>4615</v>
      </c>
    </row>
    <row r="278" spans="1:15" x14ac:dyDescent="0.15">
      <c r="A278" s="180" t="str">
        <f t="shared" si="16"/>
        <v>$lang["primaryenergy"]='Primary energy consumption';</v>
      </c>
      <c r="B278" s="181" t="s">
        <v>5382</v>
      </c>
      <c r="D278" s="181" t="s">
        <v>3425</v>
      </c>
      <c r="E278" s="182" t="s">
        <v>5177</v>
      </c>
      <c r="G278" s="114">
        <f t="shared" si="18"/>
        <v>0</v>
      </c>
      <c r="H278" s="199" t="str">
        <f t="shared" si="19"/>
        <v>Primary energy consumption</v>
      </c>
      <c r="I278" s="119" t="s">
        <v>4616</v>
      </c>
      <c r="J278" s="131" t="s">
        <v>3507</v>
      </c>
      <c r="K278" s="183">
        <v>158</v>
      </c>
      <c r="L278" s="114" t="str">
        <f t="shared" si="20"/>
        <v>Primary energy consumption</v>
      </c>
      <c r="M278" s="114" t="s">
        <v>4616</v>
      </c>
    </row>
    <row r="279" spans="1:15" x14ac:dyDescent="0.15">
      <c r="A279" s="180" t="str">
        <f t="shared" si="16"/>
        <v>$lang["ohter"]='Other';</v>
      </c>
      <c r="B279" s="181" t="s">
        <v>5383</v>
      </c>
      <c r="D279" s="181" t="s">
        <v>3425</v>
      </c>
      <c r="E279" s="182" t="s">
        <v>5177</v>
      </c>
      <c r="G279" s="114">
        <f t="shared" si="18"/>
        <v>0</v>
      </c>
      <c r="H279" s="199" t="str">
        <f t="shared" si="19"/>
        <v>Other</v>
      </c>
      <c r="I279" s="119" t="s">
        <v>4189</v>
      </c>
      <c r="J279" s="131" t="s">
        <v>1465</v>
      </c>
      <c r="K279" s="183">
        <v>161</v>
      </c>
      <c r="L279" s="114" t="str">
        <f t="shared" si="20"/>
        <v>Other</v>
      </c>
      <c r="M279" s="114" t="s">
        <v>4189</v>
      </c>
    </row>
    <row r="280" spans="1:15" x14ac:dyDescent="0.15">
      <c r="A280" s="180" t="str">
        <f t="shared" si="16"/>
        <v/>
      </c>
      <c r="B280" s="181" t="s">
        <v>3429</v>
      </c>
      <c r="E280" s="182" t="s">
        <v>5177</v>
      </c>
      <c r="G280" s="114">
        <f t="shared" si="18"/>
        <v>0</v>
      </c>
      <c r="H280" s="199" t="str">
        <f t="shared" si="19"/>
        <v/>
      </c>
      <c r="I280" s="119" t="s">
        <v>5391</v>
      </c>
      <c r="J280" s="131"/>
      <c r="K280" s="183">
        <v>162</v>
      </c>
      <c r="L280" s="114" t="str">
        <f t="shared" si="20"/>
        <v/>
      </c>
      <c r="M280" s="114" t="s">
        <v>5391</v>
      </c>
    </row>
    <row r="281" spans="1:15" x14ac:dyDescent="0.15">
      <c r="A281" s="180" t="str">
        <f t="shared" si="16"/>
        <v/>
      </c>
      <c r="B281" s="181" t="s">
        <v>3429</v>
      </c>
      <c r="E281" s="182" t="s">
        <v>5177</v>
      </c>
      <c r="G281" s="114">
        <f t="shared" si="18"/>
        <v>0</v>
      </c>
      <c r="H281" s="199" t="str">
        <f t="shared" si="19"/>
        <v/>
      </c>
      <c r="I281" s="119" t="s">
        <v>5391</v>
      </c>
      <c r="J281" s="131"/>
      <c r="K281" s="183">
        <v>211</v>
      </c>
      <c r="L281" s="114" t="str">
        <f t="shared" si="20"/>
        <v/>
      </c>
      <c r="M281" s="114" t="s">
        <v>5391</v>
      </c>
    </row>
    <row r="282" spans="1:15" x14ac:dyDescent="0.15">
      <c r="A282" s="180" t="str">
        <f t="shared" si="16"/>
        <v/>
      </c>
      <c r="G282" s="114">
        <f t="shared" si="18"/>
        <v>0</v>
      </c>
      <c r="H282" s="199" t="str">
        <f t="shared" si="19"/>
        <v/>
      </c>
      <c r="I282" s="119" t="s">
        <v>5391</v>
      </c>
      <c r="J282" s="131"/>
      <c r="K282" s="183">
        <v>263</v>
      </c>
      <c r="L282" s="114" t="str">
        <f t="shared" si="20"/>
        <v/>
      </c>
      <c r="M282" s="114" t="s">
        <v>5391</v>
      </c>
    </row>
    <row r="283" spans="1:15" ht="24" x14ac:dyDescent="0.15">
      <c r="A283" s="180" t="str">
        <f t="shared" si="16"/>
        <v>//----------for office -----------------------------------------------</v>
      </c>
      <c r="B283" s="181" t="s">
        <v>5384</v>
      </c>
      <c r="G283" s="114">
        <f t="shared" si="18"/>
        <v>0</v>
      </c>
      <c r="H283" s="199" t="str">
        <f t="shared" si="19"/>
        <v/>
      </c>
      <c r="I283" s="119" t="s">
        <v>5391</v>
      </c>
      <c r="J283" s="131"/>
      <c r="L283" s="114" t="str">
        <f t="shared" si="20"/>
        <v/>
      </c>
      <c r="M283" s="114" t="s">
        <v>5391</v>
      </c>
    </row>
    <row r="284" spans="1:15" x14ac:dyDescent="0.15">
      <c r="A284" s="180" t="str">
        <f t="shared" si="16"/>
        <v>$lang['office_title']='Easy energy saving diagnosis at business establishments';</v>
      </c>
      <c r="B284" s="181" t="s">
        <v>4928</v>
      </c>
      <c r="D284" s="181" t="s">
        <v>3425</v>
      </c>
      <c r="E284" s="182" t="s">
        <v>5177</v>
      </c>
      <c r="G284" s="114">
        <f t="shared" si="18"/>
        <v>0</v>
      </c>
      <c r="H284" s="199" t="str">
        <f t="shared" si="19"/>
        <v>Easy energy saving diagnosis at business establishments</v>
      </c>
      <c r="I284" s="119" t="s">
        <v>4545</v>
      </c>
      <c r="J284" s="131" t="s">
        <v>3428</v>
      </c>
      <c r="K284" s="183">
        <v>5</v>
      </c>
      <c r="L284" s="114" t="str">
        <f t="shared" si="20"/>
        <v>Easy energy saving diagnosis at business establishments</v>
      </c>
      <c r="M284" s="114" t="s">
        <v>4545</v>
      </c>
    </row>
    <row r="285" spans="1:15" x14ac:dyDescent="0.15">
      <c r="A285" s="180" t="str">
        <f t="shared" si="16"/>
        <v>$lang["officecall"]='Your company';</v>
      </c>
      <c r="B285" s="181" t="s">
        <v>5385</v>
      </c>
      <c r="D285" s="181" t="s">
        <v>3425</v>
      </c>
      <c r="E285" s="182" t="s">
        <v>1847</v>
      </c>
      <c r="G285" s="114">
        <f t="shared" si="18"/>
        <v>0</v>
      </c>
      <c r="H285" s="199" t="str">
        <f t="shared" si="19"/>
        <v>Your company</v>
      </c>
      <c r="I285" s="119" t="s">
        <v>4597</v>
      </c>
      <c r="J285" s="131" t="s">
        <v>3495</v>
      </c>
      <c r="K285" s="183">
        <v>129</v>
      </c>
      <c r="L285" s="114" t="str">
        <f t="shared" si="20"/>
        <v>Your company</v>
      </c>
      <c r="M285" s="114" t="s">
        <v>4597</v>
      </c>
    </row>
    <row r="286" spans="1:15" x14ac:dyDescent="0.15">
      <c r="A286" s="180" t="str">
        <f t="shared" si="16"/>
        <v>$lang["officecount"]='Office';</v>
      </c>
      <c r="B286" s="181" t="s">
        <v>5386</v>
      </c>
      <c r="D286" s="181" t="s">
        <v>3425</v>
      </c>
      <c r="E286" s="182" t="s">
        <v>1847</v>
      </c>
      <c r="G286" s="114">
        <f t="shared" si="18"/>
        <v>0</v>
      </c>
      <c r="H286" s="199" t="str">
        <f t="shared" si="19"/>
        <v>Office</v>
      </c>
      <c r="I286" s="119" t="s">
        <v>4598</v>
      </c>
      <c r="J286" s="131" t="s">
        <v>3496</v>
      </c>
      <c r="K286" s="183">
        <v>130</v>
      </c>
      <c r="L286" s="114" t="str">
        <f t="shared" si="20"/>
        <v>Office</v>
      </c>
      <c r="M286" s="114" t="s">
        <v>4598</v>
      </c>
    </row>
    <row r="287" spans="1:15" x14ac:dyDescent="0.15">
      <c r="A287" s="180" t="str">
        <f t="shared" si="16"/>
        <v>$lang["totaloffice"]='Whole establishment';</v>
      </c>
      <c r="B287" s="181" t="s">
        <v>5387</v>
      </c>
      <c r="D287" s="181" t="s">
        <v>3425</v>
      </c>
      <c r="E287" s="182" t="s">
        <v>5177</v>
      </c>
      <c r="G287" s="114">
        <f t="shared" si="18"/>
        <v>0</v>
      </c>
      <c r="H287" s="199" t="str">
        <f t="shared" si="19"/>
        <v>Whole establishment</v>
      </c>
      <c r="I287" s="119" t="s">
        <v>4600</v>
      </c>
      <c r="J287" s="131" t="s">
        <v>3498</v>
      </c>
      <c r="K287" s="183">
        <v>132</v>
      </c>
      <c r="L287" s="114" t="str">
        <f t="shared" si="20"/>
        <v>Whole establishment</v>
      </c>
      <c r="M287" s="114" t="s">
        <v>4600</v>
      </c>
    </row>
    <row r="288" spans="1:15" x14ac:dyDescent="0.15">
      <c r="A288" s="180" t="str">
        <f t="shared" si="16"/>
        <v>$lang["officenow"]='Current status';</v>
      </c>
      <c r="B288" s="181" t="s">
        <v>5388</v>
      </c>
      <c r="D288" s="181" t="s">
        <v>3425</v>
      </c>
      <c r="E288" s="182" t="s">
        <v>5177</v>
      </c>
      <c r="G288" s="114">
        <f t="shared" si="18"/>
        <v>0</v>
      </c>
      <c r="H288" s="199" t="str">
        <f t="shared" si="19"/>
        <v>Current status</v>
      </c>
      <c r="I288" s="119" t="s">
        <v>4604</v>
      </c>
      <c r="J288" s="131" t="s">
        <v>3500</v>
      </c>
      <c r="K288" s="183">
        <v>142</v>
      </c>
      <c r="L288" s="114" t="str">
        <f t="shared" si="20"/>
        <v>Current status</v>
      </c>
      <c r="M288" s="114" t="s">
        <v>4604</v>
      </c>
    </row>
    <row r="289" spans="1:13" x14ac:dyDescent="0.15">
      <c r="A289" s="180" t="str">
        <f t="shared" si="16"/>
        <v>$lang["compareoffice"]='function(target) {return "On the same scale" + target};';</v>
      </c>
      <c r="B289" s="181" t="s">
        <v>5389</v>
      </c>
      <c r="E289" s="182" t="s">
        <v>5390</v>
      </c>
      <c r="G289" s="114">
        <f t="shared" si="18"/>
        <v>0</v>
      </c>
      <c r="H289" s="199" t="str">
        <f t="shared" si="19"/>
        <v>target</v>
      </c>
      <c r="I289" s="119" t="s">
        <v>5254</v>
      </c>
      <c r="J289" s="131"/>
      <c r="K289" s="183">
        <v>137</v>
      </c>
      <c r="L289" s="114" t="str">
        <f t="shared" si="20"/>
        <v/>
      </c>
      <c r="M289" s="114" t="s">
        <v>5391</v>
      </c>
    </row>
    <row r="290" spans="1:13" x14ac:dyDescent="0.15">
      <c r="A290" s="180" t="str">
        <f t="shared" si="16"/>
        <v/>
      </c>
      <c r="E290" s="182" t="s">
        <v>5258</v>
      </c>
      <c r="G290" s="114">
        <f t="shared" si="18"/>
        <v>0</v>
      </c>
      <c r="H290" s="199" t="str">
        <f t="shared" si="19"/>
        <v>"On the same scale" + target</v>
      </c>
      <c r="I290" s="119" t="s">
        <v>5440</v>
      </c>
      <c r="J290" s="131" t="s">
        <v>3499</v>
      </c>
      <c r="K290" s="183">
        <v>138</v>
      </c>
      <c r="L290" s="114" t="str">
        <f t="shared" si="20"/>
        <v>On the same scale</v>
      </c>
      <c r="M290" s="114" t="s">
        <v>5439</v>
      </c>
    </row>
    <row r="291" spans="1:13" x14ac:dyDescent="0.15">
      <c r="A291" s="180" t="str">
        <f t="shared" si="16"/>
        <v/>
      </c>
      <c r="E291" s="182" t="s">
        <v>5316</v>
      </c>
      <c r="G291" s="114">
        <f t="shared" si="18"/>
        <v>0</v>
      </c>
      <c r="H291" s="199" t="str">
        <f t="shared" si="19"/>
        <v/>
      </c>
      <c r="I291" s="119"/>
      <c r="J291" s="131"/>
      <c r="K291" s="183">
        <v>139</v>
      </c>
      <c r="L291" s="114" t="str">
        <f t="shared" si="20"/>
        <v/>
      </c>
      <c r="M291" s="114" t="s">
        <v>5391</v>
      </c>
    </row>
    <row r="292" spans="1:13" x14ac:dyDescent="0.15">
      <c r="A292" s="180" t="str">
        <f t="shared" si="16"/>
        <v>$lang['button_demand']='Demand';</v>
      </c>
      <c r="B292" s="181" t="s">
        <v>4968</v>
      </c>
      <c r="D292" s="181" t="s">
        <v>3425</v>
      </c>
      <c r="E292" s="182" t="s">
        <v>5177</v>
      </c>
      <c r="G292" s="114">
        <f t="shared" si="18"/>
        <v>0</v>
      </c>
      <c r="H292" s="199" t="str">
        <f t="shared" si="19"/>
        <v>Demand</v>
      </c>
      <c r="I292" s="119" t="s">
        <v>5127</v>
      </c>
      <c r="J292" s="131" t="s">
        <v>3470</v>
      </c>
      <c r="K292" s="183">
        <v>61</v>
      </c>
      <c r="L292" s="114" t="str">
        <f t="shared" si="20"/>
        <v>Demand</v>
      </c>
      <c r="M292" s="114" t="s">
        <v>5127</v>
      </c>
    </row>
    <row r="293" spans="1:13" x14ac:dyDescent="0.15">
      <c r="A293" s="180"/>
      <c r="H293" s="120"/>
      <c r="I293" s="119"/>
      <c r="J293" s="131"/>
      <c r="L293" s="114" t="str">
        <f t="shared" si="20"/>
        <v/>
      </c>
      <c r="M293" s="114" t="s">
        <v>5391</v>
      </c>
    </row>
    <row r="294" spans="1:13" x14ac:dyDescent="0.15">
      <c r="A294" s="180"/>
      <c r="H294" s="120"/>
      <c r="I294" s="119"/>
      <c r="J294" s="131"/>
      <c r="L294" s="114" t="str">
        <f t="shared" si="20"/>
        <v/>
      </c>
      <c r="M294" s="114" t="s">
        <v>5391</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2018-04-12T07:31:26Z</dcterms:modified>
</cp:coreProperties>
</file>