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635" yWindow="-105" windowWidth="13290" windowHeight="8235" tabRatio="598" firstSheet="5" activeTab="7"/>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concurrentCalc="0"/>
</workbook>
</file>

<file path=xl/calcChain.xml><?xml version="1.0" encoding="utf-8"?>
<calcChain xmlns="http://schemas.openxmlformats.org/spreadsheetml/2006/main">
  <c r="A47" i="53" l="1"/>
  <c r="A46" i="53"/>
  <c r="A45" i="53"/>
  <c r="A44" i="53"/>
  <c r="A43" i="53"/>
  <c r="A42" i="53"/>
  <c r="A41" i="53"/>
  <c r="A324" i="53"/>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c r="H323" i="53"/>
  <c r="G323" i="53"/>
  <c r="H322" i="53"/>
  <c r="G322" i="53"/>
  <c r="H321" i="53"/>
  <c r="G321" i="53"/>
  <c r="H320" i="53"/>
  <c r="G320" i="53"/>
  <c r="H319" i="53"/>
  <c r="G319" i="53"/>
  <c r="H318" i="53"/>
  <c r="A318" i="53"/>
  <c r="H317" i="53"/>
  <c r="A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c r="A316" i="53"/>
  <c r="G317" i="53"/>
  <c r="G318" i="5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<sst xmlns="http://schemas.openxmlformats.org/spreadsheetml/2006/main" count="11827" uniqueCount="5917">
  <si>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</si>
  <si>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</si>
  <si>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</si>
  <si>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</si>
  <si>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</si>
  <si>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</si>
  <si>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</si>
  <si>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</si>
  <si>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</si>
  <si>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</si>
  <si>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</si>
  <si>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</si>
  <si>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</si>
  <si>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</si>
  <si>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</si>
  <si>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</si>
  <si>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</si>
  <si>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</si>
  <si>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</si>
  <si>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</si>
  <si>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</si>
  <si>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</si>
  <si>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</si>
  <si>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</si>
  <si>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</si>
  <si>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</si>
  <si>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</si>
  <si>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</si>
  <si>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</si>
  <si>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</si>
  <si>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</si>
  <si>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</si>
  <si>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</si>
  <si>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</si>
  <si>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</si>
  <si>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</si>
  <si>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</si>
  <si>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</si>
  <si>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</si>
  <si>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</si>
  <si>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</si>
  <si>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</si>
  <si>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</si>
  <si>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</si>
  <si>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</si>
  <si>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</si>
  <si>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</si>
  <si>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</si>
  <si>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</si>
  <si>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</si>
  <si>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</si>
  <si>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</si>
  <si>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</si>
  <si>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</si>
  <si>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</si>
  <si>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</si>
  <si>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</si>
  <si>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</si>
  <si>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</si>
  <si>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</si>
  <si>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</si>
  <si>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</si>
  <si>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</si>
  <si>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</si>
  <si>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</si>
  <si>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</si>
  <si>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</si>
  <si>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</si>
  <si>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</si>
  <si>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</si>
  <si>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</si>
  <si>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</si>
  <si>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</si>
  <si>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</si>
  <si>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</si>
  <si>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</si>
  <si>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</si>
  <si>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</si>
  <si>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</si>
  <si>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</si>
  <si>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</si>
  <si>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</si>
  <si>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</si>
  <si>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</si>
  <si>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</si>
  <si>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</si>
  <si>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</si>
  <si>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</si>
  <si>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</si>
  <si>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</si>
  <si>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</si>
  <si>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</si>
  <si>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</si>
  <si>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</si>
  <si>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</si>
  <si>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</si>
  <si>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</si>
  <si>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</si>
  <si>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</si>
  <si>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</si>
  <si>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</si>
  <si>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</si>
  <si>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</si>
  <si>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</si>
  <si>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</si>
  <si>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</si>
  <si>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</si>
  <si>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</si>
  <si>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</si>
  <si>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</si>
  <si>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</si>
  <si>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</si>
  <si>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</si>
  <si>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</si>
  <si>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</si>
  <si>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</si>
  <si>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</si>
  <si>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</si>
  <si>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</si>
  <si>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</si>
  <si>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</si>
  <si>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</si>
  <si>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</si>
  <si>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</si>
  <si>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</si>
  <si>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</si>
  <si>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</si>
  <si>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</si>
  <si>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</si>
  <si>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</si>
  <si>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</si>
  <si>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</si>
  <si>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</si>
  <si>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</si>
  <si>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</si>
  <si>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</si>
  <si>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</si>
  <si>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</si>
  <si>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</si>
  <si>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</si>
  <si>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</si>
  <si>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</si>
  <si>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</si>
  <si>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</si>
  <si>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</si>
  <si>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</si>
  <si>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</si>
  <si>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</si>
  <si>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</si>
  <si>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</si>
  <si>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</si>
  <si>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</si>
  <si>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</si>
  <si>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</si>
  <si>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</si>
  <si>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</si>
  <si>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</si>
  <si>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</si>
  <si>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</si>
  <si>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</si>
  <si>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</si>
  <si>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</si>
  <si>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</si>
  <si>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</si>
  <si>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</si>
  <si>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</si>
  <si>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</si>
  <si>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</si>
  <si>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</si>
  <si>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</si>
  <si>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</si>
  <si>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</si>
  <si>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</si>
  <si>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</si>
  <si>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</si>
  <si>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</si>
  <si>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</si>
  <si>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</si>
  <si>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</si>
  <si>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</si>
  <si>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</si>
  <si>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</si>
  <si>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</si>
  <si>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</si>
  <si>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</si>
  <si>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</si>
  <si>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</si>
  <si>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</si>
  <si>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</si>
  <si>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</si>
  <si>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</si>
  <si>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</si>
  <si>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</si>
  <si>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</si>
  <si>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</si>
  <si>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</si>
  <si>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</si>
  <si>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</si>
  <si>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</si>
  <si>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</si>
  <si>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</si>
  <si>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</si>
  <si>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</si>
  <si>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</si>
  <si>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</si>
  <si>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</si>
  <si>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</si>
  <si>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</si>
  <si>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</si>
  <si>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</si>
  <si>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</si>
  <si>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</si>
  <si>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</si>
  <si>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</si>
  <si>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</si>
  <si>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</si>
  <si>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</si>
  <si>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</si>
  <si>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</si>
  <si>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</si>
  <si>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</si>
  <si>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</si>
  <si>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</si>
  <si>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</si>
  <si>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</si>
  <si>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</si>
  <si>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</si>
  <si>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</si>
  <si>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</si>
  <si>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</si>
  <si>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</si>
  <si>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</si>
  <si>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</si>
  <si>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</si>
  <si>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</si>
  <si>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</si>
  <si>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</si>
  <si>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</si>
  <si>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</si>
  <si>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</si>
  <si>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</si>
  <si>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</si>
  <si>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</si>
  <si>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</si>
  <si>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</si>
  <si>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</si>
  <si>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</si>
  <si>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</si>
  <si>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</si>
  <si>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</si>
  <si>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</si>
  <si>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</si>
  <si>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</si>
  <si>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</si>
  <si>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</si>
  <si>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</si>
  <si>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</si>
  <si>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</si>
  <si>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</si>
  <si>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</si>
  <si>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</si>
  <si>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</si>
  <si>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</si>
  <si>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</si>
  <si>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</si>
  <si>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</si>
  <si>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</si>
  <si>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</si>
  <si>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</si>
  <si>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</si>
  <si>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</si>
  <si>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</si>
  <si>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</si>
  <si>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</si>
  <si>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</si>
  <si>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</si>
  <si>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</si>
  <si>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</si>
  <si>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</si>
  <si>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</si>
  <si>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</si>
  <si>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</si>
  <si>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</si>
  <si>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</si>
  <si>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</si>
  <si>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</si>
  <si>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</si>
  <si>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</si>
  <si>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</si>
  <si>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</si>
  <si>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</si>
  <si>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</si>
  <si>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</si>
  <si>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</si>
  <si>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</si>
  <si>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</si>
  <si>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</si>
  <si>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</si>
  <si>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</si>
  <si>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</si>
  <si>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</si>
  <si>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</si>
  <si>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</si>
  <si>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</si>
  <si>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</si>
  <si>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</si>
  <si>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</si>
  <si>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</si>
  <si>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</si>
  <si>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</si>
  <si>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</si>
  <si>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</si>
  <si>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</si>
  <si>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</si>
  <si>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</si>
  <si>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</si>
  <si>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</si>
  <si>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</si>
  <si>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</si>
  <si>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</si>
  <si>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</si>
  <si>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</si>
  <si>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</si>
  <si>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</si>
  <si>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</si>
  <si>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</si>
  <si>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</si>
  <si>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</si>
  <si>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</si>
  <si>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</si>
  <si>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</si>
  <si>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</si>
  <si>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</si>
  <si>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</si>
  <si>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</si>
  <si>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</si>
  <si>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</si>
  <si>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</si>
  <si>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</si>
  <si>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</si>
  <si>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</si>
  <si>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</si>
  <si>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</si>
  <si>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</si>
  <si>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</si>
  <si>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</si>
  <si>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</si>
  <si>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</si>
  <si>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</si>
  <si>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</si>
  <si>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</si>
  <si>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</si>
  <si>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</si>
  <si>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</si>
  <si>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</si>
  <si>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</si>
  <si>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</si>
  <si>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</si>
  <si>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</si>
  <si>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</si>
  <si>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</si>
  <si>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</si>
  <si>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</si>
  <si>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</si>
  <si>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</si>
  <si>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</si>
  <si>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</si>
  <si>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</si>
  <si>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</si>
  <si>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</si>
  <si>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</si>
  <si>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</si>
  <si>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</si>
  <si>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</si>
  <si>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</si>
  <si>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</si>
  <si>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</si>
  <si>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</si>
  <si>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</si>
  <si>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</si>
  <si>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</si>
  <si>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</si>
  <si>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</si>
  <si>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</si>
  <si>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</si>
  <si>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</si>
  <si>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</si>
  <si>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</si>
  <si>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</si>
  <si>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</si>
  <si>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</si>
  <si>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</si>
  <si>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</si>
  <si>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</si>
  <si>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</si>
  <si>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</si>
  <si>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</si>
  <si>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</si>
  <si>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</si>
  <si>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</si>
  <si>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</si>
  <si>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</si>
  <si>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</si>
  <si>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</si>
  <si>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</si>
  <si>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</si>
  <si>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</si>
  <si>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</si>
  <si>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</si>
  <si>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</si>
  <si>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</si>
  <si>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</si>
  <si>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</si>
  <si>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</si>
  <si>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</si>
  <si>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</si>
  <si>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</si>
  <si>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</si>
  <si>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</si>
  <si>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</si>
  <si>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</si>
  <si>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</si>
  <si>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</si>
  <si>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</si>
  <si>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</si>
  <si>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</si>
  <si>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</si>
  <si>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</si>
  <si>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</si>
  <si>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</si>
  <si>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</si>
  <si>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</si>
  <si>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</si>
  <si>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</si>
  <si>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</si>
  <si>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</si>
  <si>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</si>
  <si>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</si>
  <si>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</si>
  <si>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</si>
  <si>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</si>
  <si>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</si>
  <si>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</si>
  <si>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</si>
  <si>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</si>
  <si>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</si>
  <si>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</si>
  <si>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</si>
  <si>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</si>
  <si>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</si>
  <si>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</si>
  <si>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</si>
  <si>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</si>
  <si>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</si>
  <si>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</si>
  <si>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</si>
  <si>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</si>
  <si>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</si>
  <si>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</si>
  <si>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</si>
  <si>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</si>
  <si>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</si>
  <si>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</si>
  <si>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</si>
  <si>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</si>
  <si>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</si>
  <si>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</si>
  <si>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</si>
  <si>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</si>
  <si>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</si>
  <si>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</si>
  <si>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</si>
  <si>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</si>
  <si>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</si>
  <si>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</si>
  <si>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</si>
  <si>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</si>
  <si>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</si>
  <si>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</si>
  <si>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</si>
  <si>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</si>
  <si>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</si>
  <si>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</si>
  <si>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</si>
  <si>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</si>
  <si>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</si>
  <si>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</si>
  <si>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</si>
  <si>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</si>
  <si>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</si>
  <si>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</si>
  <si>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</si>
  <si>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</si>
  <si>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</si>
  <si>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</si>
  <si>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</si>
  <si>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</si>
  <si>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</si>
  <si>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</si>
  <si>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</si>
  <si>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</si>
  <si>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</si>
  <si>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</si>
  <si>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</si>
  <si>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</si>
  <si>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</si>
  <si>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</si>
  <si>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</si>
  <si>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</si>
  <si>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</si>
  <si>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</si>
  <si>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</si>
  <si>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</si>
  <si>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</si>
  <si>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</si>
  <si>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</si>
  <si>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</si>
  <si>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</si>
  <si>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</si>
  <si>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</si>
  <si>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</si>
  <si>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</si>
  <si>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</si>
  <si>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</si>
  <si>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</si>
  <si>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</si>
  <si>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</si>
  <si>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</si>
  <si>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</si>
  <si>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</si>
  <si>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</si>
  <si>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</si>
  <si>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</si>
  <si>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</si>
  <si>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</si>
  <si>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</si>
  <si>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</si>
  <si>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</si>
  <si>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</si>
  <si>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</si>
  <si>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</si>
  <si>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</si>
  <si>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</si>
  <si>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</si>
  <si>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</si>
  <si>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</si>
  <si>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</si>
  <si>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</si>
  <si>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</si>
  <si>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</si>
  <si>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</si>
  <si>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</si>
  <si>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</si>
  <si>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</si>
  <si>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</si>
  <si>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</si>
  <si>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</si>
  <si>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</si>
  <si>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</si>
  <si>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</si>
  <si>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</si>
  <si>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</si>
  <si>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</si>
  <si>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</si>
  <si>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</si>
  <si>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</si>
  <si>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</si>
  <si>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</si>
  <si>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</si>
  <si>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</si>
  <si>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</si>
  <si>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</si>
  <si>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</si>
  <si>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</si>
  <si>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</si>
  <si>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</si>
  <si>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</si>
  <si>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</si>
  <si>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</si>
  <si>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</si>
  <si>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</si>
  <si>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</si>
  <si>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</si>
  <si>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</si>
  <si>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</si>
  <si>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</si>
  <si>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</si>
  <si>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</si>
  <si>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</si>
  <si>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</si>
  <si>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</si>
  <si>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</si>
  <si>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</si>
  <si>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</si>
  <si>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</si>
  <si>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</si>
  <si>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</si>
  <si>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</si>
  <si>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</si>
  <si>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</si>
  <si>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</si>
  <si>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</si>
  <si>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</si>
  <si>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</si>
  <si>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</si>
  <si>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</si>
  <si>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</si>
  <si>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</si>
  <si>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</si>
  <si>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</si>
  <si>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</si>
  <si>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</si>
  <si>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</si>
  <si>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</si>
  <si>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</si>
  <si>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</si>
  <si>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</si>
  <si>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</si>
  <si>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</si>
  <si>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</si>
  <si>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</si>
  <si>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</si>
  <si>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</si>
  <si>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</si>
  <si>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</si>
  <si>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</si>
  <si>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</si>
  <si>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</si>
  <si>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</si>
  <si>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</si>
  <si>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</si>
  <si>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</si>
  <si>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</si>
  <si>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</si>
  <si>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</si>
  <si>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</si>
  <si>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</si>
  <si>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</si>
  <si>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</si>
  <si>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</si>
  <si>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</si>
  <si>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</si>
  <si>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</si>
  <si>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</si>
  <si>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</si>
  <si>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</si>
  <si>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</si>
  <si>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</si>
  <si>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</si>
  <si>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</si>
  <si>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</si>
  <si>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</si>
  <si>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</si>
  <si>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</si>
  <si>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</si>
  <si>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</si>
  <si>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</si>
  <si>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</si>
  <si>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</si>
  <si>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</si>
  <si>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</si>
  <si>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</si>
  <si>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</si>
  <si>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</si>
  <si>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</si>
  <si>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</si>
  <si>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</si>
  <si>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</si>
  <si>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</si>
  <si>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</si>
  <si>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</si>
  <si>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</si>
  <si>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</si>
  <si>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</si>
  <si>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</si>
  <si>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</si>
  <si>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</si>
  <si>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</si>
  <si>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</si>
  <si>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</si>
  <si>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</si>
  <si>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</si>
  <si>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</si>
  <si>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</si>
  <si>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</si>
  <si>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</si>
  <si>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</si>
  <si>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</si>
  <si>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</si>
  <si>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</si>
  <si>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</si>
  <si>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</si>
  <si>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</si>
  <si>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</si>
  <si>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</si>
  <si>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</si>
  <si>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</si>
  <si>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</si>
  <si>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</si>
  <si>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</si>
  <si>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</si>
  <si>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</si>
  <si>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</si>
  <si>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</si>
  <si>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</si>
  <si>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</si>
  <si>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</si>
  <si>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</si>
  <si>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</si>
  <si>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</si>
  <si>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</si>
  <si>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</si>
  <si>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</si>
  <si>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</si>
  <si>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</si>
  <si>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</si>
  <si>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</si>
  <si>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</si>
  <si>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</si>
  <si>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</si>
  <si>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</si>
  <si>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</si>
  <si>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</si>
  <si>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</si>
  <si>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</si>
  <si>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</si>
  <si>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</si>
  <si>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</si>
  <si>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</si>
  <si>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</si>
  <si>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</si>
  <si>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</si>
  <si>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</si>
  <si>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</si>
  <si>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</si>
  <si>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</si>
  <si>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</si>
  <si>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</si>
  <si>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</si>
  <si>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</si>
  <si>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</si>
  <si>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</si>
  <si>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</si>
  <si>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</si>
  <si>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</si>
  <si>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</si>
  <si>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</si>
  <si>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</si>
  <si>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</si>
  <si>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</si>
  <si>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</si>
  <si>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</si>
  <si>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</si>
  <si>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</si>
  <si>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</si>
  <si>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</si>
  <si>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</si>
  <si>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</si>
  <si>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</si>
  <si>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</si>
  <si>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</si>
  <si>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</si>
  <si>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</si>
  <si>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</si>
  <si>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</si>
  <si>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</si>
  <si>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</si>
  <si>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</si>
  <si>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</si>
  <si>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</si>
  <si>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</si>
  <si>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</si>
  <si>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</si>
  <si>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</si>
  <si>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</si>
  <si>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</si>
  <si>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</si>
  <si>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</si>
  <si>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</si>
  <si>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</si>
  <si>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</si>
  <si>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</si>
  <si>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</si>
  <si>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</si>
  <si>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</si>
  <si>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</si>
  <si>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</si>
  <si>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</si>
  <si>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</si>
  <si>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</si>
  <si>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</si>
  <si>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</si>
  <si>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</si>
  <si>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</si>
  <si>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</si>
  <si>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</si>
  <si>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</si>
  <si>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</si>
  <si>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</si>
  <si>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</si>
  <si>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</si>
  <si>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</si>
  <si>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</si>
  <si>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</si>
  <si>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</si>
  <si>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</si>
  <si>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</si>
  <si>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</si>
  <si>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</si>
  <si>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</si>
  <si>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</si>
  <si>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</si>
  <si>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</si>
  <si>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</si>
  <si>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</si>
  <si>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</si>
  <si>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</si>
  <si>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</si>
  <si>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</si>
  <si>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</si>
  <si>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</si>
  <si>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</si>
  <si>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</si>
  <si>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</si>
  <si>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</si>
  <si>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</si>
  <si>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</si>
  <si>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</si>
  <si>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</si>
  <si>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</si>
  <si>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</si>
  <si>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</si>
  <si>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</si>
  <si>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</si>
  <si>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</si>
  <si>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</si>
  <si>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</si>
  <si>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</si>
  <si>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</si>
  <si>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</si>
  <si>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</si>
  <si>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</si>
  <si>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</si>
  <si>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</si>
  <si>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</si>
  <si>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</si>
  <si>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</si>
  <si>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</si>
  <si>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</si>
  <si>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</si>
  <si>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</si>
  <si>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</si>
  <si>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</si>
  <si>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</si>
  <si>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</si>
  <si>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</si>
  <si>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</si>
  <si>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</si>
  <si>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</si>
  <si>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</si>
  <si>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</si>
  <si>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</si>
  <si>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</si>
  <si>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</si>
  <si>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</si>
  <si>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</si>
  <si>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</si>
  <si>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</si>
  <si>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</si>
  <si>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</si>
  <si>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</si>
  <si>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</si>
  <si>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</si>
  <si>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</si>
  <si>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</si>
  <si>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</si>
  <si>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</si>
  <si>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</si>
  <si>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</si>
  <si>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</si>
  <si>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</si>
  <si>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</si>
  <si>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</si>
  <si>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</si>
  <si>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</si>
  <si>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</si>
  <si>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</si>
  <si>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</si>
  <si>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</si>
  <si>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</si>
  <si>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</si>
  <si>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</si>
  <si>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</si>
  <si>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</si>
  <si>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</si>
  <si>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</si>
  <si>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</si>
  <si>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</si>
  <si>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</si>
  <si>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</si>
  <si>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</si>
  <si>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</si>
  <si>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</si>
  <si>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</si>
  <si>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</si>
  <si>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</si>
  <si>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</si>
  <si>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</si>
  <si>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</si>
  <si>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</si>
  <si>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</si>
  <si>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</si>
  <si>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</si>
  <si>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</si>
  <si>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</si>
  <si>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</si>
  <si>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</si>
  <si>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</si>
  <si>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</si>
  <si>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</si>
  <si>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</si>
  <si>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</si>
  <si>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</si>
  <si>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</si>
  <si>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</si>
  <si>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</si>
  <si>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</si>
  <si>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</si>
  <si>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</si>
  <si>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</si>
  <si>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</si>
  <si>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</si>
  <si>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</si>
  <si>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</si>
  <si>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</si>
  <si>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</si>
  <si>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</si>
  <si>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</si>
  <si>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</si>
  <si>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</si>
  <si>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</si>
  <si>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</si>
  <si>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</si>
  <si>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</si>
  <si>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</si>
  <si>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</si>
  <si>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</si>
  <si>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</si>
  <si>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</si>
  <si>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</si>
  <si>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</si>
  <si>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</si>
  <si>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</si>
  <si>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</si>
  <si>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</si>
  <si>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</si>
  <si>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</si>
  <si>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</si>
  <si>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</si>
  <si>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</si>
  <si>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</si>
  <si>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</si>
  <si>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</si>
  <si>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</si>
  <si>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</si>
  <si>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</si>
  <si>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</si>
  <si>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</si>
  <si>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</si>
  <si>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</si>
  <si>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</si>
  <si>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</si>
  <si>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</si>
  <si>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</si>
  <si>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</si>
  <si>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</si>
  <si>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</si>
  <si>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</si>
  <si>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</si>
  <si>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</si>
  <si>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</si>
  <si>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</si>
  <si>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</si>
  <si>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</si>
  <si>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</si>
  <si>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</si>
  <si>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</si>
  <si>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</si>
  <si>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</si>
  <si>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</si>
  <si>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</si>
  <si>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</si>
  <si>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</si>
  <si>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</si>
  <si>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</si>
  <si>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</si>
  <si>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</si>
  <si>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</si>
  <si>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</si>
  <si>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</si>
  <si>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</si>
  <si>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</si>
  <si>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</si>
  <si>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</si>
  <si>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</si>
  <si>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</si>
  <si>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</si>
  <si>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</si>
  <si>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</si>
  <si>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</si>
  <si>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</si>
  <si>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</si>
  <si>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</si>
  <si>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</si>
  <si>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</si>
  <si>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</si>
  <si>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</si>
  <si>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</si>
  <si>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</si>
  <si>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</si>
  <si>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</si>
  <si>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</si>
  <si>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</si>
  <si>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</si>
  <si>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</si>
  <si>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</si>
  <si>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</si>
  <si>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</si>
  <si>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</si>
  <si>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</si>
  <si>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</si>
  <si>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</si>
  <si>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</si>
  <si>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</si>
  <si>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</si>
  <si>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</si>
  <si>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</si>
  <si>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</si>
  <si>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</si>
  <si>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</si>
  <si>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</si>
  <si>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</si>
  <si>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</si>
  <si>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</si>
  <si>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</si>
  <si>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</si>
  <si>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</si>
  <si>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</si>
  <si>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</si>
  <si>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</si>
  <si>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</si>
  <si>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</si>
  <si>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</si>
  <si>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</si>
  <si>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</si>
  <si>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</si>
  <si>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</si>
  <si>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</si>
  <si>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</si>
  <si>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</si>
  <si>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</si>
  <si>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</si>
  <si>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</si>
  <si>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</si>
  <si>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</si>
  <si>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</si>
  <si>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</si>
  <si>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</si>
  <si>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</si>
  <si>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</si>
  <si>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</si>
  <si>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</si>
  <si>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</si>
  <si>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</si>
  <si>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</si>
  <si>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</si>
  <si>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</si>
  <si>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</si>
  <si>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</si>
  <si>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</si>
  <si>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</si>
  <si>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</si>
  <si>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</si>
  <si>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</si>
  <si>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</si>
  <si>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</si>
  <si>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</si>
  <si>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</si>
  <si>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</si>
  <si>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</si>
  <si>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</si>
  <si>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</si>
  <si>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</si>
  <si>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</si>
  <si>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</si>
  <si>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</si>
  <si>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</si>
  <si>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</si>
  <si>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</si>
  <si>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</si>
  <si>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</si>
  <si>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</si>
  <si>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</si>
  <si>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</si>
  <si>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</si>
  <si>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</si>
  <si>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</si>
  <si>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</si>
  <si>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</si>
  <si>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</si>
  <si>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</si>
  <si>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</si>
  <si>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</si>
  <si>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</si>
  <si>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</si>
  <si>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</si>
  <si>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</si>
  <si>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</si>
  <si>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</si>
  <si>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</si>
  <si>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</si>
  <si>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</si>
  <si>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</si>
  <si>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</si>
  <si>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</si>
  <si>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</si>
  <si>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</si>
  <si>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</si>
  <si>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</si>
  <si>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</si>
  <si>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</si>
  <si>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</si>
  <si>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</si>
  <si>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</si>
  <si>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</si>
  <si>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</si>
  <si>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</si>
  <si>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</si>
  <si>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</si>
  <si>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</si>
  <si>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</si>
  <si>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</si>
  <si>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</si>
  <si>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</si>
  <si>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</si>
  <si>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</si>
  <si>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</si>
  <si>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</si>
  <si>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</si>
  <si>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</si>
  <si>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</si>
  <si>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</si>
  <si>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</si>
  <si>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</si>
  <si>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</si>
  <si>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</si>
  <si>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</si>
  <si>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</si>
  <si>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</si>
  <si>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</si>
  <si>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</si>
  <si>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</si>
  <si>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</si>
  <si>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</si>
  <si>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</si>
  <si>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</si>
  <si>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</si>
  <si>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</si>
  <si>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</si>
  <si>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</si>
  <si>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</si>
  <si>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</si>
  <si>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</si>
  <si>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</si>
  <si>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</si>
  <si>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</si>
  <si>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</si>
  <si>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</si>
  <si>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</si>
  <si>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</si>
  <si>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</si>
  <si>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</si>
  <si>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</si>
  <si>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</si>
  <si>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</si>
  <si>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</si>
  <si>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</si>
  <si>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</si>
  <si>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</si>
  <si>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</si>
  <si>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</si>
  <si>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</si>
  <si>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</si>
  <si>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</si>
  <si>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</si>
  <si>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</si>
  <si>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</si>
  <si>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</si>
  <si>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</si>
  <si>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</si>
  <si>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</si>
  <si>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</si>
  <si>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</si>
  <si>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</si>
  <si>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</si>
  <si>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</si>
  <si>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</si>
  <si>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</si>
  <si>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</si>
  <si>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</si>
  <si>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</si>
  <si>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</si>
  <si>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</si>
  <si>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</si>
  <si>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</si>
  <si>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</si>
  <si>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</si>
  <si>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</si>
  <si>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</si>
  <si>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</si>
  <si>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</si>
  <si>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</si>
  <si>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</si>
  <si>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</si>
  <si>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</si>
  <si>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</si>
  <si>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</si>
  <si>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</si>
  <si>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</si>
  <si>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</si>
  <si>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</si>
  <si>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</si>
  <si>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</si>
  <si>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</si>
  <si>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</si>
  <si>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</si>
  <si>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</si>
  <si>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</si>
  <si>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</si>
  <si>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</si>
  <si>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</si>
  <si>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</si>
  <si>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</si>
  <si>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</si>
  <si>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</si>
  <si>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</si>
  <si>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</si>
  <si>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</si>
  <si>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</si>
  <si>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</si>
  <si>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</si>
  <si>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</si>
  <si>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</si>
  <si>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</si>
  <si>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</si>
  <si>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</si>
  <si>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</si>
  <si>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</si>
  <si>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</si>
  <si>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</si>
  <si>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</si>
  <si>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</si>
  <si>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</si>
  <si>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</si>
  <si>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</si>
  <si>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</si>
  <si>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</si>
  <si>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</si>
  <si>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</si>
  <si>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</si>
  <si>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</si>
  <si>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</si>
  <si>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</si>
  <si>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</si>
  <si>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</si>
  <si>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</si>
  <si>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</si>
  <si>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</si>
  <si>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</si>
  <si>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</si>
  <si>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</si>
  <si>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</si>
  <si>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</si>
  <si>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</si>
  <si>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</si>
  <si>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</si>
  <si>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</si>
  <si>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</si>
  <si>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</si>
  <si>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</si>
  <si>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</si>
  <si>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</si>
  <si>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</si>
  <si>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</si>
  <si>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</si>
  <si>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</si>
  <si>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</si>
  <si>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</si>
  <si>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</si>
  <si>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</si>
  <si>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</si>
  <si>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</si>
  <si>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</si>
  <si>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</si>
  <si>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</si>
  <si>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</si>
  <si>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</si>
  <si>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</si>
  <si>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</si>
  <si>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</si>
  <si>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</si>
  <si>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</si>
  <si>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</si>
  <si>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</si>
  <si>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</si>
  <si>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</si>
  <si>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</si>
  <si>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</si>
  <si>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</si>
  <si>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</si>
  <si>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</si>
  <si>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</si>
  <si>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</si>
  <si>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</si>
  <si>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</si>
  <si>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</si>
  <si>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</si>
  <si>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</si>
  <si>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</si>
  <si>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</si>
  <si>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</si>
  <si>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</si>
  <si>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</si>
  <si>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</si>
  <si>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</si>
  <si>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</si>
  <si>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</si>
  <si>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</si>
  <si>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</si>
  <si>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</si>
  <si>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</si>
  <si>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</si>
  <si>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</si>
  <si>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</si>
  <si>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</si>
  <si>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</si>
  <si>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</si>
  <si>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</si>
  <si>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</si>
  <si>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</si>
  <si>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</si>
  <si>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</si>
  <si>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</si>
  <si>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</si>
  <si>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</si>
  <si>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</si>
  <si>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</si>
  <si>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</si>
  <si>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</si>
  <si>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</si>
  <si>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</si>
  <si>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</si>
  <si>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</si>
  <si>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</si>
  <si>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</si>
  <si>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</si>
  <si>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</si>
  <si>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</si>
  <si>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</si>
  <si>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</si>
  <si>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</si>
  <si>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</si>
  <si>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</si>
  <si>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</si>
  <si>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</si>
  <si>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</si>
  <si>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</si>
  <si>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</si>
  <si>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</si>
  <si>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</si>
  <si>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</si>
  <si>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</si>
  <si>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</si>
  <si>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</si>
  <si>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</si>
  <si>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</si>
  <si>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</si>
  <si>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</si>
  <si>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</si>
  <si>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</si>
  <si>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</si>
  <si>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</si>
  <si>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</si>
  <si>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</si>
  <si>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</si>
  <si>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</si>
  <si>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</si>
  <si>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</si>
  <si>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</si>
  <si>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</si>
  <si>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</si>
  <si>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</si>
  <si>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</si>
  <si>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</si>
  <si>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</si>
  <si>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</si>
  <si>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</si>
  <si>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</si>
  <si>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</si>
  <si>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</si>
  <si>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</si>
  <si>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</si>
  <si>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</si>
  <si>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</si>
  <si>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</si>
  <si>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</si>
  <si>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</si>
  <si>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</si>
  <si>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</si>
  <si>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</si>
  <si>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</si>
  <si>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</si>
  <si>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</si>
  <si>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</si>
  <si>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</si>
  <si>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</si>
  <si>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</si>
  <si>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</si>
  <si>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</si>
  <si>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</si>
  <si>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</si>
  <si>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</si>
  <si>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</si>
  <si>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</si>
  <si>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</si>
  <si>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</si>
  <si>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</si>
  <si>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</si>
  <si>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</si>
  <si>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</si>
  <si>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</si>
  <si>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</si>
  <si>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</si>
  <si>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</si>
  <si>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</si>
  <si>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</si>
  <si>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</si>
  <si>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</si>
  <si>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</si>
  <si>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</si>
  <si>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</si>
  <si>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</si>
  <si>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</si>
  <si>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</si>
  <si>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</si>
  <si>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</si>
  <si>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</si>
  <si>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</si>
  <si>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</si>
  <si>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</si>
  <si>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</si>
  <si>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</si>
  <si>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</si>
  <si>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</si>
  <si>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</si>
  <si>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</si>
  <si>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</si>
  <si>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</si>
  <si>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</si>
  <si>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</si>
  <si>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</si>
  <si>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</si>
  <si>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</si>
  <si>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</si>
  <si>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</si>
  <si>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</si>
  <si>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</si>
  <si>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</si>
  <si>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</si>
  <si>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</si>
  <si>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</si>
  <si>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</si>
  <si>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</si>
  <si>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</si>
  <si>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</si>
  <si>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</si>
  <si>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</si>
  <si>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</si>
  <si>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</si>
  <si>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</si>
  <si>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</si>
  <si>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</si>
  <si>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</si>
  <si>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</si>
  <si>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</si>
  <si>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</si>
  <si>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</si>
  <si>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</si>
  <si>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</si>
  <si>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</si>
  <si>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</si>
  <si>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</si>
  <si>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</si>
  <si>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</si>
  <si>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</si>
  <si>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</si>
  <si>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</si>
  <si>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</si>
  <si>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</si>
  <si>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</si>
  <si>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</si>
  <si>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</si>
  <si>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</si>
  <si>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</si>
  <si>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</si>
  <si>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</si>
  <si>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</si>
  <si>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</si>
  <si>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</si>
  <si>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</si>
  <si>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</si>
  <si>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</si>
  <si>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</si>
  <si>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</si>
  <si>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</si>
  <si>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</si>
  <si>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</si>
  <si>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</si>
  <si>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</si>
  <si>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</si>
  <si>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</si>
  <si>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</si>
  <si>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</si>
  <si>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</si>
  <si>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</si>
  <si>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</si>
  <si>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</si>
  <si>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</si>
  <si>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</si>
  <si>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</si>
  <si>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</si>
  <si>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</si>
  <si>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</si>
  <si>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</si>
  <si>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</si>
  <si>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</si>
  <si>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</si>
  <si>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</si>
  <si>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</si>
  <si>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</si>
  <si>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</si>
  <si>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</si>
  <si>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</si>
  <si>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</si>
  <si>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</si>
  <si>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</si>
  <si>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</si>
  <si>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</si>
  <si>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</si>
  <si>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</si>
  <si>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</si>
  <si>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</si>
  <si>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</si>
  <si>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</si>
  <si>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</si>
  <si>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</si>
  <si>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</si>
  <si>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</si>
  <si>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</si>
  <si>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</si>
  <si>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</si>
  <si>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</si>
  <si>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</si>
  <si>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</si>
  <si>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</si>
  <si>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</si>
  <si>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</si>
  <si>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</si>
  <si>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</si>
  <si>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</si>
  <si>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</si>
  <si>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</si>
  <si>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</si>
  <si>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</si>
  <si>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</si>
  <si>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</si>
  <si>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</si>
  <si>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</si>
  <si>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</si>
  <si>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</si>
  <si>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</si>
  <si>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</si>
  <si>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</si>
  <si>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</si>
  <si>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</si>
  <si>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</si>
  <si>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</si>
  <si>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</si>
  <si>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</si>
  <si>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</si>
  <si>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</si>
  <si>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</si>
  <si>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</si>
  <si>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</si>
  <si>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</si>
  <si>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</si>
  <si>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</si>
  <si>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</si>
  <si>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</si>
  <si>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</si>
  <si>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</si>
  <si>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</si>
  <si>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</si>
  <si>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</si>
  <si>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</si>
  <si>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</si>
  <si>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</si>
  <si>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</si>
  <si>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</si>
  <si>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</si>
  <si>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</si>
  <si>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</si>
  <si>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</si>
  <si>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</si>
  <si>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</si>
  <si>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</si>
  <si>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</si>
  <si>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</si>
  <si>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</si>
  <si>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</si>
  <si>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</si>
  <si>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</si>
  <si>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</si>
  <si>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</si>
  <si>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</si>
  <si>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</si>
  <si>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</si>
  <si>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</si>
  <si>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</si>
  <si>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</si>
  <si>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</si>
  <si>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</si>
  <si>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</si>
  <si>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</si>
  <si>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</si>
  <si>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</si>
  <si>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</si>
  <si>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</si>
  <si>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</si>
  <si>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</si>
  <si>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</si>
  <si>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</si>
  <si>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</si>
  <si>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</si>
  <si>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</si>
  <si>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</si>
  <si>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</si>
  <si>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</si>
  <si>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</si>
  <si>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</si>
  <si>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</si>
  <si>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</si>
  <si>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</si>
  <si>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</si>
  <si>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</si>
  <si>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</si>
  <si>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</si>
  <si>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</si>
  <si>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</si>
  <si>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</si>
  <si>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</si>
  <si>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</si>
  <si>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</si>
  <si>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</si>
  <si>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</si>
  <si>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</si>
  <si>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</si>
  <si>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</si>
  <si>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</si>
  <si>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</si>
  <si>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</si>
  <si>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</si>
  <si>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</si>
  <si>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</si>
  <si>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</si>
  <si>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</si>
  <si>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</si>
  <si>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</si>
  <si>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</si>
  <si>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</si>
  <si>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</si>
  <si>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</si>
  <si>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</si>
  <si>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</si>
  <si>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</si>
  <si>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</si>
  <si>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</si>
  <si>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</si>
  <si>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</si>
  <si>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</si>
  <si>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</si>
  <si>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</si>
  <si>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</si>
  <si>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</si>
  <si>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</si>
  <si>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</si>
  <si>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</si>
  <si>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</si>
  <si>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</si>
  <si>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</si>
  <si>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</si>
  <si>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</si>
  <si>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</si>
  <si>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</si>
  <si>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</si>
  <si>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</si>
  <si>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</si>
  <si>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</si>
  <si>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</si>
  <si>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</si>
  <si>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</si>
  <si>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</si>
  <si>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</si>
  <si>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</si>
  <si>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</si>
  <si>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</si>
  <si>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</si>
  <si>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</si>
  <si>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</si>
  <si>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</si>
  <si>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</si>
  <si>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</si>
  <si>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</si>
  <si>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</si>
  <si>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</si>
  <si>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</si>
  <si>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</si>
  <si>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</si>
  <si>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</si>
  <si>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</si>
  <si>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</si>
  <si>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</si>
  <si>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</si>
  <si>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</si>
  <si>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</si>
  <si>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</si>
  <si>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</si>
  <si>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</si>
  <si>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</si>
  <si>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</si>
  <si>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</si>
  <si>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</si>
  <si>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</si>
  <si>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</si>
  <si>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</si>
  <si>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</si>
  <si>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</si>
  <si>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</si>
  <si>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</si>
  <si>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</si>
  <si>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</si>
  <si>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</si>
  <si>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</si>
  <si>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</si>
  <si>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</si>
  <si>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</si>
  <si>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</si>
  <si>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</si>
  <si>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</si>
  <si>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</si>
  <si>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</si>
  <si>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</si>
  <si>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</si>
  <si>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</si>
  <si>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</si>
  <si>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</si>
  <si>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</si>
  <si>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</si>
  <si>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</si>
  <si>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</si>
  <si>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</si>
  <si>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</si>
  <si>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</si>
  <si>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</si>
  <si>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</si>
  <si>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</si>
  <si>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</si>
  <si>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</si>
  <si>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</si>
  <si>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</si>
  <si>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</si>
  <si>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</si>
  <si>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</si>
  <si>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</si>
  <si>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</si>
  <si>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</si>
  <si>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</si>
  <si>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</si>
  <si>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</si>
  <si>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</si>
  <si>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</si>
  <si>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</si>
  <si>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</si>
  <si>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</si>
  <si>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</si>
  <si>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</si>
  <si>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</si>
  <si>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</si>
  <si>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</si>
  <si>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</si>
  <si>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</si>
  <si>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</si>
  <si>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</si>
  <si>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</si>
  <si>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</si>
  <si>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</si>
  <si>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</si>
  <si>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</si>
  <si>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</si>
  <si>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</si>
  <si>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</si>
  <si>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</si>
  <si>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</si>
  <si>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</si>
  <si>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</si>
  <si>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</si>
  <si>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</si>
  <si>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</si>
  <si>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</si>
  <si>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</si>
  <si>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</si>
  <si>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</si>
  <si>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</si>
  <si>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</si>
  <si>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</si>
  <si>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</si>
  <si>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</si>
  <si>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</si>
  <si>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</si>
  <si>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</si>
  <si>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</si>
  <si>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</si>
  <si>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</si>
  <si>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</si>
  <si>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</si>
  <si>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</si>
  <si>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</si>
  <si>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</si>
  <si>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</si>
  <si>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</si>
  <si>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</si>
  <si>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</si>
  <si>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</si>
  <si>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</si>
  <si>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</si>
  <si>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</si>
  <si>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</si>
  <si>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</si>
  <si>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</si>
  <si>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</si>
  <si>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</si>
  <si>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</si>
  <si>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</si>
  <si>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</si>
  <si>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</si>
  <si>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</si>
  <si>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</si>
  <si>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</si>
  <si>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</si>
  <si>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</si>
  <si>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</si>
  <si>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</si>
  <si>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</si>
  <si>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</si>
  <si>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</si>
  <si>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</si>
  <si>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</si>
  <si>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</si>
  <si>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</si>
  <si>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</si>
  <si>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</si>
  <si>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</si>
  <si>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</si>
  <si>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</si>
  <si>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</si>
  <si>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</si>
  <si>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</si>
  <si>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</si>
  <si>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</si>
  <si>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</si>
  <si>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</si>
  <si>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</si>
  <si>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</si>
  <si>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</si>
  <si>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</si>
  <si>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</si>
  <si>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</si>
  <si>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</si>
  <si>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</si>
  <si>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</si>
  <si>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</si>
  <si>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</si>
  <si>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</si>
  <si>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</si>
  <si>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</si>
  <si>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</si>
  <si>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</si>
  <si>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</si>
  <si>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</si>
  <si>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</si>
  <si>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</si>
  <si>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</si>
  <si>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</si>
  <si>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</si>
  <si>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</si>
  <si>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</si>
  <si>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</si>
  <si>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</si>
  <si>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</si>
  <si>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</si>
  <si>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</si>
  <si>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</si>
  <si>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</si>
  <si>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</si>
  <si>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</si>
  <si>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</si>
  <si>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</si>
  <si>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</si>
  <si>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</si>
  <si>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</si>
  <si>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</si>
  <si>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</si>
  <si>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</si>
  <si>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</si>
  <si>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</si>
  <si>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</si>
  <si>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</si>
  <si>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</si>
  <si>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</si>
  <si>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</si>
  <si>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</si>
  <si>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</si>
  <si>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</si>
  <si>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</si>
  <si>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</si>
  <si>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</si>
  <si>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</si>
  <si>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</si>
  <si>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</si>
  <si>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</si>
  <si>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</si>
  <si>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</si>
  <si>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</si>
  <si>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</si>
  <si>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</si>
  <si>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</si>
  <si>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</si>
  <si>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</si>
  <si>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</si>
  <si>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</si>
  <si>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</si>
  <si>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</si>
  <si>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</si>
  <si>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</si>
  <si>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</si>
  <si>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</si>
  <si>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</si>
  <si>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</si>
  <si>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</si>
  <si>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</si>
  <si>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</si>
  <si>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</si>
  <si>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</si>
  <si>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</si>
  <si>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</si>
  <si>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</si>
  <si>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</si>
  <si>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</si>
  <si>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</si>
  <si>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</si>
  <si>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</si>
  <si>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</si>
  <si>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</si>
  <si>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</si>
  <si>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</si>
  <si>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</si>
  <si>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</si>
  <si>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</si>
  <si>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</si>
  <si>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</si>
  <si>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</si>
  <si>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</si>
  <si>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</si>
  <si>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</si>
  <si>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</si>
  <si>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</si>
  <si>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</si>
  <si>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</si>
  <si>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</si>
  <si>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</si>
  <si>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</si>
  <si>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</si>
  <si>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</si>
  <si>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</si>
  <si>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</si>
  <si>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</si>
  <si>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</si>
  <si>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</si>
  <si>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</si>
  <si>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</si>
  <si>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</si>
  <si>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</si>
  <si>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</si>
  <si>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</si>
  <si>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</si>
  <si>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</si>
  <si>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</si>
  <si>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</si>
  <si>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</si>
  <si>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</si>
  <si>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</si>
  <si>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</si>
  <si>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</si>
  <si>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</si>
  <si>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</si>
  <si>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</si>
  <si>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</si>
  <si>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</si>
  <si>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</si>
  <si>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</si>
  <si>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</si>
  <si>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</si>
  <si>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</si>
  <si>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</si>
  <si>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</si>
  <si>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</si>
  <si>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</si>
  <si>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</si>
  <si>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</si>
  <si>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</si>
  <si>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</si>
  <si>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</si>
  <si>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</si>
  <si>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</si>
  <si>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</si>
  <si>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</si>
  <si>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</si>
  <si>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</si>
  <si>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</si>
  <si>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</si>
  <si>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</si>
  <si>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</si>
  <si>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</si>
  <si>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</si>
  <si>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</si>
  <si>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</si>
  <si>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</si>
  <si>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</si>
  <si>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</si>
  <si>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</si>
  <si>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</si>
  <si>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</si>
  <si>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</si>
  <si>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</si>
  <si>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</si>
  <si>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</si>
  <si>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</si>
  <si>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</si>
  <si>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</si>
  <si>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</si>
  <si>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</si>
  <si>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</si>
  <si>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</si>
  <si>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</si>
  <si>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</si>
  <si>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</si>
  <si>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</si>
  <si>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</si>
  <si>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</si>
  <si>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</si>
  <si>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</si>
  <si>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</si>
  <si>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</si>
  <si>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</si>
  <si>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</si>
  <si>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</si>
  <si>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</si>
  <si>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</si>
  <si>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</si>
  <si>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</si>
  <si>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</si>
  <si>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</si>
  <si>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</si>
  <si>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</si>
  <si>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</si>
  <si>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</si>
  <si>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</si>
  <si>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</si>
  <si>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</si>
  <si>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</si>
  <si>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</si>
  <si>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</si>
  <si>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</si>
  <si>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</si>
  <si>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</si>
  <si>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</si>
  <si>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</si>
  <si>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</si>
  <si>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</si>
  <si>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</si>
  <si>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</si>
  <si>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</si>
  <si>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</si>
  <si>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</si>
  <si>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</si>
  <si>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</si>
  <si>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</si>
  <si>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</si>
  <si>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</si>
  <si>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</si>
  <si>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</si>
  <si>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</si>
  <si>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</si>
  <si>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</si>
  <si>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</si>
  <si>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</si>
  <si>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</si>
  <si>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</si>
  <si>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</si>
  <si>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</si>
  <si>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</si>
  <si>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</si>
  <si>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</si>
  <si>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</si>
  <si>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</si>
  <si>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</si>
  <si>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</si>
  <si>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</si>
  <si>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</si>
  <si>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</si>
  <si>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</si>
  <si>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</si>
  <si>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</si>
  <si>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</si>
  <si>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</si>
  <si>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</si>
  <si>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</si>
  <si>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</si>
  <si>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</si>
  <si>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</si>
  <si>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</si>
  <si>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</si>
  <si>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</si>
  <si>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</si>
  <si>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</si>
  <si>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</si>
  <si>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</si>
  <si>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</si>
  <si>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</si>
  <si>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</si>
  <si>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</si>
  <si>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</si>
  <si>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</si>
  <si>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</si>
  <si>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</si>
  <si>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</si>
  <si>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</si>
  <si>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</si>
  <si>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</si>
  <si>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</si>
  <si>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</si>
  <si>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</si>
  <si>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</si>
  <si>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</si>
  <si>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</si>
  <si>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</si>
  <si>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</si>
  <si>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</si>
  <si>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</si>
  <si>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</si>
  <si>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</si>
  <si>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</si>
  <si>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</si>
  <si>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</si>
  <si>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</si>
  <si>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</si>
  <si>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</si>
  <si>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</si>
  <si>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</si>
  <si>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</si>
  <si>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</si>
  <si>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</si>
  <si>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</si>
  <si>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</si>
  <si>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</si>
  <si>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</si>
  <si>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</si>
  <si>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</si>
  <si>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</si>
  <si>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</si>
  <si>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</si>
  <si>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</si>
  <si>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</si>
  <si>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</si>
  <si>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</si>
  <si>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</si>
  <si>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</si>
  <si>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</si>
  <si>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</si>
  <si>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</si>
  <si>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</si>
  <si>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</si>
  <si>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</si>
  <si>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</si>
  <si>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</si>
  <si>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</si>
  <si>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</si>
  <si>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</si>
  <si>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</si>
  <si>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</si>
  <si>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</si>
  <si>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</si>
  <si>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</si>
  <si>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</si>
  <si>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</si>
  <si>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</si>
  <si>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</si>
  <si>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</si>
  <si>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</si>
  <si>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</si>
  <si>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</si>
  <si>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</si>
  <si>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</si>
  <si>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</si>
  <si>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</si>
  <si>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</si>
  <si>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</si>
  <si>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</si>
  <si>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</si>
  <si>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</si>
  <si>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</si>
  <si>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</si>
  <si>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</si>
  <si>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</si>
  <si>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</si>
  <si>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</si>
  <si>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</si>
  <si>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</si>
  <si>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</si>
  <si>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</si>
  <si>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</si>
  <si>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</si>
  <si>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</si>
  <si>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</si>
  <si>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</si>
  <si>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</si>
  <si>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</si>
  <si>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</si>
  <si>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</si>
  <si>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</si>
  <si>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</si>
  <si>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</si>
  <si>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</si>
  <si>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</si>
  <si>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</si>
  <si>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</si>
  <si>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</si>
  <si>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</si>
  <si>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</si>
  <si>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</si>
  <si>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</si>
  <si>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</si>
  <si>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</si>
  <si>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</si>
  <si>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</si>
  <si>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</si>
  <si>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</si>
  <si>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</si>
  <si>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</si>
  <si>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</si>
  <si>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</si>
  <si>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</si>
  <si>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</si>
  <si>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</si>
  <si>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</si>
  <si>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</si>
  <si>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</si>
  <si>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</si>
  <si>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</si>
  <si>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</si>
  <si>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</si>
  <si>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</si>
  <si>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</si>
  <si>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</si>
  <si>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</si>
  <si>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</si>
  <si>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</si>
  <si>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</si>
  <si>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</si>
  <si>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</si>
  <si>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</si>
  <si>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</si>
  <si>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</si>
  <si>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</si>
  <si>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</si>
  <si>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</si>
  <si>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</si>
  <si>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</si>
  <si>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</si>
  <si>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</si>
  <si>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</si>
  <si>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</si>
  <si>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</si>
  <si>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</si>
  <si>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</si>
  <si>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</si>
  <si>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</si>
  <si>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</si>
  <si>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</si>
  <si>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</si>
  <si>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</si>
  <si>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</si>
  <si>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</si>
  <si>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</si>
  <si>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</si>
  <si>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</si>
  <si>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</si>
  <si>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</si>
  <si>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</si>
  <si>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</si>
  <si>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</si>
  <si>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</si>
  <si>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</si>
  <si>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</si>
  <si>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</si>
  <si>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</si>
  <si>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</si>
  <si>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</si>
  <si>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</si>
  <si>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</si>
  <si>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</si>
  <si>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</si>
  <si>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</si>
  <si>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</si>
  <si>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</si>
  <si>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</si>
  <si>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</si>
  <si>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</si>
  <si>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</si>
  <si>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</si>
  <si>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</si>
  <si>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</si>
  <si>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</si>
  <si>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</si>
  <si>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</si>
  <si>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</si>
  <si>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</si>
  <si>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</si>
  <si>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</si>
  <si>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</si>
  <si>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</si>
  <si>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</si>
  <si>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</si>
  <si>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</si>
  <si>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</si>
  <si>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</si>
  <si>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</si>
  <si>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</si>
  <si>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</si>
  <si>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</si>
  <si>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</si>
  <si>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</si>
  <si>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</si>
  <si>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</si>
  <si>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</si>
  <si>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</si>
  <si>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</si>
  <si>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</si>
  <si>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</si>
  <si>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</si>
  <si>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</si>
  <si>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</si>
  <si>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</si>
  <si>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</si>
  <si>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</si>
  <si>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</si>
  <si>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</si>
  <si>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</si>
  <si>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</si>
  <si>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</si>
  <si>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</si>
  <si>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</si>
  <si>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</si>
  <si>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</si>
  <si>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</si>
  <si>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</si>
  <si>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</si>
  <si>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</si>
  <si>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</si>
  <si>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</si>
  <si>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</si>
  <si>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</si>
  <si>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</si>
  <si>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</si>
  <si>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</si>
  <si>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</si>
  <si>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</si>
  <si>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</si>
  <si>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</si>
  <si>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</si>
  <si>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</si>
  <si>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</si>
  <si>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</si>
  <si>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</si>
  <si>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</si>
  <si>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</si>
  <si>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</si>
  <si>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</si>
  <si>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</si>
  <si>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</si>
  <si>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</si>
  <si>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</si>
  <si>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</si>
  <si>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</si>
  <si>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</si>
  <si>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</si>
  <si>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</si>
  <si>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</si>
  <si>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</si>
  <si>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</si>
  <si>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</si>
  <si>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</si>
  <si>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</si>
  <si>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</si>
  <si>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</si>
  <si>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</si>
  <si>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</si>
  <si>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</si>
  <si>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</si>
  <si>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</si>
  <si>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</si>
  <si>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</si>
  <si>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</si>
  <si>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</si>
  <si>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</si>
  <si>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</si>
  <si>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</si>
  <si>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</si>
  <si>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</si>
  <si>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</si>
  <si>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</si>
  <si>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</si>
  <si>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</si>
  <si>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</si>
  <si>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</si>
  <si>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</si>
  <si>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</si>
  <si>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</si>
  <si>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</si>
  <si>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</si>
  <si>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</si>
  <si>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</si>
  <si>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</si>
  <si>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</si>
  <si>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</si>
  <si>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</si>
  <si>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</si>
  <si>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</si>
  <si>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</si>
  <si>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</si>
  <si>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</si>
  <si>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</si>
  <si>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</si>
  <si>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</si>
  <si>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</si>
  <si>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</si>
  <si>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</si>
  <si>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</si>
  <si>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</si>
  <si>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</si>
  <si>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</si>
  <si>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</si>
  <si>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</si>
  <si>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</si>
  <si>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</si>
  <si>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</si>
  <si>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</si>
  <si>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</si>
  <si>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</si>
  <si>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</si>
  <si>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</si>
  <si>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</si>
  <si>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</si>
  <si>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</si>
  <si>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</si>
  <si>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</si>
  <si>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</si>
  <si>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</si>
  <si>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</si>
  <si>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</si>
  <si>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</si>
  <si>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</si>
  <si>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</si>
  <si>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</si>
  <si>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</si>
  <si>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</si>
  <si>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</si>
  <si>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</si>
  <si>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</si>
  <si>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</si>
  <si>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</si>
  <si>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</si>
  <si>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</si>
  <si>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</si>
  <si>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</si>
  <si>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</si>
  <si>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</si>
  <si>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</si>
  <si>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</si>
  <si>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</si>
  <si>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</si>
  <si>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</si>
  <si>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</si>
  <si>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</si>
  <si>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</si>
  <si>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</si>
  <si>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</si>
  <si>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</si>
  <si>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</si>
  <si>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</si>
  <si>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</si>
  <si>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</si>
  <si>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</si>
  <si>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</si>
  <si>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</si>
  <si>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</si>
  <si>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</si>
  <si>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</si>
  <si>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</si>
  <si>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</si>
  <si>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</si>
  <si>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</si>
  <si>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</si>
  <si>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</si>
  <si>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</si>
  <si>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</si>
  <si>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</si>
  <si>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</si>
  <si>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</si>
  <si>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</si>
  <si>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</si>
  <si>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</si>
  <si>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</si>
  <si>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</si>
  <si>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</si>
  <si>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</si>
  <si>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</si>
  <si>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</si>
  <si>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</si>
  <si>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</si>
  <si>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</si>
  <si>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</si>
  <si>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</si>
  <si>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</si>
  <si>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</si>
  <si>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</si>
  <si>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</si>
  <si>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</si>
  <si>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</si>
  <si>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</si>
  <si>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</si>
  <si>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</si>
  <si>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</si>
  <si>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</si>
  <si>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</si>
  <si>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</si>
  <si>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</si>
  <si>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</si>
  <si>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</si>
  <si>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</si>
  <si>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</si>
  <si>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</si>
  <si>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</si>
  <si>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</si>
  <si>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</si>
  <si>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</si>
  <si>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</si>
  <si>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</si>
  <si>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</si>
  <si>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</si>
  <si>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</si>
  <si>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</si>
  <si>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</si>
  <si>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</si>
  <si>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</si>
  <si>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</si>
  <si>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</si>
  <si>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</si>
  <si>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</si>
  <si>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</si>
  <si>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</si>
  <si>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</si>
  <si>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</si>
  <si>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</si>
  <si>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</si>
  <si>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</si>
  <si>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</si>
  <si>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</si>
  <si>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</si>
  <si>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</si>
  <si>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</si>
  <si>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</si>
  <si>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</si>
  <si>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</si>
  <si>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</si>
  <si>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</si>
  <si>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</si>
  <si>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</si>
  <si>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</si>
  <si>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</si>
  <si>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</si>
  <si>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</si>
  <si>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</si>
  <si>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</si>
  <si>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</si>
  <si>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</si>
  <si>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</si>
  <si>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</si>
  <si>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</si>
  <si>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</si>
  <si>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</si>
  <si>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</si>
  <si>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</si>
  <si>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</si>
  <si>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</si>
  <si>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</si>
  <si>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</si>
  <si>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</si>
  <si>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</si>
  <si>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</si>
  <si>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</si>
  <si>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</si>
  <si>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</si>
  <si>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</si>
  <si>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</si>
  <si>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</si>
  <si>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</si>
  <si>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</si>
  <si>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</si>
  <si>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</si>
  <si>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</si>
  <si>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</si>
  <si>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</si>
  <si>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</si>
  <si>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</si>
  <si>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</si>
  <si>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</si>
  <si>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</si>
  <si>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</si>
  <si>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</si>
  <si>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</si>
  <si>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</si>
  <si>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</si>
  <si>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</si>
  <si>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</si>
  <si>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</si>
  <si>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</si>
  <si>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</si>
  <si>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</si>
  <si>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</si>
  <si>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</si>
  <si>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</si>
  <si>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</si>
  <si>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</si>
  <si>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</si>
  <si>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</si>
  <si>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</si>
  <si>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</si>
  <si>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</si>
  <si>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</si>
  <si>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</si>
  <si>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</si>
  <si>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</si>
  <si>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</si>
  <si>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</si>
  <si>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</si>
  <si>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</si>
  <si>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</si>
  <si>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</si>
  <si>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</si>
  <si>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</si>
  <si>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</si>
  <si>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</si>
  <si>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</si>
  <si>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</si>
  <si>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</si>
  <si>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</si>
  <si>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</si>
  <si>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</si>
  <si>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</si>
  <si>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</si>
  <si>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</si>
  <si>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</si>
  <si>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</si>
  <si>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</si>
  <si>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</si>
  <si>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</si>
  <si>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</si>
  <si>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</si>
  <si>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</si>
  <si>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</si>
  <si>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</si>
  <si>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</si>
  <si>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</si>
  <si>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</si>
  <si>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</si>
  <si>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</si>
  <si>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</si>
  <si>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</si>
  <si>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</si>
  <si>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</si>
  <si>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</si>
  <si>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</si>
  <si>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</si>
  <si>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</si>
  <si>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</si>
  <si>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</si>
  <si>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</si>
  <si>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</si>
  <si>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</si>
  <si>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</si>
  <si>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</si>
  <si>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</si>
  <si>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</si>
  <si>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</si>
  <si>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</si>
  <si>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</si>
  <si>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</si>
  <si>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</si>
  <si>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</si>
  <si>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</si>
  <si>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</si>
  <si>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</si>
  <si>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</si>
  <si>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</si>
  <si>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</si>
  <si>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</si>
  <si>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</si>
  <si>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</si>
  <si>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</si>
  <si>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</si>
  <si>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</si>
  <si>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</si>
  <si>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</si>
  <si>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</si>
  <si>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</si>
  <si>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</si>
  <si>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</si>
  <si>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</si>
  <si>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</si>
  <si>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</si>
  <si>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</si>
  <si>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</si>
  <si>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</si>
  <si>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</si>
  <si>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</si>
  <si>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</si>
  <si>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</si>
  <si>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</si>
  <si>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</si>
  <si>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</si>
  <si>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</si>
  <si>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</si>
  <si>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</si>
  <si>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</si>
  <si>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</si>
  <si>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</si>
  <si>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</si>
  <si>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</si>
  <si>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</si>
  <si>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</si>
  <si>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</si>
  <si>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</si>
  <si>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</si>
  <si>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</si>
  <si>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</si>
  <si>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</si>
  <si>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</si>
  <si>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</si>
  <si>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</si>
  <si>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</si>
  <si>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</si>
  <si>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</si>
  <si>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</si>
  <si>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</si>
  <si>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</si>
  <si>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</si>
  <si>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</si>
  <si>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</si>
  <si>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</si>
  <si>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</si>
  <si>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</si>
  <si>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</si>
  <si>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</si>
  <si>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</si>
  <si>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</si>
  <si>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</si>
  <si>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</si>
  <si>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</si>
  <si>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</si>
  <si>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</si>
  <si>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</si>
  <si>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</si>
  <si>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</si>
  <si>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</si>
  <si>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</si>
  <si>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</si>
  <si>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</si>
  <si>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</si>
  <si>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</si>
  <si>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</si>
  <si>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</si>
  <si>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</si>
  <si>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</si>
  <si>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</si>
  <si>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</si>
  <si>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</si>
  <si>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</si>
  <si>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</si>
  <si>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</si>
  <si>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</si>
  <si>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</si>
  <si>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</si>
  <si>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</si>
  <si>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</si>
  <si>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</si>
  <si>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</si>
  <si>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</si>
  <si>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</si>
  <si>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</si>
  <si>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</si>
  <si>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</si>
  <si>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</si>
  <si>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</si>
  <si>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</si>
  <si>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</si>
  <si>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</si>
  <si>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</si>
  <si>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</si>
  <si>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</si>
  <si>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</si>
  <si>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</si>
  <si>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</si>
  <si>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</si>
  <si>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</si>
  <si>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</si>
  <si>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</si>
  <si>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</si>
  <si>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</si>
  <si>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</si>
  <si>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</si>
  <si>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</si>
  <si>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</si>
  <si>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</si>
  <si>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</si>
  <si>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</si>
  <si>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</si>
  <si>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</si>
  <si>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</si>
  <si>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</si>
  <si>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</si>
  <si>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</si>
  <si>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</si>
  <si>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</si>
  <si>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</si>
  <si>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</si>
  <si>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</si>
  <si>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</si>
  <si>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</si>
  <si>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</si>
  <si>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</si>
  <si>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</si>
  <si>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</si>
  <si>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</si>
  <si>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</si>
  <si>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</si>
  <si>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</si>
  <si>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</si>
  <si>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</si>
  <si>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</si>
  <si>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</si>
  <si>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</si>
  <si>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</si>
  <si>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</si>
  <si>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</si>
  <si>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</si>
  <si>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</si>
  <si>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</si>
  <si>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</si>
  <si>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</si>
  <si>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</si>
  <si>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</si>
  <si>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</si>
  <si>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</si>
  <si>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</si>
  <si>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</si>
  <si>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</si>
  <si>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</si>
  <si>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</si>
  <si>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</si>
  <si>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</si>
  <si>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</si>
  <si>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</si>
  <si>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</si>
  <si>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</si>
  <si>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</si>
  <si>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</si>
  <si>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</si>
  <si>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</si>
  <si>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</si>
  <si>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</si>
  <si>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</si>
  <si>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</si>
  <si>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</si>
  <si>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</si>
  <si>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</si>
  <si>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</si>
  <si>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</si>
  <si>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</si>
  <si>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</si>
  <si>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</si>
  <si>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</si>
  <si>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</si>
  <si>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</si>
  <si>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</si>
  <si>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</si>
  <si>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</si>
  <si>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</si>
  <si>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</si>
  <si>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</si>
  <si>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</si>
  <si>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</si>
  <si>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</si>
  <si>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</si>
  <si>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</si>
  <si>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</si>
  <si>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</si>
  <si>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</si>
  <si>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</si>
  <si>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</si>
  <si>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</si>
  <si>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</si>
  <si>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</si>
  <si>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</si>
  <si>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</si>
  <si>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</si>
  <si>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</si>
  <si>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</si>
  <si>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</si>
  <si>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</si>
  <si>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</si>
  <si>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</si>
  <si>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</si>
  <si>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</si>
  <si>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</si>
  <si>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</si>
  <si>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</si>
  <si>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</si>
  <si>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</si>
  <si>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</si>
  <si>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</si>
  <si>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</si>
  <si>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</si>
  <si>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</si>
  <si>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</si>
  <si>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</si>
  <si>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</si>
  <si>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</si>
  <si>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</si>
  <si>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</si>
  <si>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</si>
  <si>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</si>
  <si>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</si>
  <si>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</si>
  <si>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</si>
  <si>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</si>
  <si>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</si>
  <si>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</si>
  <si>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</si>
  <si>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</si>
  <si>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</si>
  <si>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</si>
  <si>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</si>
  <si>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</si>
  <si>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</si>
  <si>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</si>
  <si>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</si>
  <si>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</si>
  <si>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</si>
  <si>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</si>
  <si>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</si>
  <si>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</si>
  <si>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</si>
  <si>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</si>
  <si>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</si>
  <si>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</si>
  <si>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</si>
  <si>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</si>
  <si>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</si>
  <si>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</si>
  <si>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</si>
  <si>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</si>
  <si>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</si>
  <si>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</si>
  <si>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</si>
  <si>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</si>
  <si>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</si>
  <si>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</si>
  <si>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</si>
  <si>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</si>
  <si>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</si>
  <si>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</si>
  <si>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</si>
  <si>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</si>
  <si>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</si>
  <si>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</si>
  <si>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</si>
  <si>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</si>
  <si>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</si>
  <si>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</si>
  <si>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</si>
  <si>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</si>
  <si>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</si>
  <si>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</si>
  <si>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</si>
  <si>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</si>
  <si>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</si>
  <si>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</si>
  <si>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</si>
  <si>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</si>
  <si>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</si>
  <si>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</si>
  <si>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</si>
  <si>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</si>
  <si>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</si>
  <si>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</si>
  <si>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</si>
  <si>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</si>
  <si>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</si>
  <si>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</si>
  <si>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</si>
  <si>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</si>
  <si>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</si>
  <si>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</si>
  <si>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</si>
  <si>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</si>
  <si>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</si>
  <si>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</si>
  <si>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</si>
  <si>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</si>
  <si>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</si>
  <si>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</si>
  <si>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</si>
  <si>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</si>
  <si>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</si>
  <si>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</si>
  <si>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</si>
  <si>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</si>
  <si>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</si>
  <si>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</si>
  <si>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</si>
  <si>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</si>
  <si>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</si>
  <si>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</si>
  <si>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</si>
  <si>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</si>
  <si>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</si>
  <si>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</si>
  <si>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</si>
  <si>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</si>
  <si>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</si>
  <si>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</si>
  <si>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</si>
  <si>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</si>
  <si>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</si>
  <si>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</si>
  <si>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</si>
  <si>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</si>
  <si>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</si>
  <si>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</si>
  <si>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</si>
  <si>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</si>
  <si>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</si>
  <si>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</si>
  <si>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</si>
  <si>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</si>
  <si>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</si>
  <si>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</si>
  <si>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</si>
  <si>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</si>
  <si>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</si>
  <si>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</si>
  <si>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</si>
  <si>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</si>
  <si>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</si>
  <si>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</si>
  <si>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</si>
  <si>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</si>
  <si>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</si>
  <si>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</si>
  <si>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</si>
  <si>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</si>
  <si>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</si>
  <si>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</si>
  <si>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</si>
  <si>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</si>
  <si>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</si>
  <si>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</si>
  <si>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</si>
  <si>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</si>
  <si>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</si>
  <si>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</si>
  <si>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</si>
  <si>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</si>
  <si>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</si>
  <si>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</si>
  <si>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</si>
  <si>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</si>
  <si>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</si>
  <si>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</si>
  <si>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</si>
  <si>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</si>
  <si>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</si>
  <si>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</si>
  <si>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</si>
  <si>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</si>
  <si>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</si>
  <si>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</si>
  <si>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</si>
  <si>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</si>
  <si>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</si>
  <si>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</si>
  <si>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</si>
  <si>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</si>
  <si>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</si>
  <si>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</si>
  <si>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</si>
  <si>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</si>
  <si>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</si>
  <si>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</si>
  <si>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</si>
  <si>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</si>
  <si>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</si>
  <si>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</si>
  <si>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</si>
  <si>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</si>
  <si>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</si>
  <si>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</si>
  <si>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</si>
  <si>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</si>
  <si>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</si>
  <si>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</si>
  <si>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</si>
  <si>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</si>
  <si>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</si>
  <si>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</si>
  <si>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</si>
  <si>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</si>
  <si>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</si>
  <si>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</si>
  <si>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</si>
  <si>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</si>
  <si>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</si>
  <si>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</si>
  <si>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</si>
  <si>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</si>
  <si>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</si>
  <si>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</si>
  <si>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</si>
  <si>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</si>
  <si>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</si>
  <si>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</si>
  <si>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</si>
  <si>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</si>
  <si>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</si>
  <si>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</si>
  <si>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</si>
  <si>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</si>
  <si>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</si>
  <si>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</si>
  <si>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</si>
  <si>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</si>
  <si>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</si>
  <si>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</si>
  <si>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</si>
  <si>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</si>
  <si>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</si>
  <si>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</si>
  <si>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</si>
  <si>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</si>
  <si>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</si>
  <si>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</si>
  <si>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</si>
  <si>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</si>
  <si>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</si>
  <si>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</si>
  <si>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</si>
  <si>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</si>
  <si>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</si>
  <si>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</si>
  <si>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</si>
  <si>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</si>
  <si>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</si>
  <si>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</si>
  <si>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</si>
  <si>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</si>
  <si>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</si>
  <si>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</si>
  <si>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</si>
  <si>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</si>
  <si>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</si>
  <si>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</si>
  <si>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</si>
  <si>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</si>
  <si>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</si>
  <si>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</si>
  <si>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</si>
  <si>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</si>
  <si>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</si>
  <si>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</si>
  <si>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</si>
  <si>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</si>
  <si>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</si>
  <si>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</si>
  <si>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</si>
  <si>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</si>
  <si>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</si>
  <si>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</si>
  <si>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</si>
  <si>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</si>
  <si>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</si>
  <si>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</si>
  <si>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</si>
  <si>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</si>
  <si>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</si>
  <si>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</si>
  <si>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</si>
  <si>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</si>
  <si>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</si>
  <si>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</si>
  <si>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</si>
  <si>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</si>
  <si>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</si>
  <si>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</si>
  <si>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</si>
  <si>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</si>
  <si>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</si>
  <si>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</si>
  <si>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</si>
  <si>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</si>
  <si>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</si>
  <si>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</si>
  <si>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</si>
  <si>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</si>
  <si>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</si>
  <si>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</si>
  <si>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</si>
  <si>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</si>
  <si>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</si>
  <si>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</si>
  <si>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</si>
  <si>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</si>
  <si>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</si>
  <si>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</si>
  <si>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</si>
  <si>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</si>
  <si>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</si>
  <si>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</si>
  <si>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</si>
  <si>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</si>
  <si>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</si>
  <si>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</si>
  <si>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</si>
  <si>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</si>
  <si>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</si>
  <si>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</si>
  <si>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</si>
  <si>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</si>
  <si>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</si>
  <si>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</si>
  <si>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</si>
  <si>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</si>
  <si>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</si>
  <si>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</si>
  <si>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</si>
  <si>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</si>
  <si>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</si>
  <si>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</si>
  <si>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</si>
  <si>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</si>
  <si>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</si>
  <si>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</si>
  <si>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</si>
  <si>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</si>
  <si>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</si>
  <si>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</si>
  <si>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</si>
  <si>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</si>
  <si>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</si>
  <si>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</si>
  <si>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</si>
  <si>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</si>
  <si>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</si>
  <si>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</si>
  <si>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</si>
  <si>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</si>
  <si>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</si>
  <si>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</si>
  <si>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</si>
  <si>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</si>
  <si>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</si>
  <si>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</si>
  <si>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</si>
  <si>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</si>
  <si>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</si>
  <si>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</si>
  <si>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</si>
  <si>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</si>
  <si>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</si>
  <si>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</si>
  <si>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</si>
  <si>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</si>
  <si>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</si>
  <si>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</si>
  <si>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</si>
  <si>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</si>
  <si>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</si>
  <si>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</si>
  <si>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</si>
  <si>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</si>
  <si>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</si>
  <si>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</si>
  <si>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</si>
  <si>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</si>
  <si>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</si>
  <si>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</si>
  <si>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</si>
  <si>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</si>
  <si>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</si>
  <si>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</si>
  <si>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</si>
  <si>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</si>
  <si>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</si>
  <si>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</si>
  <si>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</si>
  <si>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</si>
  <si>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</si>
  <si>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</si>
  <si>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</si>
  <si>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</si>
  <si>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</si>
  <si>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</si>
  <si>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</si>
  <si>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</si>
  <si>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</si>
  <si>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</si>
  <si>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</si>
  <si>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</si>
  <si>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</si>
  <si>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</si>
  <si>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</si>
  <si>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</si>
  <si>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</si>
  <si>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</si>
  <si>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</si>
  <si>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</si>
  <si>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</si>
  <si>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</si>
  <si>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</si>
  <si>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</si>
  <si>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</si>
  <si>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</si>
  <si>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</si>
  <si>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</si>
  <si>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</si>
  <si>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</si>
  <si>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</si>
  <si>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</si>
  <si>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</si>
  <si>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</si>
  <si>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</si>
  <si>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</si>
  <si>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</si>
  <si>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</si>
  <si>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</si>
  <si>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</si>
  <si>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</si>
  <si>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</si>
  <si>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</si>
  <si>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</si>
  <si>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</si>
  <si>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</si>
  <si>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</si>
  <si>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</si>
  <si>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</si>
  <si>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</si>
  <si>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</si>
  <si>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</si>
  <si>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</si>
  <si>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</si>
  <si>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</si>
  <si>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</si>
  <si>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</si>
  <si>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</si>
  <si>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</si>
  <si>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</si>
  <si>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</si>
  <si>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</si>
  <si>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</si>
  <si>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</si>
  <si>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</si>
  <si>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</si>
  <si>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</si>
  <si>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</si>
  <si>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</si>
  <si>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</si>
  <si>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</si>
  <si>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</si>
  <si>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</si>
  <si>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</si>
  <si>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</si>
  <si>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</si>
  <si>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</si>
  <si>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</si>
  <si>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</si>
  <si>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</si>
  <si>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</si>
  <si>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</si>
  <si>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</si>
  <si>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</si>
  <si>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</si>
  <si>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</si>
  <si>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</si>
  <si>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</si>
  <si>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</si>
  <si>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</si>
  <si>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</si>
  <si>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</si>
  <si>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</si>
  <si>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</si>
  <si>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</si>
  <si>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</si>
  <si>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</si>
  <si>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</si>
  <si>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</si>
  <si>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</si>
  <si>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</si>
  <si>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</si>
  <si>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</si>
  <si>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</si>
  <si>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</si>
  <si>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</si>
  <si>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</si>
  <si>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</si>
  <si>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</si>
  <si>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</si>
  <si>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</si>
  <si>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</si>
  <si>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</si>
  <si>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</si>
  <si>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</si>
  <si>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</si>
  <si>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</si>
  <si>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</si>
  <si>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</si>
  <si>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</si>
  <si>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</si>
  <si>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</si>
  <si>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</si>
  <si>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</si>
  <si>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</si>
  <si>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</si>
  <si>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</si>
  <si>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</si>
  <si>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</si>
  <si>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</si>
  <si>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</si>
  <si>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</si>
  <si>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</si>
  <si>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</si>
  <si>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</si>
  <si>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</si>
  <si>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</si>
  <si>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</si>
  <si>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</si>
  <si>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</si>
  <si>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</si>
  <si>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</si>
  <si>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</si>
  <si>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</si>
  <si>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</si>
  <si>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</si>
  <si>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</si>
  <si>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</si>
  <si>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</si>
  <si>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</si>
  <si>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</si>
  <si>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</si>
  <si>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</si>
  <si>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</si>
  <si>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</si>
  <si>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</si>
  <si>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</si>
  <si>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</si>
  <si>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</si>
  <si>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</si>
  <si>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</si>
  <si>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</si>
  <si>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</si>
  <si>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</si>
  <si>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</si>
  <si>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</si>
  <si>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</si>
  <si>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</si>
  <si>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</si>
  <si>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</si>
  <si>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</si>
  <si>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</si>
  <si>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</si>
  <si>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</si>
  <si>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</si>
  <si>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</si>
  <si>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</si>
  <si>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</si>
  <si>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</si>
  <si>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</si>
  <si>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</si>
  <si>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</si>
  <si>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</si>
  <si>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</si>
  <si>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</si>
  <si>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</si>
  <si>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</si>
  <si>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</si>
  <si>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</si>
  <si>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</si>
  <si>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</si>
  <si>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</si>
  <si>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</si>
  <si>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</si>
  <si>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</si>
  <si>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</si>
  <si>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</si>
  <si>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</si>
  <si>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</si>
  <si>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</si>
  <si>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</si>
  <si>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</si>
  <si>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</si>
  <si>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</si>
  <si>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</si>
  <si>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</si>
  <si>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Propriété de la maison</t>
  </si>
  <si>
    <t>Zone détaillée</t>
  </si>
  <si>
    <t>Année d'installation de la production d'énergie photovoltaïque</t>
  </si>
  <si>
    <t>Utilisez-vous du kérosène?</t>
  </si>
  <si>
    <t>Facture d'électricité</t>
  </si>
  <si>
    <t>Type de gaz</t>
  </si>
  <si>
    <t>Type de chauffe-eau</t>
  </si>
  <si>
    <t>Chauffe-eau solaire</t>
  </si>
  <si>
    <t>Temps de douche (été)</t>
  </si>
  <si>
    <t>Pomme de douche à économie d'eau</t>
  </si>
  <si>
    <t>Gamme de chauffage</t>
  </si>
  <si>
    <t>Temps de chauffage</t>
  </si>
  <si>
    <t>Période de chauffage</t>
  </si>
  <si>
    <t>Taille de la pièce</t>
  </si>
  <si>
    <t>Pouvez-vous fermer la pièce avec une porte</t>
  </si>
  <si>
    <t>Escalier</t>
  </si>
  <si>
    <t>Utilisation d'un ventilateur électrique</t>
  </si>
  <si>
    <t>Chauffage central</t>
  </si>
  <si>
    <t>Fréquence d'utilisation du sèche-linge</t>
  </si>
  <si>
    <t>Utilisation de l'aspirateur</t>
  </si>
  <si>
    <t>Types d'éclairage</t>
  </si>
  <si>
    <t>Temps d'utilisation de l'éclairage</t>
  </si>
  <si>
    <t>Nombre de réfrigérateurs</t>
  </si>
  <si>
    <t>Type de réfrigérateur</t>
  </si>
  <si>
    <t>Fréquence de cuisson</t>
  </si>
  <si>
    <t>Type de voiture</t>
  </si>
  <si>
    <t>Destination</t>
  </si>
  <si>
    <t>Fréquence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</si>
  <si>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</si>
  <si>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</si>
  <si>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</si>
  <si>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</si>
  <si>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</si>
  <si>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</si>
  <si>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</si>
  <si>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</si>
  <si>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</si>
  <si>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</si>
  <si>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</si>
  <si>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</si>
  <si>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</si>
  <si>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</si>
  <si>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</si>
  <si>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</si>
  <si>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</si>
  <si>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</si>
  <si>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</si>
  <si>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</si>
  <si>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</si>
  <si>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</si>
  <si>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</si>
  <si>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Utilisez-vous une pomme de douche à économie d'eau?</t>
  </si>
  <si>
    <t>Réchauffez-vous le siège des toilettes?</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</si>
  <si>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</si>
  <si>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</si>
  <si>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</si>
  <si>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</si>
  <si>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</si>
  <si>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</si>
  <si>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</si>
  <si>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</si>
  <si>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</si>
  <si>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</si>
  <si>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</si>
  <si>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</si>
  <si>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</si>
  <si>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</si>
  <si>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</si>
  <si>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</si>
  <si>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</si>
  <si>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</si>
  <si>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</si>
  <si>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</si>
  <si>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</si>
  <si>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</si>
  <si>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</si>
  <si>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</si>
  <si>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</si>
  <si>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</si>
  <si>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</si>
  <si>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</si>
  <si>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</si>
  <si>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</si>
  <si>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</si>
  <si>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</si>
  <si>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</si>
  <si>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</si>
  <si>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</si>
  <si>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</si>
  <si>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</si>
  <si>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</si>
  <si>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</si>
  <si>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</si>
  <si>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</si>
  <si>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</si>
  <si>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</si>
  <si>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</si>
  <si>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</si>
  <si>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</si>
  <si>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</si>
  <si>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</si>
  <si>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</si>
  <si>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</si>
  <si>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</si>
  <si>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</si>
  <si>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</si>
  <si>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</si>
  <si>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</si>
  <si>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</si>
  <si>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</si>
  <si>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</si>
  <si>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</si>
  <si>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</si>
  <si>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</si>
  <si>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</si>
  <si>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</si>
  <si>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</si>
  <si>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</si>
  <si>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</si>
  <si>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</si>
  <si>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</si>
  <si>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</si>
  <si>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</si>
  <si>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</si>
  <si>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</si>
  <si>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</si>
  <si>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</si>
  <si>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</si>
  <si>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</si>
  <si>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</si>
  <si>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</si>
  <si>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</si>
  <si>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</si>
  <si>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</si>
  <si>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</si>
  <si>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</si>
  <si>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</si>
  <si>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</si>
  <si>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</si>
  <si>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</si>
  <si>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</si>
  <si>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</si>
  <si>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</si>
  <si>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</si>
  <si>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</si>
  <si>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</si>
  <si>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</si>
  <si>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</si>
  <si>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</si>
  <si>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</si>
  <si>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</si>
  <si>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</si>
  <si>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</si>
  <si>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</si>
  <si>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</si>
  <si>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</si>
  <si>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</si>
  <si>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</si>
  <si>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</si>
  <si>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</si>
  <si>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</si>
  <si>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</si>
  <si>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</si>
  <si>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</si>
  <si>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</si>
  <si>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</si>
  <si>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</si>
  <si>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</si>
  <si>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</si>
  <si>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</si>
  <si>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</si>
  <si>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</si>
  <si>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</si>
  <si>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</si>
  <si>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</si>
  <si>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</si>
  <si>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</si>
  <si>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</si>
  <si>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</si>
  <si>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</si>
  <si>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</si>
  <si>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</si>
  <si>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</si>
  <si>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</si>
  <si>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</si>
  <si>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</si>
  <si>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</si>
  <si>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</si>
  <si>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</si>
  <si>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</si>
  <si>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</si>
  <si>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</si>
  <si>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</si>
  <si>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</si>
  <si>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</si>
  <si>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</si>
  <si>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</si>
  <si>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</si>
  <si>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</si>
  <si>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</si>
  <si>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</si>
  <si>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</si>
  <si>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</si>
  <si>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</si>
  <si>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</si>
  <si>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</si>
  <si>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</si>
  <si>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</si>
  <si>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</si>
  <si>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</si>
  <si>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</si>
  <si>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</si>
  <si>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</si>
  <si>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</si>
  <si>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</si>
  <si>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</si>
  <si>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</si>
  <si>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</si>
  <si>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</si>
  <si>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</si>
  <si>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</si>
  <si>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</si>
  <si>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</si>
  <si>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</si>
  <si>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</si>
  <si>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</si>
  <si>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</si>
  <si>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</si>
  <si>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</si>
  <si>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</si>
  <si>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</si>
  <si>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</si>
  <si>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</si>
  <si>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</si>
  <si>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</si>
  <si>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</si>
  <si>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</si>
  <si>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</si>
  <si>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</si>
  <si>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</si>
  <si>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</si>
  <si>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</si>
  <si>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</si>
  <si>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</si>
  <si>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</si>
  <si>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</si>
  <si>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</si>
  <si>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</si>
  <si>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</si>
  <si>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</si>
  <si>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</si>
  <si>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</si>
  <si>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</si>
  <si>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</si>
  <si>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</si>
  <si>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</si>
  <si>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</si>
  <si>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</si>
  <si>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</si>
  <si>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</si>
  <si>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</si>
  <si>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</si>
  <si>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</si>
  <si>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</si>
  <si>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</si>
  <si>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</si>
  <si>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</si>
  <si>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</si>
  <si>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</si>
  <si>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</si>
  <si>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</si>
  <si>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</si>
  <si>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</si>
  <si>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</si>
  <si>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</si>
  <si>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</si>
  <si>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</si>
  <si>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</si>
  <si>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</si>
  <si>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</si>
  <si>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</si>
  <si>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</si>
  <si>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</si>
  <si>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</si>
  <si>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</si>
  <si>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</si>
  <si>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</si>
  <si>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</si>
  <si>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</si>
  <si>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</si>
  <si>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</si>
  <si>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</si>
  <si>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</si>
  <si>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</si>
  <si>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</si>
  <si>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</si>
  <si>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</si>
  <si>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</si>
  <si>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</si>
  <si>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</si>
  <si>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</si>
  <si>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</si>
  <si>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</si>
  <si>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</si>
  <si>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</si>
  <si>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</si>
  <si>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</si>
  <si>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</si>
  <si>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</si>
  <si>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</si>
  <si>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</si>
  <si>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</si>
  <si>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</si>
  <si>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</si>
  <si>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</si>
  <si>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</si>
  <si>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</si>
  <si>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</si>
  <si>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</si>
  <si>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</si>
  <si>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</si>
  <si>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</si>
  <si>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</si>
  <si>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</si>
  <si>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</si>
  <si>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</si>
  <si>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</si>
  <si>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</si>
  <si>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</si>
  <si>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</si>
  <si>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</si>
  <si>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</si>
  <si>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</si>
  <si>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</si>
  <si>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</si>
  <si>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</si>
  <si>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</si>
  <si>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</si>
  <si>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</si>
  <si>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</si>
  <si>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</si>
  <si>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</si>
  <si>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</si>
  <si>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</si>
  <si>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</si>
  <si>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</si>
  <si>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</si>
  <si>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</si>
  <si>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</si>
  <si>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</si>
  <si>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</si>
  <si>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</si>
  <si>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</si>
  <si>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</si>
  <si>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</si>
  <si>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</si>
  <si>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</si>
  <si>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</si>
  <si>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</si>
  <si>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</si>
  <si>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</si>
  <si>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</si>
  <si>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</si>
  <si>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</si>
  <si>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</si>
  <si>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</si>
  <si>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</si>
  <si>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</si>
  <si>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</si>
  <si>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</si>
  <si>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</si>
  <si>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</si>
  <si>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</si>
  <si>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</si>
  <si>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</si>
  <si>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</si>
  <si>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</si>
  <si>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</si>
  <si>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</si>
  <si>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</si>
  <si>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</si>
  <si>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</si>
  <si>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</si>
  <si>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</si>
  <si>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</si>
  <si>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</si>
  <si>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</si>
  <si>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</si>
  <si>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</si>
  <si>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</si>
  <si>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</si>
  <si>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</si>
  <si>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</si>
  <si>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</si>
  <si>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</si>
  <si>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</si>
  <si>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</si>
  <si>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</si>
  <si>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</si>
  <si>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</si>
  <si>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</si>
  <si>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</si>
  <si>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</si>
  <si>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</si>
  <si>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</si>
  <si>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</si>
  <si>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</si>
  <si>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</si>
  <si>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</si>
  <si>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</si>
  <si>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</si>
  <si>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</si>
  <si>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</si>
  <si>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</si>
  <si>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</si>
  <si>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</si>
  <si>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</si>
  <si>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</si>
  <si>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</si>
  <si>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</si>
  <si>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</si>
  <si>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</si>
  <si>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</si>
  <si>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</si>
  <si>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</si>
  <si>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</si>
  <si>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</si>
  <si>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</si>
  <si>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</si>
  <si>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</si>
  <si>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</si>
  <si>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</si>
  <si>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</si>
  <si>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</si>
  <si>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</si>
  <si>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</si>
  <si>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</si>
  <si>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</si>
  <si>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</si>
  <si>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</si>
  <si>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</si>
  <si>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</si>
  <si>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</si>
  <si>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</si>
  <si>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</si>
  <si>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</si>
  <si>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</si>
  <si>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</si>
  <si>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</si>
  <si>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</si>
  <si>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</si>
  <si>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</si>
  <si>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</si>
  <si>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</si>
  <si>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</si>
  <si>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</si>
  <si>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</si>
  <si>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</si>
  <si>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</si>
  <si>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</si>
  <si>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</si>
  <si>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</si>
  <si>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</si>
  <si>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</si>
  <si>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</si>
  <si>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</si>
  <si>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</si>
  <si>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</si>
  <si>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</si>
  <si>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</si>
  <si>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</si>
  <si>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</si>
  <si>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</si>
  <si>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</si>
  <si>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</si>
  <si>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</si>
  <si>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</si>
  <si>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</si>
  <si>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</si>
  <si>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</si>
  <si>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</si>
  <si>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</si>
  <si>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</si>
  <si>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</si>
  <si>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</si>
  <si>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</si>
  <si>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</si>
  <si>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</si>
  <si>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</si>
  <si>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</si>
  <si>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</si>
  <si>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</si>
  <si>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</si>
  <si>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</si>
  <si>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</si>
  <si>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</si>
  <si>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</si>
  <si>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</si>
  <si>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</si>
  <si>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</si>
  <si>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</si>
  <si>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</si>
  <si>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</si>
  <si>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</si>
  <si>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</si>
  <si>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</si>
  <si>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</si>
  <si>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</si>
  <si>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</si>
  <si>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</si>
  <si>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</si>
  <si>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</si>
  <si>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</si>
  <si>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</si>
  <si>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</si>
  <si>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</si>
  <si>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</si>
  <si>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</si>
  <si>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</si>
  <si>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</si>
  <si>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</si>
  <si>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</si>
  <si>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</si>
  <si>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</si>
  <si>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</si>
  <si>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</si>
  <si>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</si>
  <si>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</si>
  <si>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</si>
  <si>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</si>
  <si>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</si>
  <si>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</si>
  <si>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</si>
  <si>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</si>
  <si>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</si>
  <si>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</si>
  <si>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</si>
  <si>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</si>
  <si>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</si>
  <si>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</si>
  <si>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</si>
  <si>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</si>
  <si>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</si>
  <si>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</si>
  <si>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</si>
  <si>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</si>
  <si>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</si>
  <si>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</si>
  <si>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</si>
  <si>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</si>
  <si>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</si>
  <si>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</si>
  <si>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</si>
  <si>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</si>
  <si>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</si>
  <si>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</si>
  <si>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</si>
  <si>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</si>
  <si>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</si>
  <si>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</si>
  <si>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</si>
  <si>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Remplacer le chauffe-eau avec Eco Cute</t>
  </si>
  <si>
    <t>Remplacer le chauffe-eau avec Enefarm (pile à combustible)</t>
  </si>
  <si>
    <t>Eco Jozu</t>
  </si>
  <si>
    <t>Ecofeel</t>
  </si>
  <si>
    <t>Enefarm</t>
  </si>
  <si>
    <t>Système solaire</t>
  </si>
  <si>
    <t>Douche réduite de 30%</t>
  </si>
  <si>
    <t>Mode d'économie d'eau chaude</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</si>
  <si>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</si>
  <si>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</si>
  <si>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</si>
  <si>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</si>
  <si>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</si>
  <si>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</si>
  <si>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</si>
  <si>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</si>
  <si>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</si>
  <si>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</si>
  <si>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</si>
  <si>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</si>
  <si>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</si>
  <si>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</si>
  <si>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</si>
  <si>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</si>
  <si>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</si>
  <si>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</si>
  <si>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</si>
  <si>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</si>
  <si>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</si>
  <si>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</si>
  <si>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</si>
  <si>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</si>
  <si>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</si>
  <si>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</si>
  <si>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Cuisson</t>
  </si>
  <si>
    <t>Télévision</t>
  </si>
  <si>
    <t>Chauffage</t>
  </si>
  <si>
    <t>Famille en général</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</si>
  <si>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</si>
  <si>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</si>
  <si>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</si>
  <si>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</si>
  <si>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</si>
  <si>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</si>
  <si>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</si>
  <si>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</si>
  <si>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</si>
  <si>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</si>
  <si>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</si>
  <si>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</si>
  <si>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</si>
  <si>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</si>
  <si>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</si>
  <si>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</si>
  <si>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</si>
  <si>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</si>
  <si>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</si>
  <si>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</si>
  <si>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</si>
  <si>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</si>
  <si>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</si>
  <si>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</si>
  <si>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</si>
  <si>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</si>
  <si>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</si>
  <si>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</si>
  <si>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</si>
  <si>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</si>
  <si>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</si>
  <si>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</si>
  <si>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</si>
  <si>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</si>
  <si>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</si>
  <si>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</si>
  <si>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</si>
  <si>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</si>
  <si>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</si>
  <si>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</si>
  <si>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</si>
  <si>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</si>
  <si>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</si>
  <si>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</si>
  <si>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</si>
  <si>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</si>
  <si>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</si>
  <si>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</si>
  <si>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</si>
  <si>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</si>
  <si>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</si>
  <si>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</si>
  <si>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</si>
  <si>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</si>
  <si>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</si>
  <si>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</si>
  <si>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</si>
  <si>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</si>
  <si>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</si>
  <si>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</si>
  <si>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</si>
  <si>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</si>
  <si>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</si>
  <si>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</si>
  <si>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</si>
  <si>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</si>
  <si>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</si>
  <si>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</si>
  <si>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</si>
  <si>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</si>
  <si>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</si>
  <si>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</si>
  <si>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</si>
  <si>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</si>
  <si>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</si>
  <si>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</si>
  <si>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</si>
  <si>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</si>
  <si>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</si>
  <si>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</si>
  <si>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</si>
  <si>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</si>
  <si>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</si>
  <si>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</si>
  <si>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</si>
  <si>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</si>
  <si>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</si>
  <si>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</si>
  <si>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</si>
  <si>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</si>
  <si>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</si>
  <si>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</si>
  <si>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</si>
  <si>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</si>
  <si>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</si>
  <si>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</si>
  <si>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</si>
  <si>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</si>
  <si>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</si>
  <si>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</si>
  <si>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</si>
  <si>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</si>
  <si>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</si>
  <si>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</si>
  <si>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</si>
  <si>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</si>
  <si>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</si>
  <si>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</si>
  <si>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</si>
  <si>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</si>
  <si>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</si>
  <si>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</si>
  <si>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</si>
  <si>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</si>
  <si>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</si>
  <si>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</si>
  <si>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</si>
  <si>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</si>
  <si>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</si>
  <si>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</si>
  <si>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</si>
  <si>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</si>
  <si>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</si>
  <si>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</si>
  <si>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</si>
  <si>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</si>
  <si>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</si>
  <si>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</si>
  <si>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</si>
  <si>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</si>
  <si>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</si>
  <si>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</si>
  <si>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</si>
  <si>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</si>
  <si>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</si>
  <si>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</si>
  <si>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</si>
  <si>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</si>
  <si>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</si>
  <si>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</si>
  <si>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</si>
  <si>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</si>
  <si>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</si>
  <si>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</si>
  <si>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</si>
  <si>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</si>
  <si>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</si>
  <si>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</si>
  <si>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</si>
  <si>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</si>
  <si>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</si>
  <si>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</si>
  <si>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</si>
  <si>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20 euros</t>
  </si>
  <si>
    <t xml:space="preserve"> 30 euros</t>
  </si>
  <si>
    <t xml:space="preserve"> 50 euros</t>
  </si>
  <si>
    <t xml:space="preserve"> 120 euros</t>
  </si>
  <si>
    <t>10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</si>
  <si>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</si>
  <si>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</si>
  <si>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</si>
  <si>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</si>
  <si>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</si>
  <si>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</si>
  <si>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</si>
  <si>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</si>
  <si>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</si>
  <si>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</si>
  <si>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</si>
  <si>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</si>
  <si>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</si>
  <si>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</si>
  <si>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</si>
  <si>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</si>
  <si>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</si>
  <si>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</si>
  <si>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</si>
  <si>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</si>
  <si>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</si>
  <si>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</si>
  <si>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</si>
  <si>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</si>
  <si>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</si>
  <si>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</si>
  <si>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</si>
  <si>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</si>
  <si>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</si>
  <si>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</si>
  <si>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</si>
  <si>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</si>
  <si>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</si>
  <si>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</si>
  <si>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</si>
  <si>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</si>
  <si>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</si>
  <si>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</si>
  <si>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</si>
  <si>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</si>
  <si>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</si>
  <si>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</si>
  <si>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</si>
  <si>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</si>
  <si>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</si>
  <si>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</si>
  <si>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</si>
  <si>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</si>
  <si>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</si>
  <si>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</si>
  <si>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</si>
  <si>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</si>
  <si>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</si>
  <si>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</si>
  <si>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</si>
  <si>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</si>
  <si>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</si>
  <si>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</si>
  <si>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</si>
  <si>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</si>
  <si>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</si>
  <si>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</si>
  <si>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</si>
  <si>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</si>
  <si>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</si>
  <si>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</si>
  <si>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</si>
  <si>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</si>
  <si>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</si>
  <si>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</si>
  <si>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</si>
  <si>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</si>
  <si>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</si>
  <si>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</si>
  <si>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</si>
  <si>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</si>
  <si>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</si>
  <si>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</si>
  <si>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</si>
  <si>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</si>
  <si>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</si>
  <si>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</si>
  <si>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</si>
  <si>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</si>
  <si>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</si>
  <si>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</si>
  <si>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</si>
  <si>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</si>
  <si>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</si>
  <si>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</si>
  <si>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</si>
  <si>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</si>
  <si>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</si>
  <si>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</si>
  <si>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</si>
  <si>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</si>
  <si>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</si>
  <si>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</si>
  <si>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</si>
  <si>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</si>
  <si>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</si>
  <si>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</si>
  <si>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</si>
  <si>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</si>
  <si>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</si>
  <si>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</si>
  <si>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</si>
  <si>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</si>
  <si>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</si>
  <si>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</si>
  <si>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</si>
  <si>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</si>
  <si>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</si>
  <si>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</si>
  <si>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</si>
  <si>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</si>
  <si>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</si>
  <si>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</si>
  <si>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</si>
  <si>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</si>
  <si>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</si>
  <si>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</si>
  <si>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</si>
  <si>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</si>
  <si>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</si>
  <si>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</si>
  <si>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</si>
  <si>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</si>
  <si>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</si>
  <si>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</si>
  <si>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</si>
  <si>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</si>
  <si>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</si>
  <si>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</si>
  <si>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</si>
  <si>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</si>
  <si>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</si>
  <si>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</si>
  <si>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</si>
  <si>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</si>
  <si>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</si>
  <si>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</si>
  <si>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</si>
  <si>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</si>
  <si>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</si>
  <si>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</si>
  <si>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</si>
  <si>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</si>
  <si>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</si>
  <si>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</si>
  <si>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</si>
  <si>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</si>
  <si>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</si>
  <si>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</si>
  <si>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</si>
  <si>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</si>
  <si>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</si>
  <si>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</si>
  <si>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</si>
  <si>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</si>
  <si>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</si>
  <si>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</si>
  <si>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</si>
  <si>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</si>
  <si>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</si>
  <si>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</si>
  <si>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</si>
  <si>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</si>
  <si>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</si>
  <si>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</si>
  <si>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</si>
  <si>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</si>
  <si>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</si>
  <si>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</si>
  <si>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</si>
  <si>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</si>
  <si>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</si>
  <si>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</si>
  <si>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</si>
  <si>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</si>
  <si>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</si>
  <si>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</si>
  <si>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</si>
  <si>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</si>
  <si>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</si>
  <si>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</si>
  <si>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</si>
  <si>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</si>
  <si>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</si>
  <si>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</si>
  <si>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</si>
  <si>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</si>
  <si>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</si>
  <si>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</si>
  <si>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</si>
  <si>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</si>
  <si>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</si>
  <si>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</si>
  <si>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</si>
  <si>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</si>
  <si>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</si>
  <si>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</si>
  <si>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</si>
  <si>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</si>
  <si>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</si>
  <si>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</si>
  <si>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</si>
  <si>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</si>
  <si>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</si>
  <si>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</si>
  <si>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</si>
  <si>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</si>
  <si>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</si>
  <si>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</si>
  <si>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</si>
  <si>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</si>
  <si>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</si>
  <si>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</si>
  <si>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</si>
  <si>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</si>
  <si>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</si>
  <si>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</si>
  <si>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</si>
  <si>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</si>
  <si>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</si>
  <si>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</si>
  <si>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</si>
  <si>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</si>
  <si>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</si>
  <si>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</si>
  <si>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</si>
  <si>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</si>
  <si>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</si>
  <si>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</si>
  <si>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</si>
  <si>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</si>
  <si>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</si>
  <si>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</si>
  <si>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</si>
  <si>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</si>
  <si>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</si>
  <si>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</si>
  <si>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</si>
  <si>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</si>
  <si>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</si>
  <si>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</si>
  <si>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</si>
  <si>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</si>
  <si>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</si>
  <si>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</si>
  <si>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</si>
  <si>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</si>
  <si>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</si>
  <si>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</si>
  <si>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</si>
  <si>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</si>
  <si>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</si>
  <si>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</si>
  <si>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</si>
  <si>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</si>
  <si>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</si>
  <si>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</si>
  <si>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</si>
  <si>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</si>
  <si>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</si>
  <si>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</si>
  <si>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</si>
  <si>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</si>
  <si>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</si>
  <si>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</si>
  <si>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</si>
  <si>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</si>
  <si>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</si>
  <si>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</si>
  <si>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</si>
  <si>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</si>
  <si>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</si>
  <si>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</si>
  <si>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</si>
  <si>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</si>
  <si>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</si>
  <si>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</si>
  <si>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</si>
  <si>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</si>
  <si>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</si>
  <si>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</si>
  <si>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</si>
  <si>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</si>
  <si>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</si>
  <si>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</si>
  <si>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</si>
  <si>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</si>
  <si>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</si>
  <si>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</si>
  <si>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</si>
  <si>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</si>
  <si>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</si>
  <si>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</si>
  <si>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</si>
  <si>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</si>
  <si>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</si>
  <si>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</si>
  <si>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</si>
  <si>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</si>
  <si>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</si>
  <si>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</si>
  <si>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</si>
  <si>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</si>
  <si>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</si>
  <si>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</si>
  <si>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</si>
  <si>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</si>
  <si>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</si>
  <si>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</si>
  <si>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</si>
  <si>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</si>
  <si>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</si>
  <si>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</si>
  <si>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</si>
  <si>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</si>
  <si>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</si>
  <si>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</si>
  <si>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</si>
  <si>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</si>
  <si>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</si>
  <si>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</si>
  <si>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</si>
  <si>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</si>
  <si>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</si>
  <si>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</si>
  <si>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</si>
  <si>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</si>
  <si>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</si>
  <si>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</si>
  <si>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</si>
  <si>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</si>
  <si>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</si>
  <si>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</si>
  <si>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</si>
  <si>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</si>
  <si>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</si>
  <si>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</si>
  <si>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</si>
  <si>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</si>
  <si>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</si>
  <si>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</si>
  <si>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</si>
  <si>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</si>
  <si>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</si>
  <si>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</si>
  <si>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</si>
  <si>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</si>
  <si>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</si>
  <si>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</si>
  <si>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</si>
  <si>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</si>
  <si>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</si>
  <si>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</si>
  <si>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</si>
  <si>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</si>
  <si>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</si>
  <si>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</si>
  <si>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</si>
  <si>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</si>
  <si>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</si>
  <si>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</si>
  <si>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</si>
  <si>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</si>
  <si>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</si>
  <si>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</si>
  <si>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</si>
  <si>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</si>
  <si>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</si>
  <si>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</si>
  <si>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</si>
  <si>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</si>
  <si>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</si>
  <si>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</si>
  <si>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</si>
  <si>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</si>
  <si>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</si>
  <si>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</si>
  <si>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</si>
  <si>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</si>
  <si>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</si>
  <si>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</si>
  <si>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</si>
  <si>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</si>
  <si>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</si>
  <si>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</si>
  <si>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</si>
  <si>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</si>
  <si>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</si>
  <si>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</si>
  <si>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</si>
  <si>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</si>
  <si>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</si>
  <si>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</si>
  <si>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</si>
  <si>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</si>
  <si>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</si>
  <si>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</si>
  <si>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</si>
  <si>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</si>
  <si>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</si>
  <si>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</si>
  <si>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</si>
  <si>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</si>
  <si>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</si>
  <si>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</si>
  <si>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</si>
  <si>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</si>
  <si>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</si>
  <si>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</si>
  <si>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</si>
  <si>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</si>
  <si>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</si>
  <si>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</si>
  <si>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</si>
  <si>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</si>
  <si>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</si>
  <si>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</si>
  <si>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</si>
  <si>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</si>
  <si>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</si>
  <si>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</si>
  <si>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</si>
  <si>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</si>
  <si>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</si>
  <si>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</si>
  <si>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</si>
  <si>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</si>
  <si>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</si>
  <si>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</si>
  <si>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</si>
  <si>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</si>
  <si>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</si>
  <si>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</si>
  <si>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</si>
  <si>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</si>
  <si>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</si>
  <si>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</si>
  <si>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</si>
  <si>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</si>
  <si>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</si>
  <si>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</si>
  <si>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</si>
  <si>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</si>
  <si>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</si>
  <si>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</si>
  <si>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</si>
  <si>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</si>
  <si>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</si>
  <si>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</si>
  <si>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</si>
  <si>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</si>
  <si>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</si>
  <si>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</si>
  <si>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</si>
  <si>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</si>
  <si>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</si>
  <si>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</si>
  <si>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</si>
  <si>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</si>
  <si>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</si>
  <si>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</si>
  <si>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</si>
  <si>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</si>
  <si>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</si>
  <si>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</si>
  <si>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</si>
  <si>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</si>
  <si>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</si>
  <si>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</si>
  <si>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</si>
  <si>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</si>
  <si>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</si>
  <si>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</si>
  <si>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</si>
  <si>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</si>
  <si>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</si>
  <si>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</si>
  <si>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</si>
  <si>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</si>
  <si>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</si>
  <si>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</si>
  <si>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</si>
  <si>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</si>
  <si>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</si>
  <si>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</si>
  <si>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</si>
  <si>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</si>
  <si>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</si>
  <si>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</si>
  <si>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</si>
  <si>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</si>
  <si>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</si>
  <si>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</si>
  <si>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</si>
  <si>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</si>
  <si>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</si>
  <si>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</si>
  <si>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</si>
  <si>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</si>
  <si>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</si>
  <si>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</si>
  <si>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</si>
  <si>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</si>
  <si>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</si>
  <si>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</si>
  <si>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</si>
  <si>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</si>
  <si>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</si>
  <si>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</si>
  <si>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</si>
  <si>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</si>
  <si>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</si>
  <si>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</si>
  <si>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</si>
  <si>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</si>
  <si>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</si>
  <si>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</si>
  <si>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</si>
  <si>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</si>
  <si>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</si>
  <si>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</si>
  <si>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</si>
  <si>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</si>
  <si>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</si>
  <si>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</si>
  <si>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</si>
  <si>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</si>
  <si>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</si>
  <si>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</si>
  <si>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</si>
  <si>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</si>
  <si>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</si>
  <si>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</si>
  <si>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</si>
  <si>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</si>
  <si>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</si>
  <si>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</si>
  <si>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</si>
  <si>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</si>
  <si>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</si>
  <si>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</si>
  <si>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</si>
  <si>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</si>
  <si>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</si>
  <si>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</si>
  <si>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</si>
  <si>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</si>
  <si>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</si>
  <si>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</si>
  <si>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</si>
  <si>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</si>
  <si>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</si>
  <si>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</si>
  <si>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</si>
  <si>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</si>
  <si>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</si>
  <si>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</si>
  <si>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</si>
  <si>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</si>
  <si>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</si>
  <si>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</si>
  <si>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</si>
  <si>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</si>
  <si>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</si>
  <si>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Équipement de chauffage principalement utilisé</t>
  </si>
  <si>
    <t>Réglage de la température du réfrigérateur</t>
  </si>
  <si>
    <t>Source de chaleur de la cuisinière</t>
  </si>
  <si>
    <t>Performance du climatiseur</t>
  </si>
  <si>
    <t>Performance du chauffe-eau</t>
  </si>
  <si>
    <t>Performances TV</t>
  </si>
  <si>
    <t>Performance de la machine à laver</t>
  </si>
  <si>
    <t>La performance du réfrigérateur</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</si>
  <si>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</si>
  <si>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</si>
  <si>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</si>
  <si>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</si>
  <si>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</si>
  <si>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</si>
  <si>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</si>
  <si>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</si>
  <si>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</si>
  <si>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</si>
  <si>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</si>
  <si>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</si>
  <si>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</si>
  <si>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</si>
  <si>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</si>
  <si>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</si>
  <si>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</si>
  <si>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</si>
  <si>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</si>
  <si>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</si>
  <si>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</si>
  <si>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</si>
  <si>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</si>
  <si>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</si>
  <si>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</si>
  <si>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</si>
  <si>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</si>
  <si>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</si>
  <si>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</si>
  <si>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</si>
  <si>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</si>
  <si>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</si>
  <si>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</si>
  <si>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</si>
  <si>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</si>
  <si>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</si>
  <si>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</si>
  <si>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</si>
  <si>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</si>
  <si>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</si>
  <si>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</si>
  <si>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</si>
  <si>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</si>
  <si>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</si>
  <si>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</si>
  <si>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</si>
  <si>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</si>
  <si>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</si>
  <si>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</si>
  <si>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</si>
  <si>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</si>
  <si>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</si>
  <si>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</si>
  <si>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</si>
  <si>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</si>
  <si>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</si>
  <si>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</si>
  <si>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</si>
  <si>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</si>
  <si>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</si>
  <si>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</si>
  <si>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</si>
  <si>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</si>
  <si>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</si>
  <si>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</si>
  <si>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</si>
  <si>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</si>
  <si>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</si>
  <si>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</si>
  <si>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</si>
  <si>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</si>
  <si>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</si>
  <si>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</si>
  <si>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</si>
  <si>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t>
  </si>
  <si>
    <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t>
  </si>
  <si>
    <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t>
  </si>
  <si>
    <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</si>
  <si>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</si>
  <si>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</si>
  <si>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</si>
  <si>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</si>
  <si>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t>
  </si>
  <si>
    <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t>
  </si>
  <si>
    <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t>
    <phoneticPr fontId="2"/>
  </si>
  <si>
    <t>La consommation d'énergie de la douche est très grande, et l'énergie de 300 téléviseurs est consommée dans l'eau chaude. Même s'arrêter un instant sera une grosse réduction. Veillez à réduire le temps d'utilisation, par exemple en vous arrêtant lorsque vous lavez votre corps.</t>
  </si>
  <si>
    <t>En cas de lavage avec un détergent, arrêtez l'eau chaude et raccourcissez le temps d'évacuation de l'eau chaude autant que possible. Frotter la saleté d'huile au début avec un vieux linge, etc. complétera le rinçage dès que possible.</t>
    <phoneticPr fontId="2"/>
  </si>
  <si>
    <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t>
  </si>
  <si>
    <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t>
  </si>
  <si>
    <t>Même si la facilité d'utilisation est la même, comme l'arrêt immédiat à la main ou le virage à gauche, l'eau chaude ne fonctionne pas, même si la convivialité est la même, il existe des appareils qui peuvent réduire la consommation de chaleur l'eau de plus de 20%.</t>
  </si>
  <si>
    <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t>
  </si>
  <si>
    <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t>
  </si>
  <si>
    <t>Quand il ne fait pas froid, il peut économiser de l'énergie en éteignant le chauffage ou en réduisant le réglage de la température. Couvrant le siège des toilettes, il est difficile de se sentir froid.</t>
  </si>
  <si>
    <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t>
  </si>
  <si>
    <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t>
  </si>
  <si>
    <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t>
  </si>
  <si>
    <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t>
  </si>
  <si>
    <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t>
  </si>
  <si>
    <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t>
  </si>
  <si>
    <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t>
  </si>
  <si>
    <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t>
  </si>
  <si>
    <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</si>
  <si>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</si>
  <si>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</si>
  <si>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</si>
  <si>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t>
  </si>
  <si>
    <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t>
  </si>
  <si>
    <t>Le chauffage a tendance à rester longtemps. Arrêtons quand il fait chaud. C'est une façon d'arrêter avant d'aller au lit ou de sortir 30 minutes. Aussi, c'est en vain de chauffer une pièce où personne n'est présent, alors coupons le plus possible.</t>
  </si>
  <si>
    <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t>
  </si>
  <si>
    <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t>
  </si>
  <si>
    <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t>
  </si>
  <si>
    <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t>
  </si>
  <si>
    <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t>
  </si>
  <si>
    <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t>
  </si>
  <si>
    <t>L'introduction d'installations de ventilation est obligatoire dans les maisons neuves, mais lors du chauffage, nous jetons de l'air chaud à l'extérieur. Le ventilateur d'échange de chaleur total peut récupérer sa chaleur et réduire la quantité de chaleur rejetée.</t>
  </si>
  <si>
    <t>Dans le pot électrique, beaucoup d'électricité est consommée en gardant au chaud pendant une longue période. S'il vous plaît essayer l'eau bouillante au besoin ou essayez d'utiliser une bouteille thermos qui n'utilise pas d'électricité.</t>
  </si>
  <si>
    <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t>
  </si>
  <si>
    <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t>
  </si>
  <si>
    <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t>
  </si>
  <si>
    <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t>
  </si>
  <si>
    <t>La fonction de séchage des vêtements est pratique, mais elle coûte plus de 10 fois plus d'énergie que le lavage. Il est économe en énergie de ne pas utiliser la fonction de séchage autant que possible pour sécher au soleil.</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</si>
  <si>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t>
  </si>
  <si>
    <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t>
  </si>
  <si>
    <t>L'ampoule LED utilise la même douille que l'ampoule à incandescence, de sorte que vous pouvez le changer comme c'est le cas lorsque l'ampoule est vide. La consommation d'électricité peut être réduite de 80%, la vie sera plus de 40 fois.</t>
  </si>
  <si>
    <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t>
  </si>
  <si>
    <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t>
  </si>
  <si>
    <t>Éteignons souvent les lumières en quittant la pièce. Une grande quantité d'électricité circule lors de la mise en marche, mais puisque ce n'est qu'un moment, même si vous prévoyez de revenir bientôt, il sera économe en énergie d'éteindre la lumière fréquemment.</t>
  </si>
  <si>
    <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t>
  </si>
  <si>
    <t>Puisque le téléviseur doit afficher l'écran, il consomme 10 à 100 fois la consommation d'énergie de la radio. Si vous êtes seul parce que vous allumez le téléviseur, veuillez passer à une radio ou un CD pour économiser de l'énergie.</t>
  </si>
  <si>
    <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t>
  </si>
  <si>
    <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t>
  </si>
  <si>
    <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t>
  </si>
  <si>
    <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t>
  </si>
  <si>
    <t>Le réfrigérateur doit être séparé à environ 5 cm du mur. Le réfrigérateur échappe la chaleur du côté ou du plafond, mais s'il est en contact avec le mur, la chaleur ne s'échappera pas et la consommation d'énergie augmentera d'environ 10%.</t>
  </si>
  <si>
    <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t>
  </si>
  <si>
    <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t>
  </si>
  <si>
    <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t>
  </si>
  <si>
    <t>En plus de l'arrêt au ralenti, en démarrant doucement au démarrage, le rendement du carburant peut être amélioré d'environ 10%.</t>
  </si>
  <si>
    <t>Dans le cas d'un quartier d'environ 2 km, lorsque le climat est bon, utilisons un vélo ou marchons sans utiliser de voiture. C'est aussi pour la santé.</t>
  </si>
  <si>
    <t>L'utilisation d'une voiture consomme beaucoup d'énergie. Il est important de concevoir tel que ne pas utiliser pour une application légère de la nécessité.</t>
  </si>
  <si>
    <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t>
  </si>
  <si>
    <t>Normal</t>
  </si>
  <si>
    <t>Pas très bon</t>
  </si>
  <si>
    <t>Je ne sais pas</t>
  </si>
  <si>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</si>
  <si>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</si>
  <si>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</si>
  <si>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</si>
  <si>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</si>
  <si>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</si>
  <si>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</si>
  <si>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</si>
  <si>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</si>
  <si>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</si>
  <si>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</si>
  <si>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</si>
  <si>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</si>
  <si>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</si>
  <si>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</si>
  <si>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</si>
  <si>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</si>
  <si>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</si>
  <si>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</si>
  <si>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</si>
  <si>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</si>
  <si>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</si>
  <si>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</si>
  <si>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</si>
  <si>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</si>
  <si>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</si>
  <si>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</si>
  <si>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</si>
  <si>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</si>
  <si>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</si>
  <si>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</si>
  <si>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</si>
  <si>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</si>
  <si>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</si>
  <si>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</si>
  <si>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</si>
  <si>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</si>
  <si>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</si>
  <si>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</si>
  <si>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</si>
  <si>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</si>
  <si>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</si>
  <si>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</si>
  <si>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</si>
  <si>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</si>
  <si>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</si>
  <si>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</si>
  <si>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</si>
  <si>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</si>
  <si>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</si>
  <si>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</si>
  <si>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</si>
  <si>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</si>
  <si>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</si>
  <si>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</si>
  <si>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</si>
  <si>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</si>
  <si>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</si>
  <si>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</si>
  <si>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</si>
  <si>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</si>
  <si>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</si>
  <si>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</si>
  <si>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</si>
  <si>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</si>
  <si>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</si>
  <si>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</si>
  <si>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</si>
  <si>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</si>
  <si>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</si>
  <si>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</si>
  <si>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</si>
  <si>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</si>
  <si>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</si>
  <si>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</si>
  <si>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</si>
  <si>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</si>
  <si>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</si>
  <si>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</si>
  <si>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</si>
  <si>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</si>
  <si>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</si>
  <si>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</si>
  <si>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</si>
  <si>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</si>
  <si>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</si>
  <si>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</si>
  <si>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</si>
  <si>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</si>
  <si>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</si>
  <si>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</si>
  <si>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</si>
  <si>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</si>
  <si>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</si>
  <si>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</si>
  <si>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</si>
  <si>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</si>
  <si>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</si>
  <si>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</si>
  <si>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</si>
  <si>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</si>
  <si>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</si>
  <si>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</si>
  <si>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</si>
  <si>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</si>
  <si>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</si>
  <si>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</si>
  <si>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</si>
  <si>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</si>
  <si>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</si>
  <si>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</si>
  <si>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</si>
  <si>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</si>
  <si>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</si>
  <si>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</si>
  <si>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</si>
  <si>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</si>
  <si>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</si>
  <si>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</si>
  <si>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</si>
  <si>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</si>
  <si>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</si>
  <si>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</si>
  <si>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</si>
  <si>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</si>
  <si>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</si>
  <si>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</si>
  <si>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</si>
  <si>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</si>
  <si>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</si>
  <si>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</si>
  <si>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</si>
  <si>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</si>
  <si>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</si>
  <si>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</si>
  <si>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</si>
  <si>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</si>
  <si>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</si>
  <si>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</si>
  <si>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</si>
  <si>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</si>
  <si>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</si>
  <si>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</si>
  <si>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</si>
  <si>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</si>
  <si>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</si>
  <si>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</si>
  <si>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</si>
  <si>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</si>
  <si>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</si>
  <si>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</si>
  <si>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</si>
  <si>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</si>
  <si>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</si>
  <si>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</si>
  <si>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</si>
  <si>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</si>
  <si>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</si>
  <si>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</si>
  <si>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</si>
  <si>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</si>
  <si>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</si>
  <si>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</si>
  <si>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</si>
  <si>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</si>
  <si>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</si>
  <si>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</si>
  <si>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</si>
  <si>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</si>
  <si>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</si>
  <si>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</si>
  <si>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</si>
  <si>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</si>
  <si>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</si>
  <si>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</si>
  <si>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</si>
  <si>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</si>
  <si>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</si>
  <si>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</si>
  <si>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</si>
  <si>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</si>
  <si>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</si>
  <si>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</si>
  <si>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</si>
  <si>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</si>
  <si>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</si>
  <si>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</si>
  <si>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</si>
  <si>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</si>
  <si>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</si>
  <si>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</si>
  <si>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</si>
  <si>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</si>
  <si>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</si>
  <si>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</si>
  <si>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</si>
  <si>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</si>
  <si>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</si>
  <si>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</si>
  <si>
    <t>*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</si>
  <si>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</si>
  <si>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Réserve d'eau chaude / réserve d'eau</t>
  </si>
  <si>
    <t>Air conditionné</t>
  </si>
  <si>
    <t>Lessive et séchage des vêtements</t>
  </si>
  <si>
    <t>Réfrigérateur</t>
  </si>
  <si>
    <t>Véhicule personnel</t>
  </si>
  <si>
    <t>Consommation d'énergie en veille · autres</t>
  </si>
  <si>
    <t>Installez le chauffe-eau solaire (type de circulation naturelle) et utilisez-le</t>
  </si>
  <si>
    <t>Utilisation de douche de la douche une personne un jour par jour</t>
  </si>
  <si>
    <t>Temps de douche de 30%</t>
  </si>
  <si>
    <t>Ne laissez pas l'eau chaude couler dans le lave-vaisselle</t>
  </si>
  <si>
    <t>Installer un sanitaire et un robinet sur la cuisine / salle d'eau</t>
  </si>
  <si>
    <t>Chauffage dans un climatiseur</t>
  </si>
  <si>
    <t>Chauffage de la maison avec un climatiseur</t>
  </si>
  <si>
    <t>Incorporer l'air chaud du plafond pendant le chauffage</t>
  </si>
  <si>
    <t>Passons du temps en famille avec la famille</t>
  </si>
  <si>
    <t>Remplacer par la LED</t>
  </si>
  <si>
    <t>Passer au type de capteur humain</t>
  </si>
  <si>
    <t>Utiliser les transports publics tels que les chemins de fer et les autobus</t>
  </si>
  <si>
    <t>Installer des panneaux photovoltaïques</t>
  </si>
  <si>
    <t>Installer le périphérique Home Energy Checker</t>
  </si>
  <si>
    <t>Mettre un panneau solaire sur la véranda</t>
  </si>
  <si>
    <t>Remplacer le chauffe-eau par Eco Jaws (type de récupération de chaleur latente)</t>
  </si>
  <si>
    <t>Remplacer le réchauffeur d'eau par un éco-corne (type de récupération de chaleur latente)</t>
  </si>
  <si>
    <t>Installer et utiliser un système solaire (type de circulation forcée)</t>
  </si>
  <si>
    <t>Attachez la douche à économie d'eau à utiliser</t>
  </si>
  <si>
    <t>Laver la vaisselle avec de l'eau dans les moments où l'eau n'est pas froide</t>
  </si>
  <si>
    <t>Utilisez un lave-vaisselle / sécheuse</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</si>
  <si>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</si>
  <si>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</si>
  <si>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</si>
  <si>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</si>
  <si>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</si>
  <si>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</si>
  <si>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</si>
  <si>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</si>
  <si>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</si>
  <si>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</si>
  <si>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</si>
  <si>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</si>
  <si>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</si>
  <si>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</si>
  <si>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</si>
  <si>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</si>
  <si>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Nettoyer le filtre à air conditionné</t>
  </si>
  <si>
    <t>Réduire le temps de chauffage d'ici 1 heure</t>
  </si>
  <si>
    <t>Utiliser un kotatsu ou un tapis chaud pour s'abstenir du chauffage de la pièce</t>
  </si>
  <si>
    <t>Fermez les portes et les branches de la chambre pendant le chauffage, réduisez la gamme de chauffage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</si>
  <si>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</si>
  <si>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</si>
  <si>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</si>
  <si>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</si>
  <si>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</si>
  <si>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</si>
  <si>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</si>
  <si>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</si>
  <si>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</si>
  <si>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</si>
  <si>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</si>
  <si>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</si>
  <si>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</si>
  <si>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</si>
  <si>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</si>
  <si>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</si>
  <si>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</si>
  <si>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</si>
  <si>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</si>
  <si>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</si>
  <si>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</si>
  <si>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</si>
  <si>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</si>
  <si>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</si>
  <si>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Arrêtez d'utiliser 20% des voitures</t>
  </si>
  <si>
    <t>Si vous êtes à proximité, faites de vélo ou à pied au lieu de en voiture</t>
  </si>
  <si>
    <t>Débranchez la fiche de la prise et réduisez la puissance de veille</t>
  </si>
  <si>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</si>
  <si>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</si>
  <si>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</si>
  <si>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</si>
  <si>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</si>
  <si>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Production d'énergie solaire</t>
  </si>
  <si>
    <t> Home Energy Checker</t>
  </si>
  <si>
    <t>Lumière de la veranda</t>
  </si>
  <si>
    <t>Eco Cute</t>
  </si>
  <si>
    <t>Douche une personne plus courte d'ici 1 minute</t>
  </si>
  <si>
    <t>Ne pas garder le bain au chaud</t>
  </si>
  <si>
    <t>Ne pas conserver l'isolation thermique automatique</t>
  </si>
  <si>
    <t>Je ne chauffe pas la baignoire à l'eau chaude en été</t>
  </si>
  <si>
    <t>Lave-vaisselle lave-vaisselle</t>
  </si>
  <si>
    <t>Sanmen faucet</t>
  </si>
  <si>
    <t>Toilettes d'économie d'eau</t>
  </si>
  <si>
    <t>Fermer le couvercle du siège des toilettes</t>
  </si>
  <si>
    <t>Climatiseur à économie d'énergie</t>
  </si>
  <si>
    <t>Climatisation à économie d'énergie + chauffage</t>
  </si>
  <si>
    <t>Chauffage de l'air conditionné</t>
  </si>
  <si>
    <t>Climatisation coupure du rayonnement solaire</t>
  </si>
  <si>
    <t>Température de consigne de refroidissement</t>
  </si>
  <si>
    <t>Température de consigne de chauffage</t>
  </si>
  <si>
    <t>Verre basse E à résine</t>
  </si>
  <si>
    <t>Résoudre toutes les pièces en verre à faible teneur en résine E</t>
  </si>
  <si>
    <t>Nettoyage du filtre</t>
  </si>
  <si>
    <t>Chauffage court 1 heure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</si>
  <si>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</si>
  <si>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</si>
  <si>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</si>
  <si>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</si>
  <si>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</si>
  <si>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</si>
  <si>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</si>
  <si>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</si>
  <si>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Séchage de la pompe à chaleur</t>
  </si>
  <si>
    <t>Ampoule LED</t>
  </si>
  <si>
    <t>Réduction d'éclairage</t>
  </si>
  <si>
    <t>Achetez de la télévision à économie d'énergie</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</si>
  <si>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</si>
  <si>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</si>
  <si>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</si>
  <si>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</si>
  <si>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</si>
  <si>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Remplacement de la voiture</t>
  </si>
  <si>
    <t>Trappea Marco</t>
  </si>
  <si>
    <t>MarcoFea MarcoFea MarcoFea Marco Congressables MarcoFMapsdMaps Cham</t>
  </si>
  <si>
    <t>Marco Marco</t>
  </si>
  <si>
    <t>20% moins d'utilisation de la voiture</t>
  </si>
  <si>
    <t>Vélos et promenades</t>
  </si>
  <si>
    <t>Préférence pour l'affichage des mesures</t>
  </si>
  <si>
    <t>Maison individuelle ou immeuble</t>
  </si>
  <si>
    <t>La taille du logement</t>
  </si>
  <si>
    <t>Nombre d'étages</t>
  </si>
  <si>
    <t>Le plafond est-il sous le toit ? (au dernier étage)</t>
  </si>
  <si>
    <t>Exposition au soleil</t>
  </si>
  <si>
    <t>Nombre de pièces</t>
  </si>
  <si>
    <t>Âge du bâtiment</t>
  </si>
  <si>
    <t>État / département</t>
  </si>
  <si>
    <t>Résidence urbaine ou provinciale</t>
  </si>
  <si>
    <t>Efficacité de l'isolation thermique des fenêtres</t>
  </si>
  <si>
    <t>Épaisseur de l'isolation murale</t>
  </si>
  <si>
    <t>Rénovation de l'isolation des fenêtres</t>
  </si>
  <si>
    <t>Rénovation de l'isolation (murs, sols, plafond)</t>
  </si>
  <si>
    <t>Installation de panneaux solaires</t>
  </si>
  <si>
    <t>Taille des panneaux solaires</t>
  </si>
  <si>
    <t>Coût de l'électricité</t>
  </si>
  <si>
    <t>Montant de la vente d'électricité</t>
  </si>
  <si>
    <t>Coût du gaz</t>
  </si>
  <si>
    <t>Quantité de fioul acheté</t>
  </si>
  <si>
    <t>Quantité de briquettes achetées</t>
  </si>
  <si>
    <t>Réseau de chaleur</t>
  </si>
  <si>
    <t>Capacité de la cuve à fioul</t>
  </si>
  <si>
    <t>Fréquence de remplissage de la cuve</t>
  </si>
  <si>
    <t>Facture d'eau (approvisionnement et assainissement)</t>
  </si>
  <si>
    <t>Coût du carburant automobile</t>
  </si>
  <si>
    <t>#Société d'électricité</t>
  </si>
  <si>
    <t>Contrat d'électricité</t>
  </si>
  <si>
    <t>Nombre de jours où l'on prend un bain (hors été)</t>
  </si>
  <si>
    <t>Nombre de jours où l'on prend un bain (en été)</t>
  </si>
  <si>
    <t>Temps de douche (hors été)</t>
  </si>
  <si>
    <t>Temps d'attente de l'eau chaude de la douche</t>
  </si>
  <si>
    <t>Utilisation de l'eau chaude pour laver la vaisselle</t>
  </si>
  <si>
    <t>Moment de l'année où l'on utilise l'eau chaude pour sa toilette</t>
  </si>
  <si>
    <t>Moment où l'on utilise de l'eau chaude pour laver la vaisselle</t>
  </si>
  <si>
    <t>Baignoire</t>
  </si>
  <si>
    <t>Chauffage du siège des toilettes</t>
  </si>
  <si>
    <t>Réglage de la température du siège des toilettes</t>
  </si>
  <si>
    <t>Siège de toilette isolé instantanément</t>
  </si>
  <si>
    <t>Rabattre l'abattant du siège des toilettes</t>
  </si>
  <si>
    <t>Répartition du chauffage dans le logement</t>
  </si>
  <si>
    <t>Équipement de chauffage utilisé de façon complémentaire</t>
  </si>
  <si>
    <t>Réglage de la température du chauffage</t>
  </si>
  <si>
    <t>Nom de la pièce</t>
  </si>
  <si>
    <t>Taille des vitres</t>
  </si>
  <si>
    <t>Types de verres</t>
  </si>
  <si>
    <t>Nombre d'années d'utilisation de l'air conditionné</t>
  </si>
  <si>
    <t>Efficacité de la climatisation</t>
  </si>
  <si>
    <t>Nettoyage du filtre du climatiseur</t>
  </si>
  <si>
    <t>Période d'utilisation de l'humidificateur</t>
  </si>
  <si>
    <t>Installation de feuilles d'isolation thermique</t>
  </si>
  <si>
    <t>Réduction de la zone de chauffage due à la division de la pièce</t>
  </si>
  <si>
    <t>Temps d'utilisation du poêle électrique</t>
  </si>
  <si>
    <t>Température dans les pièces</t>
  </si>
  <si>
    <t>Présence de condensation sur la fenêtre</t>
  </si>
  <si>
    <t>Condensation sur les parois par exemple des placards</t>
  </si>
  <si>
    <t>Ressenti du froid le matin</t>
  </si>
  <si>
    <t>Premiers matins froids</t>
  </si>
  <si>
    <t>Derniers matins froids</t>
  </si>
  <si>
    <t>Penser aux vêtements épais</t>
  </si>
  <si>
    <t>Chauffage des pièces vides</t>
  </si>
  <si>
    <t>Temps d'utilisation de la climatisation</t>
  </si>
  <si>
    <t>Moment d'utilisation de la climatisation</t>
  </si>
  <si>
    <t>Réglage de la température de la climatisation</t>
  </si>
  <si>
    <t>Période d'utilisation de la climatisation (y compris déshumidification)</t>
  </si>
  <si>
    <t>La chaleur des pièces</t>
  </si>
  <si>
    <t>Pénétration des rayons du soleil dans les pièces</t>
  </si>
  <si>
    <t>Eviter les rayons du soleil</t>
  </si>
  <si>
    <t>Temps d'utilisation de la climatisation (y compris déshumidification)</t>
  </si>
  <si>
    <t>Source d'énergie du chauffage central</t>
  </si>
  <si>
    <t>Centrale de chaleur spécialisée</t>
  </si>
  <si>
    <t>Période d'utilisation du chauffage central</t>
  </si>
  <si>
    <t>Ventilation mécanique contrôlée</t>
  </si>
  <si>
    <t>Déneigement de la route par chauffage</t>
  </si>
  <si>
    <t>Source de chaleur du système de déneigement par chauffage</t>
  </si>
  <si>
    <t>Zone de déneigement par chauffage</t>
  </si>
  <si>
    <t>Fréquence d'utilisation du déneigement par chauffage</t>
  </si>
  <si>
    <t>Utilisation du chauffage pour déneiger le toit</t>
  </si>
  <si>
    <t>Surface couverte par le chauffage du toit</t>
  </si>
  <si>
    <t>Source de chaleur du système de déneigement par chauffage du toit</t>
  </si>
  <si>
    <t>Fréquence d'utilisation du système de déneigement par chauffage du toit</t>
  </si>
  <si>
    <t>Utilisation d'une citerne faisant fondre la neige</t>
  </si>
  <si>
    <t>Source de chaleur de la citerne à neige</t>
  </si>
  <si>
    <t>Type de sèche-linge</t>
  </si>
  <si>
    <t>Fréquence des lessives</t>
  </si>
  <si>
    <t>Puissance de l'aspirateur</t>
  </si>
  <si>
    <t>Éclairage du salon</t>
  </si>
  <si>
    <t>Éclairage des pièces vides</t>
  </si>
  <si>
    <t>Emplacement de l'éclairage</t>
  </si>
  <si>
    <t>Consommation électrique d'une ampoule (ou d'un néon)</t>
  </si>
  <si>
    <t>Nombre d'ampoules</t>
  </si>
  <si>
    <t>Temps de télévision</t>
  </si>
  <si>
    <t>Taille de la télévision</t>
  </si>
  <si>
    <t>Années d'utilisation de la télévision</t>
  </si>
  <si>
    <t>Années d'utilisation du réfrigérateur</t>
  </si>
  <si>
    <t>Capacité nette du/des réfrigérateur(s)</t>
  </si>
  <si>
    <t>Surremplissage du réfrigérateur</t>
  </si>
  <si>
    <t>Installation à l'écart du mur</t>
  </si>
  <si>
    <t>La fonction “maintenir au chaud” du cuiseur à riz</t>
  </si>
  <si>
    <t>Température de la théière</t>
  </si>
  <si>
    <t>Économie d'énergie de la bouilloire</t>
  </si>
  <si>
    <t>Nombre de véhicules</t>
  </si>
  <si>
    <t>Nombre de scooter ou moto</t>
  </si>
  <si>
    <t>Consommation de carburant de la voiture</t>
  </si>
  <si>
    <t>Principal utilisateur de la voiture</t>
  </si>
  <si>
    <t>Utilisation de pneus verts</t>
  </si>
  <si>
    <t>Trajet aller</t>
  </si>
  <si>
    <t>Voiture utilisée</t>
  </si>
  <si>
    <t>Système d'arrêt au ralenti</t>
  </si>
  <si>
    <t>Accélération rapide et démarrage brusque</t>
  </si>
  <si>
    <t>Conduite avec peu d'accélération / décélération</t>
  </si>
  <si>
    <t>Arrêter d'accélérer tôt</t>
  </si>
  <si>
    <t>Ecoute des infos routières</t>
  </si>
  <si>
    <t>Ne pas charger le véhicule inutilement</t>
  </si>
  <si>
    <t>Contrôle de la température du climatiseur de la voiture</t>
  </si>
  <si>
    <t>Conduire sans chauffage</t>
  </si>
  <si>
    <t>Quelles mesures devraient être affichées de préférence ?</t>
  </si>
  <si>
    <t>Sélectionnez le nombre de personnes du foyer, en vous incluant.</t>
  </si>
  <si>
    <t>Résidez-vous dans une maison individuelle, un immeuble ?</t>
  </si>
  <si>
    <t>Veuillez sélectionner la valeur numérique la plus proche de la superficie totale de votre logement.</t>
  </si>
  <si>
    <t>Êtes-vous propriétaire ou locataire du logement ?</t>
  </si>
  <si>
    <t>Combien d'étages comporte votre logement ? Si vous habitez en immeuble, à quel étage vivez-vous ?</t>
  </si>
  <si>
    <t>Votre plafond est-il sous le toit ? (au dernier étage)</t>
  </si>
  <si>
    <t>L'exposition au soleil du toit est-elle bonne ?</t>
  </si>
  <si>
    <t>Choisissez votre département.</t>
  </si>
  <si>
    <t>Endroit du département où le climat est différent</t>
  </si>
  <si>
    <t>Votre zone de résidence est-elle bien desservie par les transports publics ?</t>
  </si>
  <si>
    <t>Quelle est l'épaisseur approximative du matériau d'isolation ?</t>
  </si>
  <si>
    <t>Avez-vous fait rénover l'isolation des fenêtres ?</t>
  </si>
  <si>
    <t>Avez-vous effectué des rénovations de l'isolation au mur, au plafond, ou au sol ?</t>
  </si>
  <si>
    <t>Avez-vous installé des panneaux solaires ?</t>
  </si>
  <si>
    <t>Sélectionnez la taille de vos panneaux solaires, si installés.</t>
  </si>
  <si>
    <t>En quelle année avez-vous installés vos panneaux solaires ?</t>
  </si>
  <si>
    <t>Sélectionnez le montant approximatif de vos dépenses en électricité pour un mois.</t>
  </si>
  <si>
    <t>Combien d'électricité créée par vos panneaux solaires pouvez-vous vendre par mois ?</t>
  </si>
  <si>
    <t>Sélectionnez le montant approximatif de vos dépenses en gaz pour un mois.</t>
  </si>
  <si>
    <t>Sélectionnez la quantité approximative de fioul utilisée en un mois.</t>
  </si>
  <si>
    <t>Sélectionnez la quantité approximative de briquettes achetées en un mois.</t>
  </si>
  <si>
    <t>Existe-t-il un réseau de chaleur pour le chauffage ?</t>
  </si>
  <si>
    <t>Si vous avez une cuve à fioul, veuillez sélectionner sa capacité.</t>
  </si>
  <si>
    <t>Sélectionnez le nombre de fois où vous faites remplir la cuve de fioul chaque année.</t>
  </si>
  <si>
    <t>Sélectionnez le montant approximatif de votre approvisionnement en eau, et de son assainissement, pour un mois.</t>
  </si>
  <si>
    <t>Sélectionnez le montant approximatif correspondant à votre facture de gasoil pour un mois, en prenant en compte tous les membres du foyer.</t>
  </si>
  <si>
    <t>Sélectionnez la société qui vous fournit de l'électricité</t>
  </si>
  <si>
    <t>Sélectionnez le type de contrat d'électricité.</t>
  </si>
  <si>
    <t>Sélectionnez le type de gaz.</t>
  </si>
  <si>
    <t>Combien d'électricité créée par des panneaux solaires peut être vendue par mois ?</t>
  </si>
  <si>
    <t>Sélectionnez la quantité approximative de fioul utilisé en un mois.</t>
  </si>
  <si>
    <t>Quel type de chauffe-eau avez-vous ?</t>
  </si>
  <si>
    <t>Utilisez-vous un chauffe-eau solaire ?</t>
  </si>
  <si>
    <t>Combien de jours par semaine prends-tu un bain?</t>
  </si>
  <si>
    <t>Combien de fois par semaine faites-vous chauffer de l'eau pour un bain en été ?</t>
  </si>
  <si>
    <t>Combien de minutes par jour votre famille utilise-t-elle la douche ? En moyenne une personne y passe environ cinq minutes.</t>
  </si>
  <si>
    <t>Combien de minutes par jour votre famille utilise-t-elle la douche en été ?</t>
  </si>
  <si>
    <t>Quelle est la hauteur approximative de l'eau du bain ?</t>
  </si>
  <si>
    <t>Combien d'heures par jour l'eau du bain est-elle maintenue au chaud ?</t>
  </si>
  <si>
    <t>Utilisez vous l'eau du bain pour vous laver ?</t>
  </si>
  <si>
    <t>Comment réchauffez-vous l'eau du bain ?</t>
  </si>
  <si>
    <t>Que faites-vous quand l'eau chaude diminue dans la baignoire ?</t>
  </si>
  <si>
    <t>Combien de temps met l'eau chaude avant d'arriver ?</t>
  </si>
  <si>
    <t>Lorsque vous lavez la vaisselle, essayez-vous d'utiliser de l'eau froide pour économiser l'eau chaude ?</t>
  </si>
  <si>
    <t>La baignoire est-elle comprise dans la construction salle de bain ? Ou est-elle isolée des murs ?</t>
  </si>
  <si>
    <t>Comment est réglée la température du siège des toilettes ?</t>
  </si>
  <si>
    <t>S'agit-il d'un siège de toilettes à réchauffement instantané ?</t>
  </si>
  <si>
    <t>Rabattez-vous l'abattant des toilettes après utilisation ?</t>
  </si>
  <si>
    <t>Quelle est la partie de votre logement que vous chauffez le plus ?</t>
  </si>
  <si>
    <t>Quelle est la source d'énergie des appareils de chauffage que vous utilisez le plus souvent pour chauffer une pièce ? Dans le cas du chauffage au sol, choisissez parmi les sources de chaleur.</t>
  </si>
  <si>
    <t>Combien d'heures utilisez-vous le chauffage pendant une journée en hiver ?</t>
  </si>
  <si>
    <t>Lorsque vous chauffez, à quelle température réglez-vous le chauffage ? (en degrés Celsius) Si vous ne pouvez pas régler l'équipement, à quelle température est-il ?</t>
  </si>
  <si>
    <t>Indiquez la surface correspondant aux pièces recevant l'air conditionné. S'il y a une cage d'escalier, comptez deux fois cet espace.</t>
  </si>
  <si>
    <t>Indiquez le total de la surface des vitres et des montants des fenêtres pour ces pièces.</t>
  </si>
  <si>
    <t>Lors de l'achat de votre climatiseur, avez-vous choisi un climatiseur à économie d'énergie ?</t>
  </si>
  <si>
    <t>Nettoyez-vous le filtre du climatiseur ?</t>
  </si>
  <si>
    <t>Installation d'épais rideaux et de feuilles d'isolation thermique pour l'hiver</t>
  </si>
  <si>
    <t>Pouvez-vous accéder à l'étage supérieur par un escalier intérieur ?</t>
  </si>
  <si>
    <t>Temps d'utilisation du poêle /radiateur électrique</t>
  </si>
  <si>
    <t>Le chauffage des pièces est-il efficace ?</t>
  </si>
  <si>
    <t>Y a-t-il de la condensation sur les fenêtres ?</t>
  </si>
  <si>
    <t>Y a-t-il de la condensation sur les parois, des placards par exemple ?</t>
  </si>
  <si>
    <t>Sélectionnez les effets du froid que vous ressentez le plus.</t>
  </si>
  <si>
    <t>A partir de quand commencez-vous à avoir froid le matin ?</t>
  </si>
  <si>
    <t>A partir de quand commencez-vous à ne plus avoir froid le matin ?</t>
  </si>
  <si>
    <t>Avant d'allumer le chauffage, essayez-vous d'abord de porter des vêtements épais ?</t>
  </si>
  <si>
    <t>Essayez-vous de ne pas chauffer une pièce où il n'y a personne ?</t>
  </si>
  <si>
    <t>Combien d'heures par jour utilisez-vous la climatisation en été ?</t>
  </si>
  <si>
    <t>A quel moment utilisez-vous principalement la climatisation ?</t>
  </si>
  <si>
    <t>Lorsque vous utilisez l'air conditionné, à quelle température le réglez-vous ? (en degrés Celsius)</t>
  </si>
  <si>
    <t>Fait-il chaud dans les pièces ?</t>
  </si>
  <si>
    <t>Est-ce que les pièces reçoivent la lumière du soleil en été, par exemple le matin ou le soir ?</t>
  </si>
  <si>
    <t>Les pièces se réchauffent lorsque le soleil y pénètre le matin ou le soir. Faites-vous en sorte que les rayons du soleil n'entrent pas ?</t>
  </si>
  <si>
    <t>Essayez-vous autant que possible d'utiliser un ventilateur électrique pour vous abstenir de faire marcher la climatisation ?</t>
  </si>
  <si>
    <t>Les pièces sont-elles chaudes ?</t>
  </si>
  <si>
    <t>Avez-vous un chauffage central ?</t>
  </si>
  <si>
    <t>Sélectionnez le combustible du chauffage central.</t>
  </si>
  <si>
    <t>La source d'énergie du chauffage central et celle pour chauffer l'eau du bain sont-elles différentes ?</t>
  </si>
  <si>
    <t>Combien de mois par an utilisez-vous le chauffage central ?</t>
  </si>
  <si>
    <t>Avez-vous une ventilation par échange de chaleur ? (ventilation mécanique contrôlée)</t>
  </si>
  <si>
    <t>Utilisez-vous un système de déneigement de la route par chauffage ?</t>
  </si>
  <si>
    <t>Utilisez-vous un système de déneigement du toit par chauffage ?</t>
  </si>
  <si>
    <t>À quelle fréquence utilisez-vous le système de chauffage du toit pour le déneiger ?</t>
  </si>
  <si>
    <t>Utilisez-vous un sèche-linge ou une fonction “séchage” de votre machine à laver pour sécher votre linge ? Si oui, à quelle fréquence ?</t>
  </si>
  <si>
    <t>Comment utilisez-vous votre machine à laver ?</t>
  </si>
  <si>
    <t>Comment réglez-vous la puissance de votre aspirateur ?</t>
  </si>
  <si>
    <t>Combien de temps utilisez-vous votre aspirateur dans une journée ?</t>
  </si>
  <si>
    <t>Quel genre d'éclairage utilisez-vous principalement dans votre salon ?</t>
  </si>
  <si>
    <t>Eteignez-vous les lumières des pièces vides ?</t>
  </si>
  <si>
    <t>S'il y en a plus d'un(e), combien d'ampoules/néons avez-vous ?</t>
  </si>
  <si>
    <t>Combien d'heures par jour éclairez-vous ?</t>
  </si>
  <si>
    <t>En additionnant tous les postes de télévision de la maison, combien de temps la télé est-elle allumée chez vous pendant une journée? (Jeux vidéos compris)</t>
  </si>
  <si>
    <t>Combien de réfrigérateurs utilisez-vous? Veuillez compter le congélateur comme un réfrigérateur.</t>
  </si>
  <si>
    <t>Comment est réglée la température de votre(vos) réfrigérateur(s) ?</t>
  </si>
  <si>
    <t>Essayez-vous de ne pas le(s) surcharger?</t>
  </si>
  <si>
    <t>Laissez-vous un espace d'environ cinq centimètres entre les murs latéraux/arrière, et le réfrigérateur ?</t>
  </si>
  <si>
    <t>Quelle est la source de chaleur de la cuisinière ?</t>
  </si>
  <si>
    <t>A quelle fréquence cuisez-vous des aliments ?</t>
  </si>
  <si>
    <t>Maintenez vous au chaud le cuiseur à riz ?</t>
  </si>
  <si>
    <t>Maintenez-vous la théière/cafetière au chaud ?</t>
  </si>
  <si>
    <t>Votre bouilloire est-elle à économie d'énergie ?</t>
  </si>
  <si>
    <t>Combien de véhicules possédez-vous ?</t>
  </si>
  <si>
    <t>A qui est la voiture ? Veuillez l'écrire si vous pouvez le désigner.</t>
  </si>
  <si>
    <t>Utilisez-vous des pneus verts, plus écologiques ?</t>
  </si>
  <si>
    <t>Une destination à laquelle vous vous rendez fréquemment</t>
  </si>
  <si>
    <t>À quelle fréquence y allez-vous en voiture ?</t>
  </si>
  <si>
    <t>Quelle voiture utilisez-vous principalement ?</t>
  </si>
  <si>
    <t>Lorsque vous faites un long arrêt, utilisez-vous le système d'arrêt au ralenti ?</t>
  </si>
  <si>
    <t>Essayez-vous d'éviter d'accélérer soudainement ou de démarrer brusquement ?</t>
  </si>
  <si>
    <t>Conduire sans charger inutilement le véhicule</t>
  </si>
  <si>
    <t>Réglez-vous fréquemment la température et le volume d'air du climatiseur de la voiture ?</t>
  </si>
  <si>
    <t>Utilisez-vous le chauffage lorsqu'il fait froid ?</t>
  </si>
  <si>
    <t>Essayez-vous de maintenir les pneus à un niveau de pression adéquat ?</t>
  </si>
  <si>
    <t>#Réchauffement du bain</t>
    <phoneticPr fontId="2"/>
  </si>
  <si>
    <t>#Lorsque l'eau chaude du bain diminue</t>
    <phoneticPr fontId="2"/>
  </si>
  <si>
    <t>#Durée de maintien au chaud du bain</t>
    <phoneticPr fontId="2"/>
  </si>
  <si>
    <t>#Hauteur de l'eau chaude</t>
    <phoneticPr fontId="2"/>
  </si>
  <si>
    <t>#En ce qui concerne l'eau que vous utilisez pour vous laver</t>
    <phoneticPr fontId="2"/>
  </si>
  <si>
    <t>Préférence pour la réduction du CO2</t>
  </si>
  <si>
    <t xml:space="preserve"> Priorité pour la réduction des dépenses financières en énergie</t>
  </si>
  <si>
    <t xml:space="preserve"> Prise en compte de la facilité de l'initiative</t>
  </si>
  <si>
    <t xml:space="preserve"> Préférence pour la facilité à mettre en place l'initiative</t>
  </si>
  <si>
    <t xml:space="preserve"> Maison individuelle</t>
  </si>
  <si>
    <t xml:space="preserve"> Immeuble</t>
  </si>
  <si>
    <t xml:space="preserve"> 200 m 2 ou plus</t>
  </si>
  <si>
    <t xml:space="preserve"> Propriétaire</t>
  </si>
  <si>
    <t xml:space="preserve"> Locataire</t>
  </si>
  <si>
    <t xml:space="preserve"> De plain-pied</t>
  </si>
  <si>
    <t>2 niveaux</t>
  </si>
  <si>
    <t xml:space="preserve"> 3 niveaux ou plus</t>
  </si>
  <si>
    <t xml:space="preserve"> Au dernier étage (sous le toit)</t>
  </si>
  <si>
    <t xml:space="preserve"> A un autre étage (il y a une pièce sur le dessus)</t>
  </si>
  <si>
    <t xml:space="preserve"> Très bonne</t>
  </si>
  <si>
    <t xml:space="preserve"> Bonne</t>
  </si>
  <si>
    <t xml:space="preserve"> Il fait parfois sombre</t>
  </si>
  <si>
    <t xml:space="preserve"> Mauvaise</t>
  </si>
  <si>
    <t xml:space="preserve"> 8 pièces et plus</t>
  </si>
  <si>
    <t xml:space="preserve"> Bien desservie</t>
  </si>
  <si>
    <t xml:space="preserve"> Plutôt bien desservie</t>
  </si>
  <si>
    <t xml:space="preserve"> Plutôt mal desservie</t>
  </si>
  <si>
    <t xml:space="preserve"> Mal desservie</t>
  </si>
  <si>
    <t>Cadre en résine, triple vitrage</t>
  </si>
  <si>
    <t>Cadre en résine, verre low-E (isolation thermique)</t>
  </si>
  <si>
    <t xml:space="preserve"> Résine et aluminium composite</t>
  </si>
  <si>
    <t xml:space="preserve"> Cadre en résine ou résine et aluminium, double vitrage</t>
  </si>
  <si>
    <t xml:space="preserve"> Cadre en aluminium, double vitrage</t>
  </si>
  <si>
    <t xml:space="preserve"> Cadre en aluminium, simple vitrage</t>
  </si>
  <si>
    <t xml:space="preserve"> L'équivalent de 200mm de laine de verre</t>
  </si>
  <si>
    <t xml:space="preserve"> L'équivalent de 150mm de laine de verre</t>
  </si>
  <si>
    <t xml:space="preserve"> L'équivalent de 100mm de laine de verre</t>
  </si>
  <si>
    <t xml:space="preserve"> L'équivalent de 50mm de laine de verre</t>
  </si>
  <si>
    <t xml:space="preserve">  L'équivalent de 30mm de laine de verre</t>
  </si>
  <si>
    <t xml:space="preserve"> Il n'y en a pas.</t>
  </si>
  <si>
    <t xml:space="preserve"> La totalité</t>
  </si>
  <si>
    <t xml:space="preserve"> Une partie</t>
  </si>
  <si>
    <t xml:space="preserve"> Ce n'est pas fait</t>
  </si>
  <si>
    <t xml:space="preserve"> Non installés</t>
  </si>
  <si>
    <t xml:space="preserve"> Installés (environ 3 kW)</t>
  </si>
  <si>
    <t xml:space="preserve"> Installés (environ 4 kW)</t>
  </si>
  <si>
    <t xml:space="preserve"> Installés (environ 5 kW)</t>
  </si>
  <si>
    <t xml:space="preserve"> Installés (entre 6 et 10 kW)</t>
  </si>
  <si>
    <t xml:space="preserve"> Installés (plus de 10 kW)</t>
  </si>
  <si>
    <t xml:space="preserve"> 60 euros</t>
  </si>
  <si>
    <t xml:space="preserve"> 80 euros</t>
  </si>
  <si>
    <t xml:space="preserve"> 140 euros</t>
  </si>
  <si>
    <t xml:space="preserve"> 160 euros</t>
  </si>
  <si>
    <t xml:space="preserve"> 180 euros</t>
  </si>
  <si>
    <t xml:space="preserve"> 4 euros</t>
  </si>
  <si>
    <t xml:space="preserve"> 8 euros</t>
  </si>
  <si>
    <t xml:space="preserve"> 12 euros</t>
  </si>
  <si>
    <t xml:space="preserve"> 16 euros</t>
  </si>
  <si>
    <t xml:space="preserve"> 24 euros</t>
  </si>
  <si>
    <t xml:space="preserve"> 28 euros</t>
  </si>
  <si>
    <t xml:space="preserve"> 32 euros</t>
  </si>
  <si>
    <t xml:space="preserve"> 36 euros</t>
  </si>
  <si>
    <t xml:space="preserve"> Tout électrique (je ne consomme pas de gaz)</t>
  </si>
  <si>
    <t xml:space="preserve"> Plus que cela</t>
  </si>
  <si>
    <t xml:space="preserve"> Je ne consomme pas de fioul</t>
  </si>
  <si>
    <t xml:space="preserve"> 9 litres par mois</t>
  </si>
  <si>
    <t xml:space="preserve"> 18 litres par mois</t>
  </si>
  <si>
    <t xml:space="preserve"> 36 litres par mois</t>
  </si>
  <si>
    <t xml:space="preserve"> 54 litres par mois</t>
  </si>
  <si>
    <t xml:space="preserve"> 72 litres par mois</t>
  </si>
  <si>
    <t xml:space="preserve"> 108 litres par mois</t>
  </si>
  <si>
    <t xml:space="preserve"> 144 litres par mois</t>
  </si>
  <si>
    <t xml:space="preserve"> 216 litres par mois</t>
  </si>
  <si>
    <t xml:space="preserve"> Pour 10 euros</t>
  </si>
  <si>
    <t xml:space="preserve"> Pour 15 euros</t>
  </si>
  <si>
    <t xml:space="preserve"> Pour 20 euros</t>
  </si>
  <si>
    <t xml:space="preserve"> Pour 30 euros</t>
  </si>
  <si>
    <t xml:space="preserve"> Pour 40 euros</t>
  </si>
  <si>
    <t xml:space="preserve"> Pour 50 euros</t>
  </si>
  <si>
    <t xml:space="preserve"> Pour 60 euros</t>
  </si>
  <si>
    <t xml:space="preserve"> Pour 80 euros</t>
  </si>
  <si>
    <t xml:space="preserve"> Pour 100 euros</t>
  </si>
  <si>
    <t xml:space="preserve"> Pour 120 euros</t>
  </si>
  <si>
    <t xml:space="preserve"> Je n'achète pas de briquettes</t>
  </si>
  <si>
    <t xml:space="preserve"> 400L ou plus</t>
  </si>
  <si>
    <t xml:space="preserve"> Je ne possède pas de cuve à fioul</t>
  </si>
  <si>
    <t xml:space="preserve"> 3 fois ou moins par an</t>
  </si>
  <si>
    <t xml:space="preserve"> 4-6 fois par an</t>
  </si>
  <si>
    <t xml:space="preserve"> 11-15 fois par an</t>
  </si>
  <si>
    <t xml:space="preserve"> 21 fois ou plus par an</t>
  </si>
  <si>
    <t xml:space="preserve"> 45 euros</t>
  </si>
  <si>
    <t xml:space="preserve"> 75 euros</t>
  </si>
  <si>
    <t xml:space="preserve"> 90 euros</t>
  </si>
  <si>
    <t xml:space="preserve"> 105 euros</t>
  </si>
  <si>
    <t xml:space="preserve"> 135 euros</t>
  </si>
  <si>
    <t xml:space="preserve"> Je ne consomme pas de carburant</t>
  </si>
  <si>
    <t xml:space="preserve"> EDF</t>
  </si>
  <si>
    <t xml:space="preserve"> Engie</t>
  </si>
  <si>
    <t xml:space="preserve"> Direct Energie</t>
  </si>
  <si>
    <t xml:space="preserve"> Fournisseur régional</t>
  </si>
  <si>
    <t xml:space="preserve"> Autre</t>
  </si>
  <si>
    <t xml:space="preserve"> les contrats dans le fuseau horaire</t>
  </si>
  <si>
    <t xml:space="preserve"> Gaz de ville</t>
  </si>
  <si>
    <t xml:space="preserve"> GPL</t>
  </si>
  <si>
    <t xml:space="preserve"> Je n'utilise pas de gaz</t>
  </si>
  <si>
    <t xml:space="preserve"> Chauffe-eau thermodynamique</t>
  </si>
  <si>
    <t xml:space="preserve"> Chauffe-eau gaz</t>
  </si>
  <si>
    <t xml:space="preserve"> Chauffe-eau électricité</t>
  </si>
  <si>
    <t xml:space="preserve"> Je l'utilise</t>
  </si>
  <si>
    <t xml:space="preserve"> Je l'utilise occasionnellement</t>
  </si>
  <si>
    <t xml:space="preserve"> Je ne l'utilise pas</t>
  </si>
  <si>
    <t xml:space="preserve"> Je ne me sers pas de l'eau chaude</t>
  </si>
  <si>
    <t xml:space="preserve"> 1 fois tous les deux jours</t>
  </si>
  <si>
    <t xml:space="preserve"> 5, 6 jours par semaine</t>
  </si>
  <si>
    <t xml:space="preserve"> tous les jours</t>
  </si>
  <si>
    <t xml:space="preserve"> Je n'ai pas de baignoire</t>
  </si>
  <si>
    <t xml:space="preserve"> Je n'en prends pas</t>
  </si>
  <si>
    <t xml:space="preserve"> Jusqu'à l'épaule</t>
  </si>
  <si>
    <t xml:space="preserve"> Jusqu'aux hanches (assis)</t>
  </si>
  <si>
    <t xml:space="preserve"> Je ne maintiens pas l'eau du bain au chaud</t>
  </si>
  <si>
    <t xml:space="preserve"> J'utilise l'eau de la baignoire</t>
  </si>
  <si>
    <t xml:space="preserve"> Je fais moitié moitié</t>
  </si>
  <si>
    <t xml:space="preserve"> J'utilise la douche</t>
  </si>
  <si>
    <t xml:space="preserve"> Je le réchauffe automatiquement</t>
  </si>
  <si>
    <t xml:space="preserve"> Je le réchauffe si nécessaire</t>
  </si>
  <si>
    <t xml:space="preserve"> J'ajoute de l'eau (d'une source autre que la baignoire) au besoin</t>
  </si>
  <si>
    <t xml:space="preserve"> Je prends un bain avant qu'elle ne soit complètement froide</t>
  </si>
  <si>
    <t xml:space="preserve"> Cela dépend des fois</t>
  </si>
  <si>
    <t xml:space="preserve"> Environ 5 secondes</t>
  </si>
  <si>
    <t xml:space="preserve"> Environ 10 secondes</t>
  </si>
  <si>
    <t xml:space="preserve"> Environ 20 secondes</t>
  </si>
  <si>
    <t xml:space="preserve"> Moins d'1 minute</t>
  </si>
  <si>
    <t xml:space="preserve"> Toujours</t>
  </si>
  <si>
    <t xml:space="preserve"> Le plus souvent</t>
  </si>
  <si>
    <t xml:space="preserve"> Parfois</t>
  </si>
  <si>
    <t xml:space="preserve"> Je ne le fais pas</t>
  </si>
  <si>
    <t xml:space="preserve"> Je n'utilise pas d'eau chaude</t>
  </si>
  <si>
    <t xml:space="preserve"> 12 mois</t>
  </si>
  <si>
    <t xml:space="preserve"> J'utilise un lave-vaisselle</t>
  </si>
  <si>
    <t xml:space="preserve"> Baignoire isolée des murs</t>
  </si>
  <si>
    <t xml:space="preserve"> Baignoire intégrée à la salle de bain</t>
  </si>
  <si>
    <t xml:space="preserve"> Chauffage toute l'année</t>
  </si>
  <si>
    <t xml:space="preserve"> Pas l'été</t>
  </si>
  <si>
    <t xml:space="preserve"> Seulement en hiver</t>
  </si>
  <si>
    <t xml:space="preserve"> Chaleur élevée</t>
  </si>
  <si>
    <t xml:space="preserve"> Normal</t>
  </si>
  <si>
    <t xml:space="preserve"> Chaleur basse</t>
  </si>
  <si>
    <t xml:space="preserve"> Environ la moitié de la maison</t>
  </si>
  <si>
    <t xml:space="preserve"> Une partie de la maison</t>
  </si>
  <si>
    <t xml:space="preserve"> Une seule pièce</t>
  </si>
  <si>
    <t xml:space="preserve"> Je ne chauffe pas les pièces</t>
  </si>
  <si>
    <t xml:space="preserve"> Air conditionné</t>
  </si>
  <si>
    <t xml:space="preserve"> chauffage</t>
  </si>
  <si>
    <t xml:space="preserve"> Chauffage électrique</t>
  </si>
  <si>
    <t xml:space="preserve"> fioul</t>
  </si>
  <si>
    <t xml:space="preserve"> poêle à bois</t>
  </si>
  <si>
    <t xml:space="preserve"> Poêle à granulés</t>
  </si>
  <si>
    <t xml:space="preserve"> Je n'utilise pas d'équipement de chauffage</t>
  </si>
  <si>
    <t xml:space="preserve"> 26 ℃ ou plus</t>
  </si>
  <si>
    <t>Je ne chauffe pas</t>
  </si>
  <si>
    <t xml:space="preserve"> 7,5 m2</t>
  </si>
  <si>
    <t xml:space="preserve"> 10 m2</t>
  </si>
  <si>
    <t xml:space="preserve"> 13 m2</t>
  </si>
  <si>
    <t xml:space="preserve"> 16,5 m2</t>
  </si>
  <si>
    <t xml:space="preserve"> 20 m2</t>
  </si>
  <si>
    <t xml:space="preserve"> 25 m2</t>
  </si>
  <si>
    <t xml:space="preserve"> 30 m2</t>
  </si>
  <si>
    <t xml:space="preserve"> 40 m2</t>
  </si>
  <si>
    <t xml:space="preserve"> 50 m2</t>
  </si>
  <si>
    <t xml:space="preserve"> 60 m2 et plus</t>
  </si>
  <si>
    <t xml:space="preserve"> Fenêtre un vantail (75 x 60 cm)</t>
  </si>
  <si>
    <t xml:space="preserve"> Fenêtre 2 vantaux (115/125/135 x 100 cm ou 125/135 x 120 cm)</t>
  </si>
  <si>
    <t xml:space="preserve"> Porte fenêtre 1 vantail (215 x 60/80 cm)</t>
  </si>
  <si>
    <t xml:space="preserve"> Porte fenêtre 2 vantaux (215 x 100/120 cm)</t>
  </si>
  <si>
    <t xml:space="preserve"> Baie coulissante 2 vantaux</t>
  </si>
  <si>
    <t xml:space="preserve"> Baie coulissante 2 vantaux (215 x 180/210/240 cm)</t>
  </si>
  <si>
    <t xml:space="preserve"> Simple vitrage</t>
  </si>
  <si>
    <t xml:space="preserve"> Aluminium et double vitrage</t>
  </si>
  <si>
    <t xml:space="preserve"> Cadre sans aluminium et double vitrage</t>
  </si>
  <si>
    <t xml:space="preserve"> Fenêtres à double vitrage</t>
  </si>
  <si>
    <t xml:space="preserve"> Double vitrage à faible émissivité</t>
  </si>
  <si>
    <t xml:space="preserve"> Je n'ai pas l'air conditionné/Je ne l'utilise pas</t>
  </si>
  <si>
    <t>Moins d'1 an</t>
  </si>
  <si>
    <t xml:space="preserve"> Moins de 3 ans</t>
  </si>
  <si>
    <t xml:space="preserve"> Moins de 5 ans</t>
  </si>
  <si>
    <t xml:space="preserve"> Moins de 7 ans</t>
  </si>
  <si>
    <t xml:space="preserve"> Moins de 10 ans</t>
  </si>
  <si>
    <t xml:space="preserve"> Moins de 15 ans</t>
  </si>
  <si>
    <t xml:space="preserve"> Moins de 20 ans</t>
  </si>
  <si>
    <t xml:space="preserve"> Je n'ai pas d'humidificateur / Je ne l'utilise pas</t>
  </si>
  <si>
    <t xml:space="preserve"> Je l'ai fait</t>
  </si>
  <si>
    <t xml:space="preserve"> Je ne l'ai pas fait</t>
  </si>
  <si>
    <t xml:space="preserve"> Je peux le faire</t>
  </si>
  <si>
    <t xml:space="preserve"> Il y a un escalier</t>
  </si>
  <si>
    <t xml:space="preserve"> Il n'y a pas d'escalier</t>
  </si>
  <si>
    <t xml:space="preserve"> On ne peut pas diviser la pièce</t>
  </si>
  <si>
    <t xml:space="preserve"> Réduction de 20%</t>
  </si>
  <si>
    <t xml:space="preserve"> Réduction de 30 à 40%</t>
  </si>
  <si>
    <t xml:space="preserve"> Réduction de moitié</t>
  </si>
  <si>
    <t xml:space="preserve"> Réduction de 60 à 70%</t>
  </si>
  <si>
    <t xml:space="preserve"> Je n'ai pas froid avec le chauffage</t>
  </si>
  <si>
    <t xml:space="preserve"> Il fait un peu froid</t>
  </si>
  <si>
    <t xml:space="preserve"> Cela réchauffe à peine</t>
  </si>
  <si>
    <t xml:space="preserve"> Il fait froid même avec le chauffage</t>
  </si>
  <si>
    <t xml:space="preserve"> Pas de chauffage</t>
  </si>
  <si>
    <t xml:space="preserve"> Condensation fréquente</t>
  </si>
  <si>
    <t xml:space="preserve"> Il n'y a pas de condensation</t>
  </si>
  <si>
    <t xml:space="preserve"> Il est pénible de se lever le matin dans le froid</t>
  </si>
  <si>
    <t xml:space="preserve"> Les mains et les pieds sont froids</t>
  </si>
  <si>
    <t xml:space="preserve"> Il y a du givre sur la fenêtre</t>
  </si>
  <si>
    <t xml:space="preserve"> Quand on souffle de la condensation se forme, dans la maison</t>
  </si>
  <si>
    <t xml:space="preserve"> fin mai</t>
  </si>
  <si>
    <t xml:space="preserve"> Toujours  </t>
  </si>
  <si>
    <t xml:space="preserve"> Je n'y pense pas</t>
  </si>
  <si>
    <t xml:space="preserve"> nuit</t>
  </si>
  <si>
    <t xml:space="preserve"> Avec la climatisation, on ne sent plus la chaleur</t>
  </si>
  <si>
    <t xml:space="preserve"> Plutôt frais</t>
  </si>
  <si>
    <t xml:space="preserve"> Plutôt chaud malgré la climatisation</t>
  </si>
  <si>
    <t xml:space="preserve"> Je n'utilise pas de climatisation</t>
  </si>
  <si>
    <t xml:space="preserve"> Oui, souvent</t>
  </si>
  <si>
    <t xml:space="preserve"> un peu</t>
  </si>
  <si>
    <t xml:space="preserve"> Le soleil n'entre pas</t>
  </si>
  <si>
    <t xml:space="preserve"> Plutôt</t>
  </si>
  <si>
    <t xml:space="preserve"> Kérosène</t>
  </si>
  <si>
    <t xml:space="preserve"> Electricité</t>
  </si>
  <si>
    <t xml:space="preserve"> Electricité (pompe à chaleur)</t>
  </si>
  <si>
    <t xml:space="preserve"> Hybride (pompe à chaleur + gaz)</t>
  </si>
  <si>
    <t xml:space="preserve"> réseau de chauffage urbain</t>
  </si>
  <si>
    <t xml:space="preserve"> Elles sont différentes</t>
  </si>
  <si>
    <t xml:space="preserve"> Elles sont communes</t>
  </si>
  <si>
    <t xml:space="preserve"> Je n'ai pas de système de déneigement par chauffage</t>
  </si>
  <si>
    <t xml:space="preserve"> 3m2</t>
  </si>
  <si>
    <t xml:space="preserve"> 7m2</t>
  </si>
  <si>
    <t xml:space="preserve"> 10m2</t>
  </si>
  <si>
    <t xml:space="preserve"> 15m2</t>
  </si>
  <si>
    <t xml:space="preserve"> 30m2</t>
  </si>
  <si>
    <t xml:space="preserve"> 50m2</t>
  </si>
  <si>
    <t xml:space="preserve"> 65m2</t>
  </si>
  <si>
    <t xml:space="preserve"> 100m2</t>
  </si>
  <si>
    <t>2 à 3 jours par an</t>
  </si>
  <si>
    <t xml:space="preserve"> Environ 1 jour par mois</t>
  </si>
  <si>
    <t xml:space="preserve"> à l'aide d'un capteur</t>
  </si>
  <si>
    <t xml:space="preserve"> sans capteur</t>
  </si>
  <si>
    <t xml:space="preserve"> Seulement autour de la gouttière</t>
  </si>
  <si>
    <t xml:space="preserve"> Toute la surface du toit</t>
  </si>
  <si>
    <t xml:space="preserve"> Cogénération (gaz)</t>
  </si>
  <si>
    <t xml:space="preserve"> Cogénération (kérosène)</t>
  </si>
  <si>
    <t xml:space="preserve"> chauffage urbain</t>
  </si>
  <si>
    <t xml:space="preserve"> Une fois tous les 2 jours</t>
  </si>
  <si>
    <t xml:space="preserve"> Tous les jours</t>
  </si>
  <si>
    <t xml:space="preserve"> Electrique (type de pompe à chaleur)</t>
  </si>
  <si>
    <t xml:space="preserve"> Je ne sais pas</t>
  </si>
  <si>
    <t xml:space="preserve"> Je fais tourner la machine à laver plusieurs fois par jour</t>
  </si>
  <si>
    <t xml:space="preserve"> Je fais tourner la machine à laver deux fois par jour</t>
  </si>
  <si>
    <t xml:space="preserve"> Je fais tourner la machine à laver une fois par jour</t>
  </si>
  <si>
    <t xml:space="preserve"> Je ne lance une machine que lorsque le linge sale s'est accumulé</t>
  </si>
  <si>
    <t xml:space="preserve"> Principalement sur «fort » </t>
  </si>
  <si>
    <t xml:space="preserve"> Je change le réglage en fonction de l'emplacement</t>
  </si>
  <si>
    <t xml:space="preserve"> «Normal » </t>
  </si>
  <si>
    <t xml:space="preserve"> Principalement sur «faible » </t>
  </si>
  <si>
    <t xml:space="preserve"> Il n'y a pas de réglage</t>
  </si>
  <si>
    <t xml:space="preserve"> Je l'utilise rarement</t>
  </si>
  <si>
    <t xml:space="preserve"> J'utilise un aspirateur robot</t>
  </si>
  <si>
    <t xml:space="preserve"> Néon</t>
  </si>
  <si>
    <t xml:space="preserve"> Tout est toujours allumé</t>
  </si>
  <si>
    <t xml:space="preserve"> Il m'arrive de laisser la lumière allumée</t>
  </si>
  <si>
    <t xml:space="preserve"> J'éteins la plupart du temps</t>
  </si>
  <si>
    <t xml:space="preserve"> Je les éteins</t>
  </si>
  <si>
    <t xml:space="preserve"> salle de séjour</t>
  </si>
  <si>
    <t xml:space="preserve"> Ampoule néon</t>
  </si>
  <si>
    <t xml:space="preserve"> Tube néon</t>
  </si>
  <si>
    <t xml:space="preserve"> Eclairage par capteur</t>
  </si>
  <si>
    <t xml:space="preserve"> 100W</t>
  </si>
  <si>
    <t>1 ampoule/néon</t>
  </si>
  <si>
    <t>2 ampoules/néons</t>
  </si>
  <si>
    <t>3 ampoules/néons</t>
  </si>
  <si>
    <t>4 ampoules/néons</t>
  </si>
  <si>
    <t>6 ampoules/néons</t>
  </si>
  <si>
    <t>8 ampoules/néons</t>
  </si>
  <si>
    <t>10 ampoules/néons</t>
  </si>
  <si>
    <t>15 ampoules/néons</t>
  </si>
  <si>
    <t>20 ampoules/néons</t>
  </si>
  <si>
    <t>30 ampoules/néons</t>
  </si>
  <si>
    <t xml:space="preserve"> 65 pouces ou plus</t>
  </si>
  <si>
    <t xml:space="preserve"> Je n'en ai pas</t>
  </si>
  <si>
    <t xml:space="preserve"> 1 unité</t>
  </si>
  <si>
    <t xml:space="preserve"> 5 unités</t>
  </si>
  <si>
    <t xml:space="preserve"> Réfrigérateur congélateur</t>
  </si>
  <si>
    <t xml:space="preserve"> Congélateur</t>
  </si>
  <si>
    <t xml:space="preserve"> 501 litres ou plus</t>
  </si>
  <si>
    <t xml:space="preserve"> Fort</t>
  </si>
  <si>
    <t xml:space="preserve"> Moyen</t>
  </si>
  <si>
    <t xml:space="preserve"> Faible</t>
  </si>
  <si>
    <t xml:space="preserve"> J'y fais attention</t>
  </si>
  <si>
    <t xml:space="preserve"> Je ne peux pas vraiment le faire</t>
  </si>
  <si>
    <t xml:space="preserve"> Je ne peux pas le faire</t>
  </si>
  <si>
    <t xml:space="preserve"> C'est fait</t>
  </si>
  <si>
    <t xml:space="preserve"> Électrique (Chauffage par induction)</t>
  </si>
  <si>
    <t xml:space="preserve"> Je ne cuis pas mes repas</t>
  </si>
  <si>
    <t xml:space="preserve"> Moins d'1 repas par semaine</t>
  </si>
  <si>
    <t xml:space="preserve"> 3 repas par jour</t>
  </si>
  <si>
    <t xml:space="preserve"> Environ 6 heures</t>
  </si>
  <si>
    <t xml:space="preserve"> Environ 12 heures</t>
  </si>
  <si>
    <t xml:space="preserve"> Presque 24 heures</t>
  </si>
  <si>
    <t xml:space="preserve"> 5 unités ou plus</t>
  </si>
  <si>
    <t xml:space="preserve"> Voiture compacte</t>
  </si>
  <si>
    <t xml:space="preserve"> Fourgonnette</t>
  </si>
  <si>
    <t xml:space="preserve"> Voiture de taille familiale</t>
  </si>
  <si>
    <t xml:space="preserve"> Voiture électrique</t>
  </si>
  <si>
    <t xml:space="preserve"> Vélo</t>
  </si>
  <si>
    <t xml:space="preserve"> Scooter</t>
  </si>
  <si>
    <t xml:space="preserve"> Grande moto</t>
  </si>
  <si>
    <t xml:space="preserve"> Chaque jour</t>
  </si>
  <si>
    <t xml:space="preserve"> Deux à trois fois par semaine</t>
  </si>
  <si>
    <t xml:space="preserve"> Une fois par semaine</t>
  </si>
  <si>
    <t xml:space="preserve"> Deux fois par mois</t>
  </si>
  <si>
    <t xml:space="preserve"> Une fois par mois</t>
  </si>
  <si>
    <t xml:space="preserve"> Une fois tous les deux mois</t>
  </si>
  <si>
    <t xml:space="preserve"> Deux à trois fois par an</t>
  </si>
  <si>
    <t xml:space="preserve"> Une fois par an</t>
  </si>
  <si>
    <t xml:space="preserve"> 5ème unité</t>
  </si>
  <si>
    <t>Bienvenue sur un nouveau logiciel de diagnostic d'économie d'énergie. En saisissant comment utiliser l'énergie maintenant, vous pouvez calculer et proposer des mesures efficaces d'économie d'énergie.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</si>
</sst>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Red]\-#,##0.0"/>
    <numFmt numFmtId="177" formatCode="[$-40C]General"/>
  </numFmts>
  <fonts count="23">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
      <sz val="11"/>
      <color theme="1"/>
      <name val="ＭＳ Ｐゴシック"/>
      <family val="3"/>
      <charset val="128"/>
    </font>
    <font>
      <sz val="9"/>
      <color theme="1"/>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
      <patternFill patternType="solid">
        <fgColor rgb="FFFDEADA"/>
        <bgColor rgb="FFFDEADA"/>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177" fontId="21" fillId="0" borderId="0"/>
  </cellStyleXfs>
  <cellXfs count="212">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xf numFmtId="0" fontId="10" fillId="0" borderId="31" xfId="0" applyFont="1" applyFill="1" applyBorder="1" applyAlignment="1">
      <alignment vertical="top" wrapText="1"/>
    </xf>
    <xf numFmtId="177" fontId="21" fillId="37" borderId="32" xfId="3" applyFill="1" applyBorder="1"/>
    <xf numFmtId="177" fontId="21" fillId="37" borderId="32" xfId="3" applyFont="1" applyFill="1" applyBorder="1"/>
    <xf numFmtId="177" fontId="22" fillId="37" borderId="33" xfId="3" applyFont="1" applyFill="1" applyBorder="1" applyAlignment="1">
      <alignment vertical="top" wrapText="1"/>
    </xf>
    <xf numFmtId="177" fontId="22" fillId="37" borderId="32" xfId="3" applyFont="1" applyFill="1" applyBorder="1" applyAlignment="1">
      <alignment vertical="top" wrapText="1"/>
    </xf>
    <xf numFmtId="177" fontId="21" fillId="37" borderId="32" xfId="3" applyFill="1" applyBorder="1" applyAlignment="1">
      <alignment vertical="top" wrapText="1"/>
    </xf>
  </cellXfs>
  <cellStyles count="4">
    <cellStyle name="Excel Built-in Normal" xfId="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G1" workbookViewId="0">
      <selection activeCell="I203" sqref="I203"/>
    </sheetView>
  </sheetViews>
  <sheetFormatPr defaultRowHeight="13.5"/>
  <cols>
    <col min="1" max="1" width="58.375" style="190" customWidth="1"/>
    <col min="2" max="2" width="13.375" style="183" customWidth="1"/>
    <col min="3" max="3" width="3.25" style="183" customWidth="1"/>
    <col min="4" max="4" width="3" style="183" customWidth="1"/>
    <col min="5" max="5" width="4.25" style="184" customWidth="1"/>
    <col min="6" max="6" width="2.5" style="184" customWidth="1"/>
    <col min="7" max="7" width="2.875" style="115" customWidth="1"/>
    <col min="8" max="8" width="2.375" style="77" customWidth="1"/>
    <col min="9" max="9" width="40.25" style="185" customWidth="1"/>
    <col min="10" max="10" width="38.375" style="185" customWidth="1"/>
    <col min="11" max="11" width="5.75" style="204" customWidth="1"/>
    <col min="12" max="14" width="9" style="202"/>
    <col min="15" max="15" width="43.875" style="203" customWidth="1"/>
    <col min="16" max="16384" width="9" style="115"/>
  </cols>
  <sheetData>
    <row r="1" spans="1:15">
      <c r="A1" s="182" t="s">
        <v>4679</v>
      </c>
      <c r="G1" s="191" t="s">
        <v>5094</v>
      </c>
      <c r="H1" s="193" t="str">
        <f>IF(SUM(G5:G315)&gt;0,"check """" in language set text","")</f>
        <v/>
      </c>
      <c r="I1" s="192"/>
      <c r="K1" s="201" t="s">
        <v>4870</v>
      </c>
      <c r="O1" s="203" t="s">
        <v>4871</v>
      </c>
    </row>
    <row r="2" spans="1:15">
      <c r="A2" s="186" t="str">
        <f t="shared" ref="A2:A65" si="0">IF(E2="param",CLEAN(B2&amp;"'function("&amp;H2&amp;") {return "&amp;H3&amp;"};';"),IF(E2="template","",CLEAN(B2&amp;IF(D2="",IF(OR(CLEAN(B2)="",LEFT(B2,2)="//"),"","'';"),"'"&amp;H2&amp;"'"&amp;D2))))</f>
        <v/>
      </c>
    </row>
    <row r="3" spans="1:15">
      <c r="A3" s="186" t="str">
        <f t="shared" si="0"/>
        <v/>
      </c>
      <c r="O3" s="203" t="s">
        <v>4162</v>
      </c>
    </row>
    <row r="4" spans="1:15" ht="27">
      <c r="A4" s="186" t="str">
        <f t="shared" si="0"/>
        <v/>
      </c>
      <c r="H4" s="194" t="s">
        <v>5095</v>
      </c>
      <c r="I4" s="187" t="s">
        <v>4872</v>
      </c>
      <c r="J4" s="199" t="s">
        <v>4670</v>
      </c>
      <c r="O4" s="203" t="s">
        <v>4163</v>
      </c>
    </row>
    <row r="5" spans="1:15" ht="27">
      <c r="A5" s="186" t="str">
        <f t="shared" si="0"/>
        <v>//----------system title-----------------------------------------------</v>
      </c>
      <c r="B5" s="183" t="s">
        <v>5096</v>
      </c>
      <c r="E5" s="184" t="s">
        <v>5097</v>
      </c>
      <c r="G5" s="115">
        <f t="shared" ref="G5:G68" si="1">IF(MOD(LEN(H5) - LEN(SUBSTITUTE(H5, """", "")),2) = 1,1,0)</f>
        <v>0</v>
      </c>
      <c r="H5" s="195" t="str">
        <f>SUBSTITUTE(I5, "'", "\'")</f>
        <v/>
      </c>
      <c r="I5" s="120"/>
      <c r="J5" s="200"/>
      <c r="K5" s="204">
        <v>2</v>
      </c>
      <c r="L5" s="202" t="str">
        <f>IF(OR(K5="",INDEX(O$1:O$301,INT(K5))=""),"",INDEX(O$1:O$301,INT(K5)))</f>
        <v/>
      </c>
      <c r="M5" s="202" t="s">
        <v>4498</v>
      </c>
      <c r="O5" s="203" t="s">
        <v>4164</v>
      </c>
    </row>
    <row r="6" spans="1:15">
      <c r="A6" s="186" t="str">
        <f t="shared" si="0"/>
        <v>$lang["code"]='fr';</v>
      </c>
      <c r="B6" s="183" t="s">
        <v>4680</v>
      </c>
      <c r="D6" s="183" t="s">
        <v>3450</v>
      </c>
      <c r="E6" s="184" t="s">
        <v>5098</v>
      </c>
      <c r="G6" s="115">
        <f t="shared" si="1"/>
        <v>0</v>
      </c>
      <c r="H6" s="195" t="str">
        <f t="shared" ref="H6:H69" si="2">SUBSTITUTE(I6, "'", "\'")</f>
        <v>fr</v>
      </c>
      <c r="I6" s="120" t="s">
        <v>4800</v>
      </c>
      <c r="J6" s="200" t="s">
        <v>3506</v>
      </c>
      <c r="K6" s="204">
        <v>100</v>
      </c>
      <c r="L6" s="202" t="str">
        <f t="shared" ref="L6:L69" si="3">IF(OR(K6="",INDEX(O$1:O$301,INT(K6))=""),"",INDEX(O$1:O$301,INT(K6)))</f>
        <v>fr</v>
      </c>
      <c r="M6" s="202" t="s">
        <v>4800</v>
      </c>
    </row>
    <row r="7" spans="1:15" ht="40.5">
      <c r="A7" s="186" t="str">
        <f t="shared" si="0"/>
        <v>$lang['home_title']='Diagnostic d\'économie d\'énergie domestique';</v>
      </c>
      <c r="B7" s="183" t="s">
        <v>4502</v>
      </c>
      <c r="D7" s="183" t="s">
        <v>3450</v>
      </c>
      <c r="E7" s="184" t="s">
        <v>5098</v>
      </c>
      <c r="G7" s="115">
        <f t="shared" si="1"/>
        <v>0</v>
      </c>
      <c r="H7" s="195" t="str">
        <f t="shared" si="2"/>
        <v>Diagnostic d\'économie d\'énergie domestique</v>
      </c>
      <c r="I7" s="211" t="s">
        <v>4162</v>
      </c>
      <c r="J7" s="200" t="s">
        <v>3451</v>
      </c>
      <c r="K7" s="204">
        <v>3</v>
      </c>
      <c r="L7" s="202" t="str">
        <f t="shared" si="3"/>
        <v>Diagnostic d'économie d'énergie domestique</v>
      </c>
      <c r="M7" s="202" t="s">
        <v>4162</v>
      </c>
      <c r="O7" s="203" t="s">
        <v>4165</v>
      </c>
    </row>
    <row r="8" spans="1:15" ht="27">
      <c r="A8" s="186" t="str">
        <f t="shared" si="0"/>
        <v>$lang['home_joy_title']='Diagnostic d\'économie d\'énergie de la maison (facilité facile)';</v>
      </c>
      <c r="B8" s="183" t="s">
        <v>4503</v>
      </c>
      <c r="D8" s="183" t="s">
        <v>3450</v>
      </c>
      <c r="E8" s="184" t="s">
        <v>5098</v>
      </c>
      <c r="G8" s="115">
        <f t="shared" si="1"/>
        <v>0</v>
      </c>
      <c r="H8" s="195" t="str">
        <f t="shared" si="2"/>
        <v>Diagnostic d\'économie d\'énergie de la maison (facilité facile)</v>
      </c>
      <c r="I8" s="211" t="s">
        <v>4163</v>
      </c>
      <c r="J8" s="200" t="s">
        <v>3452</v>
      </c>
      <c r="K8" s="204">
        <v>4</v>
      </c>
      <c r="L8" s="202" t="str">
        <f t="shared" si="3"/>
        <v>Diagnostic d'économie d'énergie de la maison (facilité facile)</v>
      </c>
      <c r="M8" s="202" t="s">
        <v>4163</v>
      </c>
      <c r="O8" s="203">
        <v>1</v>
      </c>
    </row>
    <row r="9" spans="1:15">
      <c r="A9" s="186" t="str">
        <f t="shared" si="0"/>
        <v/>
      </c>
      <c r="E9" s="184" t="s">
        <v>5098</v>
      </c>
      <c r="G9" s="115">
        <f t="shared" si="1"/>
        <v>0</v>
      </c>
      <c r="H9" s="195" t="str">
        <f t="shared" si="2"/>
        <v/>
      </c>
      <c r="I9" s="120" t="s">
        <v>4498</v>
      </c>
      <c r="J9" s="200"/>
      <c r="K9" s="204">
        <v>6</v>
      </c>
      <c r="L9" s="202" t="str">
        <f t="shared" si="3"/>
        <v/>
      </c>
      <c r="M9" s="202" t="s">
        <v>4498</v>
      </c>
    </row>
    <row r="10" spans="1:15">
      <c r="A10" s="186" t="str">
        <f t="shared" si="0"/>
        <v>$lang['countfix_pre_after']='1';</v>
      </c>
      <c r="B10" s="183" t="s">
        <v>5099</v>
      </c>
      <c r="D10" s="183" t="s">
        <v>3450</v>
      </c>
      <c r="E10" s="184" t="s">
        <v>5098</v>
      </c>
      <c r="G10" s="115">
        <f t="shared" si="1"/>
        <v>0</v>
      </c>
      <c r="H10" s="195" t="str">
        <f t="shared" si="2"/>
        <v>1</v>
      </c>
      <c r="I10" s="120">
        <v>1</v>
      </c>
      <c r="J10" s="200">
        <v>2</v>
      </c>
      <c r="K10" s="204">
        <v>8</v>
      </c>
      <c r="L10" s="202">
        <f t="shared" si="3"/>
        <v>1</v>
      </c>
      <c r="M10" s="202">
        <v>1</v>
      </c>
      <c r="O10" s="203" t="s">
        <v>4166</v>
      </c>
    </row>
    <row r="11" spans="1:15">
      <c r="A11" s="186" t="str">
        <f t="shared" si="0"/>
        <v/>
      </c>
      <c r="G11" s="115">
        <f t="shared" si="1"/>
        <v>0</v>
      </c>
      <c r="H11" s="195" t="str">
        <f t="shared" si="2"/>
        <v/>
      </c>
      <c r="I11" s="120" t="s">
        <v>4498</v>
      </c>
      <c r="J11" s="200"/>
      <c r="L11" s="202" t="str">
        <f t="shared" si="3"/>
        <v/>
      </c>
      <c r="M11" s="202" t="s">
        <v>4498</v>
      </c>
      <c r="O11" s="203" t="s">
        <v>4167</v>
      </c>
    </row>
    <row r="12" spans="1:15">
      <c r="A12" s="186" t="str">
        <f t="shared" si="0"/>
        <v>//--energy -----------------</v>
      </c>
      <c r="B12" s="183" t="s">
        <v>5100</v>
      </c>
      <c r="G12" s="115">
        <f t="shared" si="1"/>
        <v>0</v>
      </c>
      <c r="H12" s="195" t="str">
        <f t="shared" si="2"/>
        <v/>
      </c>
      <c r="I12" s="120" t="s">
        <v>4498</v>
      </c>
      <c r="J12" s="200"/>
      <c r="L12" s="202" t="str">
        <f t="shared" si="3"/>
        <v/>
      </c>
      <c r="M12" s="202" t="s">
        <v>4498</v>
      </c>
      <c r="O12" s="203" t="s">
        <v>4168</v>
      </c>
    </row>
    <row r="13" spans="1:15">
      <c r="A13" s="186" t="str">
        <f t="shared" si="0"/>
        <v>$lang["show_electricity"]='TRUE';</v>
      </c>
      <c r="B13" s="183" t="s">
        <v>4682</v>
      </c>
      <c r="D13" s="183" t="s">
        <v>5101</v>
      </c>
      <c r="E13" s="184" t="s">
        <v>5098</v>
      </c>
      <c r="G13" s="115">
        <f t="shared" si="1"/>
        <v>0</v>
      </c>
      <c r="H13" s="195" t="str">
        <f t="shared" si="2"/>
        <v>TRUE</v>
      </c>
      <c r="I13" s="120" t="b">
        <v>1</v>
      </c>
      <c r="J13" s="200" t="b">
        <v>1</v>
      </c>
      <c r="K13" s="204">
        <v>101</v>
      </c>
      <c r="L13" s="202" t="b">
        <f t="shared" si="3"/>
        <v>1</v>
      </c>
      <c r="M13" s="202" t="b">
        <v>1</v>
      </c>
      <c r="O13" s="203" t="s">
        <v>4169</v>
      </c>
    </row>
    <row r="14" spans="1:15">
      <c r="A14" s="186" t="str">
        <f t="shared" si="0"/>
        <v>$lang["show_gas"]='TRUE';</v>
      </c>
      <c r="B14" s="183" t="s">
        <v>4683</v>
      </c>
      <c r="D14" s="183" t="s">
        <v>5101</v>
      </c>
      <c r="E14" s="184" t="s">
        <v>5098</v>
      </c>
      <c r="G14" s="115">
        <f t="shared" si="1"/>
        <v>0</v>
      </c>
      <c r="H14" s="195" t="str">
        <f t="shared" si="2"/>
        <v>TRUE</v>
      </c>
      <c r="I14" s="120" t="b">
        <v>1</v>
      </c>
      <c r="J14" s="200" t="b">
        <v>1</v>
      </c>
      <c r="K14" s="204">
        <v>102</v>
      </c>
      <c r="L14" s="202" t="b">
        <f t="shared" si="3"/>
        <v>1</v>
      </c>
      <c r="M14" s="202" t="b">
        <v>1</v>
      </c>
      <c r="O14" s="203" t="s">
        <v>4170</v>
      </c>
    </row>
    <row r="15" spans="1:15" ht="27">
      <c r="A15" s="186" t="str">
        <f t="shared" si="0"/>
        <v>$lang["show_kerosene"]='TRUE';</v>
      </c>
      <c r="B15" s="183" t="s">
        <v>4684</v>
      </c>
      <c r="D15" s="183" t="s">
        <v>5101</v>
      </c>
      <c r="E15" s="184" t="s">
        <v>5098</v>
      </c>
      <c r="G15" s="115">
        <f t="shared" si="1"/>
        <v>0</v>
      </c>
      <c r="H15" s="195" t="str">
        <f t="shared" si="2"/>
        <v>TRUE</v>
      </c>
      <c r="I15" s="120" t="b">
        <v>1</v>
      </c>
      <c r="J15" s="200" t="b">
        <v>1</v>
      </c>
      <c r="K15" s="204">
        <v>103</v>
      </c>
      <c r="L15" s="202" t="b">
        <f t="shared" si="3"/>
        <v>1</v>
      </c>
      <c r="M15" s="202" t="b">
        <v>1</v>
      </c>
      <c r="O15" s="203" t="s">
        <v>4171</v>
      </c>
    </row>
    <row r="16" spans="1:15" ht="67.5">
      <c r="A16" s="186" t="str">
        <f t="shared" si="0"/>
        <v>$lang["show_briquet"]='FALSE';</v>
      </c>
      <c r="B16" s="183" t="s">
        <v>4685</v>
      </c>
      <c r="D16" s="183" t="s">
        <v>5102</v>
      </c>
      <c r="E16" s="184" t="s">
        <v>5098</v>
      </c>
      <c r="G16" s="115">
        <f t="shared" si="1"/>
        <v>0</v>
      </c>
      <c r="H16" s="195" t="str">
        <f t="shared" si="2"/>
        <v>FALSE</v>
      </c>
      <c r="I16" s="120" t="b">
        <v>0</v>
      </c>
      <c r="J16" s="200" t="b">
        <v>0</v>
      </c>
      <c r="K16" s="204">
        <v>104</v>
      </c>
      <c r="L16" s="202" t="b">
        <f t="shared" si="3"/>
        <v>0</v>
      </c>
      <c r="M16" s="202" t="b">
        <v>0</v>
      </c>
      <c r="O16" s="203" t="s">
        <v>4172</v>
      </c>
    </row>
    <row r="17" spans="1:15" ht="40.5">
      <c r="A17" s="186" t="str">
        <f t="shared" si="0"/>
        <v>$lang["show_area"]='TRUE';</v>
      </c>
      <c r="B17" s="183" t="s">
        <v>4686</v>
      </c>
      <c r="D17" s="183" t="s">
        <v>5101</v>
      </c>
      <c r="E17" s="184" t="s">
        <v>5103</v>
      </c>
      <c r="G17" s="115">
        <f t="shared" si="1"/>
        <v>0</v>
      </c>
      <c r="H17" s="195" t="str">
        <f t="shared" si="2"/>
        <v>TRUE</v>
      </c>
      <c r="I17" s="120" t="b">
        <v>1</v>
      </c>
      <c r="J17" s="200" t="b">
        <v>0</v>
      </c>
      <c r="K17" s="204">
        <v>105</v>
      </c>
      <c r="L17" s="202" t="b">
        <f t="shared" si="3"/>
        <v>1</v>
      </c>
      <c r="M17" s="202" t="b">
        <v>1</v>
      </c>
      <c r="O17" s="203" t="s">
        <v>4173</v>
      </c>
    </row>
    <row r="18" spans="1:15" ht="40.5">
      <c r="A18" s="186" t="str">
        <f t="shared" si="0"/>
        <v>$lang["show_gasoline"]='TRUE';</v>
      </c>
      <c r="B18" s="183" t="s">
        <v>4687</v>
      </c>
      <c r="D18" s="183" t="s">
        <v>5102</v>
      </c>
      <c r="E18" s="184" t="s">
        <v>5103</v>
      </c>
      <c r="G18" s="115">
        <f t="shared" si="1"/>
        <v>0</v>
      </c>
      <c r="H18" s="195" t="str">
        <f t="shared" si="2"/>
        <v>TRUE</v>
      </c>
      <c r="I18" s="120" t="b">
        <v>1</v>
      </c>
      <c r="J18" s="200" t="b">
        <v>1</v>
      </c>
      <c r="K18" s="204">
        <v>106</v>
      </c>
      <c r="L18" s="202" t="b">
        <f t="shared" si="3"/>
        <v>1</v>
      </c>
      <c r="M18" s="202" t="b">
        <v>1</v>
      </c>
      <c r="O18" s="203" t="s">
        <v>4174</v>
      </c>
    </row>
    <row r="19" spans="1:15">
      <c r="A19" s="186" t="str">
        <f t="shared" si="0"/>
        <v/>
      </c>
      <c r="G19" s="115">
        <f t="shared" si="1"/>
        <v>0</v>
      </c>
      <c r="H19" s="195" t="str">
        <f t="shared" si="2"/>
        <v/>
      </c>
      <c r="I19" s="120" t="s">
        <v>4498</v>
      </c>
      <c r="J19" s="200"/>
      <c r="L19" s="202" t="str">
        <f t="shared" si="3"/>
        <v/>
      </c>
      <c r="M19" s="202" t="s">
        <v>4498</v>
      </c>
      <c r="O19" s="203" t="s">
        <v>4175</v>
      </c>
    </row>
    <row r="20" spans="1:15">
      <c r="A20" s="186" t="str">
        <f t="shared" si="0"/>
        <v>$lang["electricitytitle"]='Électrique';</v>
      </c>
      <c r="B20" s="183" t="s">
        <v>4688</v>
      </c>
      <c r="D20" s="183" t="s">
        <v>3450</v>
      </c>
      <c r="E20" s="184" t="s">
        <v>5103</v>
      </c>
      <c r="G20" s="115">
        <f t="shared" si="1"/>
        <v>0</v>
      </c>
      <c r="H20" s="195" t="str">
        <f t="shared" si="2"/>
        <v>Électrique</v>
      </c>
      <c r="I20" s="120" t="s">
        <v>4301</v>
      </c>
      <c r="J20" s="200" t="s">
        <v>2503</v>
      </c>
      <c r="K20" s="204">
        <v>244</v>
      </c>
      <c r="L20" s="202" t="str">
        <f t="shared" si="3"/>
        <v>Kérosène (L)</v>
      </c>
      <c r="M20" s="202" t="s">
        <v>4301</v>
      </c>
      <c r="O20" s="203" t="s">
        <v>4176</v>
      </c>
    </row>
    <row r="21" spans="1:15">
      <c r="A21" s="186" t="str">
        <f t="shared" si="0"/>
        <v>$lang["gastitle"]='gaz';</v>
      </c>
      <c r="B21" s="183" t="s">
        <v>4689</v>
      </c>
      <c r="D21" s="183" t="s">
        <v>3450</v>
      </c>
      <c r="E21" s="184" t="s">
        <v>5097</v>
      </c>
      <c r="G21" s="115">
        <f t="shared" si="1"/>
        <v>0</v>
      </c>
      <c r="H21" s="195" t="str">
        <f t="shared" si="2"/>
        <v>gaz</v>
      </c>
      <c r="I21" s="120" t="s">
        <v>4302</v>
      </c>
      <c r="J21" s="200" t="s">
        <v>2011</v>
      </c>
      <c r="K21" s="204">
        <v>245</v>
      </c>
      <c r="L21" s="202" t="str">
        <f t="shared" si="3"/>
        <v>Essence (L)</v>
      </c>
      <c r="M21" s="202" t="s">
        <v>4302</v>
      </c>
    </row>
    <row r="22" spans="1:15">
      <c r="A22" s="186" t="str">
        <f t="shared" si="0"/>
        <v>$lang["kerosenetitle"]='kérosène';</v>
      </c>
      <c r="B22" s="183" t="s">
        <v>4690</v>
      </c>
      <c r="D22" s="183" t="s">
        <v>3450</v>
      </c>
      <c r="E22" s="184" t="s">
        <v>5098</v>
      </c>
      <c r="G22" s="115">
        <f t="shared" si="1"/>
        <v>0</v>
      </c>
      <c r="H22" s="195" t="str">
        <f t="shared" si="2"/>
        <v>kérosène</v>
      </c>
      <c r="I22" s="120" t="s">
        <v>4303</v>
      </c>
      <c r="J22" s="200" t="s">
        <v>2012</v>
      </c>
      <c r="K22" s="204">
        <v>246</v>
      </c>
      <c r="L22" s="202" t="str">
        <f t="shared" si="3"/>
        <v>Chauffage urbain (MJ)</v>
      </c>
      <c r="M22" s="202" t="s">
        <v>4303</v>
      </c>
      <c r="O22" s="203" t="s">
        <v>4177</v>
      </c>
    </row>
    <row r="23" spans="1:15" ht="27">
      <c r="A23" s="186" t="str">
        <f t="shared" si="0"/>
        <v>$lang["briquettitle"]='Briquettes';</v>
      </c>
      <c r="B23" s="183" t="s">
        <v>4691</v>
      </c>
      <c r="D23" s="183" t="s">
        <v>3450</v>
      </c>
      <c r="G23" s="115">
        <f t="shared" si="1"/>
        <v>0</v>
      </c>
      <c r="H23" s="195" t="str">
        <f t="shared" si="2"/>
        <v>Briquettes</v>
      </c>
      <c r="I23" s="120" t="s">
        <v>4306</v>
      </c>
      <c r="J23" s="200" t="s">
        <v>3552</v>
      </c>
      <c r="K23" s="204">
        <v>249</v>
      </c>
      <c r="L23" s="202" t="str">
        <f t="shared" si="3"/>
        <v>gaz</v>
      </c>
      <c r="M23" s="202" t="s">
        <v>4306</v>
      </c>
      <c r="O23" s="203" t="s">
        <v>4178</v>
      </c>
    </row>
    <row r="24" spans="1:15">
      <c r="A24" s="186" t="str">
        <f t="shared" si="0"/>
        <v>$lang["areatitle"]='Chauffage urbain';</v>
      </c>
      <c r="B24" s="183" t="s">
        <v>4692</v>
      </c>
      <c r="D24" s="183" t="s">
        <v>3450</v>
      </c>
      <c r="E24" s="184" t="s">
        <v>5103</v>
      </c>
      <c r="G24" s="115">
        <f t="shared" si="1"/>
        <v>0</v>
      </c>
      <c r="H24" s="195" t="str">
        <f t="shared" si="2"/>
        <v>Chauffage urbain</v>
      </c>
      <c r="I24" s="120" t="s">
        <v>4305</v>
      </c>
      <c r="J24" s="200" t="s">
        <v>3541</v>
      </c>
      <c r="K24" s="204">
        <v>248</v>
      </c>
      <c r="L24" s="202" t="str">
        <f t="shared" si="3"/>
        <v>Électrique</v>
      </c>
      <c r="M24" s="202" t="s">
        <v>4305</v>
      </c>
      <c r="O24" s="203" t="s">
        <v>4179</v>
      </c>
    </row>
    <row r="25" spans="1:15">
      <c r="A25" s="186" t="str">
        <f t="shared" si="0"/>
        <v>$lang["gasolinetitle"]='de l\'essence';</v>
      </c>
      <c r="B25" s="183" t="s">
        <v>4693</v>
      </c>
      <c r="D25" s="183" t="s">
        <v>3450</v>
      </c>
      <c r="E25" s="184" t="s">
        <v>5098</v>
      </c>
      <c r="G25" s="115">
        <f t="shared" si="1"/>
        <v>0</v>
      </c>
      <c r="H25" s="195" t="str">
        <f t="shared" si="2"/>
        <v>de l\'essence</v>
      </c>
      <c r="I25" s="120" t="s">
        <v>4304</v>
      </c>
      <c r="J25" s="200" t="s">
        <v>3542</v>
      </c>
      <c r="K25" s="204">
        <v>247</v>
      </c>
      <c r="L25" s="202" t="str">
        <f t="shared" si="3"/>
        <v>briquet (kg)</v>
      </c>
      <c r="M25" s="202" t="s">
        <v>4304</v>
      </c>
    </row>
    <row r="26" spans="1:15">
      <c r="A26" s="186" t="str">
        <f t="shared" si="0"/>
        <v>$lang["electricityunit"]='kWh';</v>
      </c>
      <c r="B26" s="183" t="s">
        <v>5104</v>
      </c>
      <c r="D26" s="183" t="s">
        <v>3450</v>
      </c>
      <c r="E26" s="184" t="s">
        <v>5103</v>
      </c>
      <c r="G26" s="115">
        <f t="shared" si="1"/>
        <v>0</v>
      </c>
      <c r="H26" s="195" t="str">
        <f t="shared" si="2"/>
        <v>kWh</v>
      </c>
      <c r="I26" s="120" t="s">
        <v>4694</v>
      </c>
      <c r="J26" s="200" t="s">
        <v>4695</v>
      </c>
      <c r="O26" s="203" t="s">
        <v>4180</v>
      </c>
    </row>
    <row r="27" spans="1:15">
      <c r="A27" s="186" t="str">
        <f t="shared" si="0"/>
        <v>$lang["gasunit"]='m3';</v>
      </c>
      <c r="B27" s="183" t="s">
        <v>5105</v>
      </c>
      <c r="D27" s="183" t="s">
        <v>3450</v>
      </c>
      <c r="E27" s="184" t="s">
        <v>5103</v>
      </c>
      <c r="G27" s="115">
        <f t="shared" si="1"/>
        <v>0</v>
      </c>
      <c r="H27" s="195" t="str">
        <f t="shared" si="2"/>
        <v>m3</v>
      </c>
      <c r="I27" s="120" t="s">
        <v>4696</v>
      </c>
      <c r="J27" s="200" t="s">
        <v>4697</v>
      </c>
      <c r="O27" s="203" t="s">
        <v>4181</v>
      </c>
    </row>
    <row r="28" spans="1:15">
      <c r="A28" s="186" t="str">
        <f t="shared" si="0"/>
        <v>$lang["keroseneunit"]='L';</v>
      </c>
      <c r="B28" s="183" t="s">
        <v>5106</v>
      </c>
      <c r="D28" s="183" t="s">
        <v>3450</v>
      </c>
      <c r="E28" s="184" t="s">
        <v>5097</v>
      </c>
      <c r="G28" s="115">
        <f t="shared" si="1"/>
        <v>0</v>
      </c>
      <c r="H28" s="195" t="str">
        <f t="shared" si="2"/>
        <v>L</v>
      </c>
      <c r="I28" s="120" t="s">
        <v>4698</v>
      </c>
      <c r="J28" s="200" t="s">
        <v>4699</v>
      </c>
    </row>
    <row r="29" spans="1:15">
      <c r="A29" s="186" t="str">
        <f t="shared" si="0"/>
        <v>$lang["briquetunit"]='kg';</v>
      </c>
      <c r="B29" s="183" t="s">
        <v>5107</v>
      </c>
      <c r="D29" s="183" t="s">
        <v>3450</v>
      </c>
      <c r="G29" s="115">
        <f t="shared" si="1"/>
        <v>0</v>
      </c>
      <c r="H29" s="195" t="str">
        <f t="shared" si="2"/>
        <v>kg</v>
      </c>
      <c r="I29" s="120" t="s">
        <v>4700</v>
      </c>
      <c r="J29" s="200" t="s">
        <v>4701</v>
      </c>
      <c r="O29" s="203" t="s">
        <v>4182</v>
      </c>
    </row>
    <row r="30" spans="1:15" ht="40.5">
      <c r="A30" s="186" t="str">
        <f t="shared" si="0"/>
        <v>$lang["areaunit"]='MJ';</v>
      </c>
      <c r="B30" s="183" t="s">
        <v>5108</v>
      </c>
      <c r="D30" s="183" t="s">
        <v>3450</v>
      </c>
      <c r="G30" s="115">
        <f t="shared" si="1"/>
        <v>0</v>
      </c>
      <c r="H30" s="195" t="str">
        <f t="shared" si="2"/>
        <v>MJ</v>
      </c>
      <c r="I30" s="120" t="s">
        <v>4702</v>
      </c>
      <c r="J30" s="200" t="s">
        <v>4703</v>
      </c>
      <c r="O30" s="203" t="s">
        <v>4183</v>
      </c>
    </row>
    <row r="31" spans="1:15">
      <c r="A31" s="186" t="str">
        <f t="shared" si="0"/>
        <v>$lang["gasolineunit"]='L';</v>
      </c>
      <c r="B31" s="183" t="s">
        <v>5109</v>
      </c>
      <c r="D31" s="183" t="s">
        <v>3450</v>
      </c>
      <c r="E31" s="184" t="s">
        <v>5103</v>
      </c>
      <c r="G31" s="115">
        <f t="shared" si="1"/>
        <v>0</v>
      </c>
      <c r="H31" s="195" t="str">
        <f t="shared" si="2"/>
        <v>L</v>
      </c>
      <c r="I31" s="120" t="s">
        <v>4704</v>
      </c>
      <c r="J31" s="200" t="s">
        <v>4699</v>
      </c>
      <c r="O31" s="203" t="s">
        <v>4184</v>
      </c>
    </row>
    <row r="32" spans="1:15">
      <c r="A32" s="186" t="str">
        <f t="shared" si="0"/>
        <v/>
      </c>
      <c r="B32" s="183" t="s">
        <v>3454</v>
      </c>
      <c r="E32" s="184" t="s">
        <v>5103</v>
      </c>
      <c r="G32" s="115">
        <f t="shared" si="1"/>
        <v>0</v>
      </c>
      <c r="H32" s="195" t="str">
        <f t="shared" si="2"/>
        <v/>
      </c>
      <c r="I32" s="120"/>
      <c r="J32" s="200"/>
    </row>
    <row r="33" spans="1:15">
      <c r="A33" s="186" t="str">
        <f t="shared" si="0"/>
        <v>//--common unit-----------------</v>
      </c>
      <c r="B33" s="183" t="s">
        <v>5110</v>
      </c>
      <c r="G33" s="115">
        <f t="shared" si="1"/>
        <v>0</v>
      </c>
      <c r="H33" s="195" t="str">
        <f t="shared" si="2"/>
        <v/>
      </c>
      <c r="I33" s="120"/>
      <c r="J33" s="200"/>
      <c r="L33" s="202" t="str">
        <f t="shared" si="3"/>
        <v/>
      </c>
      <c r="M33" s="202" t="s">
        <v>4498</v>
      </c>
      <c r="O33" s="203" t="s">
        <v>4185</v>
      </c>
    </row>
    <row r="34" spans="1:15">
      <c r="A34" s="186" t="str">
        <f t="shared" si="0"/>
        <v>$lang['point_disp']='function(num) {return num + "points"};';</v>
      </c>
      <c r="B34" s="183" t="s">
        <v>5111</v>
      </c>
      <c r="D34" s="183" t="s">
        <v>5101</v>
      </c>
      <c r="E34" s="184" t="s">
        <v>5112</v>
      </c>
      <c r="G34" s="115">
        <f t="shared" si="1"/>
        <v>0</v>
      </c>
      <c r="H34" s="195" t="str">
        <f t="shared" si="2"/>
        <v>num</v>
      </c>
      <c r="I34" s="120" t="s">
        <v>4705</v>
      </c>
      <c r="J34" s="200" t="s">
        <v>4706</v>
      </c>
      <c r="L34" s="202" t="str">
        <f t="shared" si="3"/>
        <v/>
      </c>
      <c r="M34" s="202" t="s">
        <v>4498</v>
      </c>
      <c r="O34" s="203" t="s">
        <v>4186</v>
      </c>
    </row>
    <row r="35" spans="1:15" ht="67.5">
      <c r="A35" s="186" t="str">
        <f t="shared" si="0"/>
        <v/>
      </c>
      <c r="E35" s="184" t="s">
        <v>5113</v>
      </c>
      <c r="G35" s="115">
        <f t="shared" si="1"/>
        <v>0</v>
      </c>
      <c r="H35" s="195" t="str">
        <f t="shared" si="2"/>
        <v>num + "points"</v>
      </c>
      <c r="I35" s="120" t="s">
        <v>4707</v>
      </c>
      <c r="J35" s="200" t="s">
        <v>4708</v>
      </c>
      <c r="L35" s="202" t="str">
        <f t="shared" si="3"/>
        <v/>
      </c>
      <c r="M35" s="202" t="s">
        <v>4498</v>
      </c>
      <c r="O35" s="203" t="s">
        <v>4187</v>
      </c>
    </row>
    <row r="36" spans="1:15" ht="40.5">
      <c r="A36" s="186" t="str">
        <f t="shared" si="0"/>
        <v>$lang["priceunit"]='Euro';</v>
      </c>
      <c r="B36" s="183" t="s">
        <v>4709</v>
      </c>
      <c r="D36" s="183" t="s">
        <v>3450</v>
      </c>
      <c r="E36" s="184" t="s">
        <v>5103</v>
      </c>
      <c r="G36" s="115">
        <f t="shared" si="1"/>
        <v>0</v>
      </c>
      <c r="H36" s="195" t="str">
        <f t="shared" si="2"/>
        <v>Euro</v>
      </c>
      <c r="I36" s="120" t="s">
        <v>4806</v>
      </c>
      <c r="J36" s="200" t="s">
        <v>1911</v>
      </c>
      <c r="O36" s="203" t="s">
        <v>4188</v>
      </c>
    </row>
    <row r="37" spans="1:15">
      <c r="A37" s="186" t="str">
        <f t="shared" si="0"/>
        <v>$lang['co2unit']='kg';</v>
      </c>
      <c r="B37" s="183" t="s">
        <v>5114</v>
      </c>
      <c r="D37" s="183" t="s">
        <v>5101</v>
      </c>
      <c r="G37" s="115">
        <f t="shared" si="1"/>
        <v>0</v>
      </c>
      <c r="H37" s="195" t="str">
        <f t="shared" si="2"/>
        <v>kg</v>
      </c>
      <c r="I37" s="120" t="s">
        <v>4710</v>
      </c>
      <c r="J37" s="200" t="s">
        <v>4701</v>
      </c>
      <c r="L37" s="202" t="str">
        <f t="shared" si="3"/>
        <v/>
      </c>
      <c r="M37" s="202" t="s">
        <v>4498</v>
      </c>
      <c r="O37" s="203" t="s">
        <v>4189</v>
      </c>
    </row>
    <row r="38" spans="1:15">
      <c r="A38" s="186" t="str">
        <f t="shared" si="0"/>
        <v>$lang['energyunit']='GJ';</v>
      </c>
      <c r="B38" s="183" t="s">
        <v>5115</v>
      </c>
      <c r="D38" s="183" t="s">
        <v>5102</v>
      </c>
      <c r="G38" s="115">
        <f t="shared" si="1"/>
        <v>0</v>
      </c>
      <c r="H38" s="195" t="str">
        <f t="shared" si="2"/>
        <v>GJ</v>
      </c>
      <c r="I38" s="120" t="s">
        <v>4711</v>
      </c>
      <c r="J38" s="200" t="s">
        <v>5040</v>
      </c>
      <c r="L38" s="202" t="str">
        <f t="shared" si="3"/>
        <v/>
      </c>
      <c r="M38" s="202" t="s">
        <v>4498</v>
      </c>
      <c r="O38" s="203" t="s">
        <v>4190</v>
      </c>
    </row>
    <row r="39" spans="1:15">
      <c r="A39" s="186" t="str">
        <f t="shared" si="0"/>
        <v>$lang['monthunit']='moice';</v>
      </c>
      <c r="B39" s="183" t="s">
        <v>5116</v>
      </c>
      <c r="D39" s="183" t="s">
        <v>5102</v>
      </c>
      <c r="G39" s="115">
        <f t="shared" si="1"/>
        <v>0</v>
      </c>
      <c r="H39" s="195" t="str">
        <f t="shared" si="2"/>
        <v>moice</v>
      </c>
      <c r="I39" s="120" t="s">
        <v>4842</v>
      </c>
      <c r="J39" s="200" t="s">
        <v>3273</v>
      </c>
      <c r="L39" s="202" t="str">
        <f t="shared" si="3"/>
        <v/>
      </c>
      <c r="M39" s="202" t="s">
        <v>4498</v>
      </c>
    </row>
    <row r="40" spans="1:15">
      <c r="A40" s="186" t="str">
        <f t="shared" si="0"/>
        <v>$lang['yearunit']='an';</v>
      </c>
      <c r="B40" s="183" t="s">
        <v>5117</v>
      </c>
      <c r="D40" s="183" t="s">
        <v>5102</v>
      </c>
      <c r="G40" s="115">
        <f t="shared" si="1"/>
        <v>0</v>
      </c>
      <c r="H40" s="195" t="str">
        <f t="shared" si="2"/>
        <v>an</v>
      </c>
      <c r="I40" s="120" t="s">
        <v>4841</v>
      </c>
      <c r="J40" s="200" t="s">
        <v>828</v>
      </c>
      <c r="L40" s="202" t="str">
        <f t="shared" si="3"/>
        <v/>
      </c>
      <c r="M40" s="202" t="s">
        <v>4498</v>
      </c>
    </row>
    <row r="41" spans="1:15">
      <c r="A41" s="186" t="str">
        <f t="shared" si="0"/>
        <v/>
      </c>
      <c r="G41" s="115">
        <f t="shared" si="1"/>
        <v>0</v>
      </c>
      <c r="H41" s="195" t="str">
        <f t="shared" si="2"/>
        <v/>
      </c>
      <c r="I41" s="120"/>
      <c r="J41" s="200"/>
      <c r="L41" s="202" t="str">
        <f t="shared" si="3"/>
        <v/>
      </c>
      <c r="M41" s="202" t="s">
        <v>4498</v>
      </c>
    </row>
    <row r="42" spans="1:15">
      <c r="A42" s="186" t="str">
        <f t="shared" si="0"/>
        <v/>
      </c>
      <c r="G42" s="115">
        <f t="shared" si="1"/>
        <v>0</v>
      </c>
      <c r="H42" s="195" t="str">
        <f t="shared" si="2"/>
        <v/>
      </c>
      <c r="I42" s="120"/>
      <c r="J42" s="200"/>
      <c r="L42" s="202" t="str">
        <f t="shared" si="3"/>
        <v/>
      </c>
      <c r="M42" s="202" t="s">
        <v>4498</v>
      </c>
      <c r="O42" s="203" t="s">
        <v>4191</v>
      </c>
    </row>
    <row r="43" spans="1:15">
      <c r="A43" s="186" t="str">
        <f t="shared" si="0"/>
        <v/>
      </c>
      <c r="G43" s="115">
        <f t="shared" si="1"/>
        <v>0</v>
      </c>
      <c r="H43" s="195" t="str">
        <f t="shared" si="2"/>
        <v/>
      </c>
      <c r="I43" s="120"/>
      <c r="J43" s="200"/>
      <c r="L43" s="202" t="str">
        <f t="shared" si="3"/>
        <v/>
      </c>
      <c r="M43" s="202" t="s">
        <v>4498</v>
      </c>
    </row>
    <row r="44" spans="1:15">
      <c r="A44" s="186" t="str">
        <f t="shared" si="0"/>
        <v/>
      </c>
      <c r="G44" s="115">
        <f t="shared" si="1"/>
        <v>0</v>
      </c>
      <c r="H44" s="195" t="str">
        <f t="shared" si="2"/>
        <v/>
      </c>
      <c r="I44" s="120"/>
      <c r="J44" s="200"/>
      <c r="L44" s="202" t="str">
        <f t="shared" si="3"/>
        <v/>
      </c>
      <c r="M44" s="202" t="s">
        <v>4498</v>
      </c>
      <c r="O44" s="203" t="s">
        <v>4192</v>
      </c>
    </row>
    <row r="45" spans="1:15">
      <c r="A45" s="186" t="str">
        <f t="shared" si="0"/>
        <v/>
      </c>
      <c r="G45" s="115">
        <f t="shared" si="1"/>
        <v>0</v>
      </c>
      <c r="H45" s="195" t="str">
        <f t="shared" si="2"/>
        <v/>
      </c>
      <c r="I45" s="120"/>
      <c r="J45" s="200"/>
      <c r="L45" s="202" t="str">
        <f t="shared" si="3"/>
        <v/>
      </c>
      <c r="M45" s="202" t="s">
        <v>4498</v>
      </c>
      <c r="O45" s="203" t="s">
        <v>4193</v>
      </c>
    </row>
    <row r="46" spans="1:15">
      <c r="A46" s="186" t="str">
        <f t="shared" si="0"/>
        <v/>
      </c>
      <c r="G46" s="115">
        <f t="shared" si="1"/>
        <v>0</v>
      </c>
      <c r="H46" s="195" t="str">
        <f t="shared" si="2"/>
        <v/>
      </c>
      <c r="I46" s="120"/>
      <c r="J46" s="200"/>
      <c r="L46" s="202" t="str">
        <f t="shared" si="3"/>
        <v/>
      </c>
      <c r="M46" s="202" t="s">
        <v>4498</v>
      </c>
      <c r="O46" s="203" t="s">
        <v>4194</v>
      </c>
    </row>
    <row r="47" spans="1:15">
      <c r="A47" s="186" t="str">
        <f t="shared" si="0"/>
        <v/>
      </c>
      <c r="G47" s="115">
        <f t="shared" si="1"/>
        <v>0</v>
      </c>
      <c r="H47" s="195" t="str">
        <f t="shared" si="2"/>
        <v/>
      </c>
      <c r="I47" s="120"/>
      <c r="J47" s="200"/>
      <c r="L47" s="202" t="str">
        <f t="shared" si="3"/>
        <v/>
      </c>
      <c r="M47" s="202" t="s">
        <v>4498</v>
      </c>
      <c r="O47" s="203" t="s">
        <v>4195</v>
      </c>
    </row>
    <row r="48" spans="1:15">
      <c r="A48" s="186" t="str">
        <f t="shared" si="0"/>
        <v>//--common page-----------------</v>
      </c>
      <c r="B48" s="183" t="s">
        <v>5118</v>
      </c>
      <c r="G48" s="115">
        <f t="shared" si="1"/>
        <v>0</v>
      </c>
      <c r="H48" s="195" t="str">
        <f t="shared" si="2"/>
        <v/>
      </c>
      <c r="I48" s="120"/>
      <c r="J48" s="200"/>
      <c r="L48" s="202" t="str">
        <f t="shared" si="3"/>
        <v/>
      </c>
      <c r="M48" s="202" t="s">
        <v>4498</v>
      </c>
      <c r="O48" s="203" t="s">
        <v>4196</v>
      </c>
    </row>
    <row r="49" spans="1:15">
      <c r="A49" s="186" t="str">
        <f t="shared" si="0"/>
        <v>$lang["startPageName"]='Dans l\'ensemble (simple)';</v>
      </c>
      <c r="B49" s="183" t="s">
        <v>4712</v>
      </c>
      <c r="D49" s="183" t="s">
        <v>3450</v>
      </c>
      <c r="E49" s="184" t="s">
        <v>5103</v>
      </c>
      <c r="G49" s="115">
        <f t="shared" si="1"/>
        <v>0</v>
      </c>
      <c r="H49" s="195" t="str">
        <f t="shared" si="2"/>
        <v>Dans l\'ensemble (simple)</v>
      </c>
      <c r="I49" s="120" t="s">
        <v>4218</v>
      </c>
      <c r="J49" s="200" t="s">
        <v>3507</v>
      </c>
      <c r="K49" s="204">
        <v>108</v>
      </c>
      <c r="L49" s="202" t="str">
        <f t="shared" si="3"/>
        <v>Dans l'ensemble (simple)</v>
      </c>
      <c r="M49" s="202" t="s">
        <v>4218</v>
      </c>
      <c r="O49" s="203" t="s">
        <v>4197</v>
      </c>
    </row>
    <row r="50" spans="1:15" ht="36">
      <c r="A50" s="186" t="str">
        <f t="shared" si="0"/>
        <v>$lang['header_attension']='(Il n\'y a pas de garantie de la valeur numérique proposée car il s\'agit d\'un modèle d\'opération. Vous pouvez développer selon vos besoins.)';</v>
      </c>
      <c r="B50" s="183" t="s">
        <v>5119</v>
      </c>
      <c r="D50" s="183" t="s">
        <v>3450</v>
      </c>
      <c r="E50" s="184" t="s">
        <v>5103</v>
      </c>
      <c r="G50" s="115">
        <f t="shared" si="1"/>
        <v>0</v>
      </c>
      <c r="H50" s="195" t="str">
        <f t="shared" si="2"/>
        <v>(Il n\'y a pas de garantie de la valeur numérique proposée car il s\'agit d\'un modèle d\'opération. Vous pouvez développer selon vos besoins.)</v>
      </c>
      <c r="I50" s="120" t="s">
        <v>4165</v>
      </c>
      <c r="J50" s="200" t="s">
        <v>3455</v>
      </c>
      <c r="K50" s="204">
        <v>7</v>
      </c>
      <c r="L50" s="202" t="str">
        <f t="shared" si="3"/>
        <v>(Il n'y a pas de garantie de la valeur numérique proposée car il s'agit d'un modèle d'opération. Vous pouvez développer selon vos besoins.)</v>
      </c>
      <c r="M50" s="202" t="s">
        <v>4165</v>
      </c>
      <c r="O50" s="203" t="s">
        <v>4176</v>
      </c>
    </row>
    <row r="51" spans="1:15">
      <c r="A51" s="186" t="str">
        <f t="shared" si="0"/>
        <v>$lang["dataClear"]='Supprimez toutes les données d\'entrée. Ça va.?';</v>
      </c>
      <c r="B51" s="183" t="s">
        <v>4713</v>
      </c>
      <c r="D51" s="183" t="s">
        <v>3450</v>
      </c>
      <c r="E51" s="184" t="s">
        <v>5098</v>
      </c>
      <c r="G51" s="115">
        <f t="shared" si="1"/>
        <v>0</v>
      </c>
      <c r="H51" s="195" t="str">
        <f t="shared" si="2"/>
        <v>Supprimez toutes les données d\'entrée. Ça va.?</v>
      </c>
      <c r="I51" s="120" t="s">
        <v>4251</v>
      </c>
      <c r="J51" s="200" t="s">
        <v>3508</v>
      </c>
      <c r="K51" s="204">
        <v>110</v>
      </c>
      <c r="L51" s="202" t="str">
        <f t="shared" si="3"/>
        <v>Supprimez toutes les données d'entrée. Ça va.?</v>
      </c>
      <c r="M51" s="202" t="s">
        <v>4251</v>
      </c>
      <c r="O51" s="203" t="s">
        <v>4198</v>
      </c>
    </row>
    <row r="52" spans="1:15">
      <c r="A52" s="186" t="str">
        <f t="shared" si="0"/>
        <v>$lang["savetobrowser"]='Il a été enregistré dans le navigateur.';</v>
      </c>
      <c r="B52" s="183" t="s">
        <v>4714</v>
      </c>
      <c r="D52" s="183" t="s">
        <v>3450</v>
      </c>
      <c r="E52" s="184" t="s">
        <v>5103</v>
      </c>
      <c r="G52" s="115">
        <f t="shared" si="1"/>
        <v>0</v>
      </c>
      <c r="H52" s="195" t="str">
        <f t="shared" si="2"/>
        <v>Il a été enregistré dans le navigateur.</v>
      </c>
      <c r="I52" s="120" t="s">
        <v>4220</v>
      </c>
      <c r="J52" s="200" t="s">
        <v>3510</v>
      </c>
      <c r="K52" s="204">
        <v>115</v>
      </c>
      <c r="L52" s="202" t="str">
        <f t="shared" si="3"/>
        <v>Il a été enregistré dans le navigateur.</v>
      </c>
      <c r="M52" s="202" t="s">
        <v>4220</v>
      </c>
      <c r="O52" s="203" t="s">
        <v>4199</v>
      </c>
    </row>
    <row r="53" spans="1:15">
      <c r="A53" s="186" t="str">
        <f t="shared" si="0"/>
        <v>$lang["savedataisshown"]='Les valeurs enregistrées sont les suivantes.';</v>
      </c>
      <c r="B53" s="183" t="s">
        <v>4715</v>
      </c>
      <c r="D53" s="183" t="s">
        <v>3450</v>
      </c>
      <c r="E53" s="184" t="s">
        <v>5103</v>
      </c>
      <c r="G53" s="115">
        <f t="shared" si="1"/>
        <v>0</v>
      </c>
      <c r="H53" s="195" t="str">
        <f t="shared" si="2"/>
        <v>Les valeurs enregistrées sont les suivantes.</v>
      </c>
      <c r="I53" s="120" t="s">
        <v>4221</v>
      </c>
      <c r="J53" s="200" t="s">
        <v>3511</v>
      </c>
      <c r="K53" s="204">
        <v>116</v>
      </c>
      <c r="L53" s="202" t="str">
        <f t="shared" si="3"/>
        <v>Les valeurs enregistrées sont les suivantes.</v>
      </c>
      <c r="M53" s="202" t="s">
        <v>4221</v>
      </c>
      <c r="O53" s="203" t="s">
        <v>4200</v>
      </c>
    </row>
    <row r="54" spans="1:15">
      <c r="A54" s="186" t="str">
        <f t="shared" si="0"/>
        <v/>
      </c>
      <c r="G54" s="115">
        <f t="shared" si="1"/>
        <v>0</v>
      </c>
      <c r="H54" s="195" t="str">
        <f t="shared" si="2"/>
        <v/>
      </c>
      <c r="I54" s="120"/>
      <c r="J54" s="200"/>
      <c r="L54" s="202" t="str">
        <f t="shared" si="3"/>
        <v/>
      </c>
      <c r="M54" s="202" t="s">
        <v>4498</v>
      </c>
      <c r="O54" s="203" t="s">
        <v>4201</v>
      </c>
    </row>
    <row r="55" spans="1:15">
      <c r="A55" s="186" t="str">
        <f t="shared" si="0"/>
        <v>//--question page-----------------</v>
      </c>
      <c r="B55" s="183" t="s">
        <v>5120</v>
      </c>
      <c r="G55" s="115">
        <f t="shared" si="1"/>
        <v>0</v>
      </c>
      <c r="H55" s="195" t="str">
        <f t="shared" si="2"/>
        <v/>
      </c>
      <c r="I55" s="120"/>
      <c r="J55" s="200"/>
      <c r="L55" s="202" t="str">
        <f t="shared" si="3"/>
        <v/>
      </c>
      <c r="M55" s="202" t="s">
        <v>4498</v>
      </c>
      <c r="O55" s="203" t="s">
        <v>4191</v>
      </c>
    </row>
    <row r="56" spans="1:15" ht="24">
      <c r="A56" s="186" t="str">
        <f t="shared" si="0"/>
        <v>$lang["QuestionNumber"]='function(numques, nowques) {return  "（" + nowques + " sur " + numques + " questiones）"};';</v>
      </c>
      <c r="B56" s="183" t="s">
        <v>5121</v>
      </c>
      <c r="E56" s="184" t="s">
        <v>5122</v>
      </c>
      <c r="G56" s="115">
        <f t="shared" si="1"/>
        <v>0</v>
      </c>
      <c r="H56" s="195" t="str">
        <f t="shared" si="2"/>
        <v>numques, nowques</v>
      </c>
      <c r="I56" s="120" t="s">
        <v>4716</v>
      </c>
      <c r="J56" s="200" t="s">
        <v>4716</v>
      </c>
      <c r="K56" s="204">
        <v>264</v>
      </c>
      <c r="L56" s="202" t="str">
        <f t="shared" si="3"/>
        <v/>
      </c>
      <c r="M56" s="202" t="s">
        <v>4498</v>
      </c>
    </row>
    <row r="57" spans="1:15">
      <c r="A57" s="186" t="str">
        <f t="shared" si="0"/>
        <v/>
      </c>
      <c r="E57" s="184" t="s">
        <v>5113</v>
      </c>
      <c r="G57" s="115">
        <f t="shared" si="1"/>
        <v>0</v>
      </c>
      <c r="H57" s="195" t="str">
        <f t="shared" si="2"/>
        <v xml:space="preserve"> "（" + nowques + " sur " + numques + " questiones）"</v>
      </c>
      <c r="I57" s="120" t="s">
        <v>4801</v>
      </c>
      <c r="J57" s="200" t="s">
        <v>5041</v>
      </c>
      <c r="K57" s="204">
        <v>265</v>
      </c>
      <c r="L57" s="202" t="str">
        <f t="shared" si="3"/>
        <v/>
      </c>
      <c r="M57" s="202" t="s">
        <v>4801</v>
      </c>
      <c r="O57" s="203" t="s">
        <v>4202</v>
      </c>
    </row>
    <row r="58" spans="1:15">
      <c r="A58" s="186" t="str">
        <f t="shared" si="0"/>
        <v/>
      </c>
      <c r="G58" s="115">
        <f t="shared" si="1"/>
        <v>0</v>
      </c>
      <c r="H58" s="195" t="str">
        <f t="shared" si="2"/>
        <v/>
      </c>
      <c r="L58" s="202" t="str">
        <f t="shared" si="3"/>
        <v/>
      </c>
      <c r="M58" s="202" t="s">
        <v>4498</v>
      </c>
      <c r="O58" s="203" t="s">
        <v>4203</v>
      </c>
    </row>
    <row r="59" spans="1:15">
      <c r="A59" s="186" t="str">
        <f t="shared" si="0"/>
        <v>//--compare-----------------</v>
      </c>
      <c r="B59" s="183" t="s">
        <v>5123</v>
      </c>
      <c r="G59" s="115">
        <f t="shared" si="1"/>
        <v>0</v>
      </c>
      <c r="H59" s="195" t="str">
        <f t="shared" si="2"/>
        <v/>
      </c>
      <c r="I59" s="120"/>
      <c r="J59" s="200"/>
      <c r="L59" s="202" t="str">
        <f t="shared" si="3"/>
        <v/>
      </c>
      <c r="M59" s="202" t="s">
        <v>4498</v>
      </c>
      <c r="O59" s="203" t="s">
        <v>4204</v>
      </c>
    </row>
    <row r="60" spans="1:15">
      <c r="A60" s="186" t="str">
        <f t="shared" si="0"/>
        <v>$lang["youcall"]='toi';</v>
      </c>
      <c r="B60" s="183" t="s">
        <v>4717</v>
      </c>
      <c r="D60" s="183" t="s">
        <v>3450</v>
      </c>
      <c r="E60" s="184" t="s">
        <v>5103</v>
      </c>
      <c r="G60" s="115">
        <f t="shared" si="1"/>
        <v>0</v>
      </c>
      <c r="H60" s="195" t="str">
        <f t="shared" si="2"/>
        <v>toi</v>
      </c>
      <c r="I60" s="120" t="s">
        <v>4257</v>
      </c>
      <c r="J60" s="200" t="s">
        <v>3513</v>
      </c>
      <c r="K60" s="204">
        <v>127</v>
      </c>
      <c r="L60" s="202" t="str">
        <f t="shared" si="3"/>
        <v>toi</v>
      </c>
      <c r="M60" s="202" t="s">
        <v>4257</v>
      </c>
      <c r="O60" s="203" t="s">
        <v>4205</v>
      </c>
    </row>
    <row r="61" spans="1:15">
      <c r="A61" s="186" t="str">
        <f t="shared" si="0"/>
        <v>$lang["youcount"]='Ménage';</v>
      </c>
      <c r="B61" s="183" t="s">
        <v>4718</v>
      </c>
      <c r="D61" s="183" t="s">
        <v>3450</v>
      </c>
      <c r="E61" s="184" t="s">
        <v>5098</v>
      </c>
      <c r="G61" s="115">
        <f t="shared" si="1"/>
        <v>0</v>
      </c>
      <c r="H61" s="195" t="str">
        <f t="shared" si="2"/>
        <v>Ménage</v>
      </c>
      <c r="I61" s="120" t="s">
        <v>4224</v>
      </c>
      <c r="J61" s="200" t="s">
        <v>3514</v>
      </c>
      <c r="K61" s="204">
        <v>128</v>
      </c>
      <c r="L61" s="202" t="str">
        <f t="shared" si="3"/>
        <v>Ménage</v>
      </c>
      <c r="M61" s="202" t="s">
        <v>4224</v>
      </c>
      <c r="O61" s="203" t="s">
        <v>4206</v>
      </c>
    </row>
    <row r="62" spans="1:15">
      <c r="A62" s="186" t="str">
        <f t="shared" si="0"/>
        <v>$lang["totalhome"]='Tout le ménage';</v>
      </c>
      <c r="B62" s="183" t="s">
        <v>4719</v>
      </c>
      <c r="D62" s="183" t="s">
        <v>3450</v>
      </c>
      <c r="E62" s="184" t="s">
        <v>5103</v>
      </c>
      <c r="G62" s="115">
        <f t="shared" si="1"/>
        <v>0</v>
      </c>
      <c r="H62" s="195" t="str">
        <f t="shared" si="2"/>
        <v>Tout le ménage</v>
      </c>
      <c r="I62" s="120" t="s">
        <v>4226</v>
      </c>
      <c r="J62" s="200" t="s">
        <v>3517</v>
      </c>
      <c r="K62" s="204">
        <v>131</v>
      </c>
      <c r="L62" s="202" t="str">
        <f t="shared" si="3"/>
        <v>Tout le ménage</v>
      </c>
      <c r="M62" s="202" t="s">
        <v>4226</v>
      </c>
    </row>
    <row r="63" spans="1:15">
      <c r="A63" s="186" t="str">
        <f t="shared" si="0"/>
        <v>$lang["comparehome"]='';</v>
      </c>
      <c r="B63" s="183" t="s">
        <v>5124</v>
      </c>
      <c r="E63" s="184" t="s">
        <v>5103</v>
      </c>
      <c r="G63" s="115">
        <f t="shared" si="1"/>
        <v>0</v>
      </c>
      <c r="H63" s="195" t="str">
        <f t="shared" si="2"/>
        <v>target</v>
      </c>
      <c r="I63" s="120" t="s">
        <v>4720</v>
      </c>
      <c r="J63" s="200" t="s">
        <v>4721</v>
      </c>
      <c r="K63" s="204">
        <v>133</v>
      </c>
      <c r="L63" s="202" t="str">
        <f t="shared" si="3"/>
        <v/>
      </c>
      <c r="M63" s="202" t="s">
        <v>4498</v>
      </c>
      <c r="O63" s="203" t="s">
        <v>4207</v>
      </c>
    </row>
    <row r="64" spans="1:15">
      <c r="A64" s="186" t="str">
        <f t="shared" si="0"/>
        <v/>
      </c>
      <c r="E64" s="184" t="s">
        <v>5103</v>
      </c>
      <c r="G64" s="115">
        <f t="shared" si="1"/>
        <v>0</v>
      </c>
      <c r="H64" s="195" t="str">
        <f t="shared" si="2"/>
        <v>"La même taille de ménage "+target+"Accueil"</v>
      </c>
      <c r="I64" s="120" t="s">
        <v>4808</v>
      </c>
      <c r="J64" s="200" t="s">
        <v>4722</v>
      </c>
      <c r="K64" s="204">
        <v>134</v>
      </c>
      <c r="L64" s="202" t="str">
        <f t="shared" si="3"/>
        <v>La même taille de ménage</v>
      </c>
      <c r="M64" s="202" t="s">
        <v>4807</v>
      </c>
      <c r="O64" s="203" t="s">
        <v>4208</v>
      </c>
    </row>
    <row r="65" spans="1:15">
      <c r="A65" s="186" t="str">
        <f t="shared" si="0"/>
        <v/>
      </c>
      <c r="E65" s="184" t="s">
        <v>5103</v>
      </c>
      <c r="G65" s="115">
        <f t="shared" si="1"/>
        <v>0</v>
      </c>
      <c r="H65" s="195" t="str">
        <f t="shared" si="2"/>
        <v/>
      </c>
      <c r="I65" s="120"/>
      <c r="J65" s="200"/>
      <c r="K65" s="204">
        <v>135</v>
      </c>
      <c r="L65" s="202" t="str">
        <f t="shared" si="3"/>
        <v>Accueil</v>
      </c>
      <c r="M65" s="202" t="s">
        <v>4809</v>
      </c>
      <c r="O65" s="203" t="s">
        <v>4209</v>
      </c>
    </row>
    <row r="66" spans="1:15" ht="24">
      <c r="A66" s="186" t="str">
        <f t="shared" ref="A66:A129" si="4">IF(E66="param",CLEAN(B66&amp;"'function("&amp;H66&amp;") {return "&amp;H67&amp;"};';"),IF(E66="template","",CLEAN(B66&amp;IF(D66="",IF(OR(CLEAN(B66)="",LEFT(B66,2)="//"),"","'';"),"'"&amp;H66&amp;"'"&amp;D66))))</f>
        <v>$lang["rankin100"]='function(count) {return "Le rang est " + count +" dans les 100."};';</v>
      </c>
      <c r="B66" s="183" t="s">
        <v>5125</v>
      </c>
      <c r="E66" s="184" t="s">
        <v>5122</v>
      </c>
      <c r="G66" s="115">
        <f t="shared" si="1"/>
        <v>0</v>
      </c>
      <c r="H66" s="195" t="str">
        <f t="shared" si="2"/>
        <v>count</v>
      </c>
      <c r="I66" s="120" t="s">
        <v>4723</v>
      </c>
      <c r="J66" s="200" t="s">
        <v>5042</v>
      </c>
      <c r="K66" s="204">
        <v>213</v>
      </c>
      <c r="L66" s="202" t="str">
        <f t="shared" si="3"/>
        <v/>
      </c>
      <c r="M66" s="202" t="s">
        <v>4498</v>
      </c>
    </row>
    <row r="67" spans="1:15">
      <c r="A67" s="186" t="str">
        <f t="shared" si="4"/>
        <v/>
      </c>
      <c r="E67" s="184" t="s">
        <v>5113</v>
      </c>
      <c r="G67" s="115">
        <f t="shared" si="1"/>
        <v>0</v>
      </c>
      <c r="H67" s="195" t="str">
        <f t="shared" si="2"/>
        <v>"Le rang est " + count +" dans les 100."</v>
      </c>
      <c r="I67" s="120" t="s">
        <v>4812</v>
      </c>
      <c r="J67" s="200" t="s">
        <v>5043</v>
      </c>
      <c r="K67" s="204">
        <v>214</v>
      </c>
      <c r="L67" s="202" t="str">
        <f t="shared" si="3"/>
        <v>Le rang est</v>
      </c>
      <c r="M67" s="202" t="s">
        <v>4810</v>
      </c>
    </row>
    <row r="68" spans="1:15">
      <c r="A68" s="186" t="str">
        <f t="shared" si="4"/>
        <v/>
      </c>
      <c r="E68" s="184" t="s">
        <v>5103</v>
      </c>
      <c r="G68" s="115">
        <f t="shared" si="1"/>
        <v>0</v>
      </c>
      <c r="H68" s="195" t="str">
        <f t="shared" si="2"/>
        <v/>
      </c>
      <c r="I68" s="120"/>
      <c r="J68" s="200"/>
      <c r="K68" s="204">
        <v>215</v>
      </c>
      <c r="L68" s="202" t="str">
        <f t="shared" si="3"/>
        <v> dans les 100.</v>
      </c>
      <c r="M68" s="202" t="s">
        <v>4811</v>
      </c>
    </row>
    <row r="69" spans="1:15" ht="67.5">
      <c r="A69" s="186" t="str">
        <f t="shared" si="4"/>
        <v>$lang["rankcall"]='';</v>
      </c>
      <c r="B69" s="183" t="s">
        <v>4724</v>
      </c>
      <c r="D69" s="183" t="s">
        <v>3450</v>
      </c>
      <c r="E69" s="184" t="s">
        <v>5103</v>
      </c>
      <c r="G69" s="115">
        <f t="shared" ref="G69:G132" si="5">IF(MOD(LEN(H69) - LEN(SUBSTITUTE(H69, """", "")),2) = 1,1,0)</f>
        <v>0</v>
      </c>
      <c r="H69" s="195" t="str">
        <f t="shared" si="2"/>
        <v/>
      </c>
      <c r="I69" s="120"/>
      <c r="J69" s="200"/>
      <c r="K69" s="204">
        <v>217</v>
      </c>
      <c r="L69" s="202" t="str">
        <f t="shared" si="3"/>
        <v/>
      </c>
      <c r="M69" s="202" t="s">
        <v>4498</v>
      </c>
      <c r="O69" s="203" t="s">
        <v>4210</v>
      </c>
    </row>
    <row r="70" spans="1:15" ht="54">
      <c r="A70" s="186" t="str">
        <f t="shared" si="4"/>
        <v>$lang["co2ratio"]='function(ratio) {return "L\'émission de CO2 est" + ratio +"fois par rapport à la moyenne"};';</v>
      </c>
      <c r="B70" s="183" t="s">
        <v>5126</v>
      </c>
      <c r="E70" s="184" t="s">
        <v>5112</v>
      </c>
      <c r="G70" s="115">
        <f t="shared" si="5"/>
        <v>0</v>
      </c>
      <c r="H70" s="195" t="str">
        <f t="shared" ref="H70:H133" si="6">SUBSTITUTE(I70, "'", "\'")</f>
        <v>ratio</v>
      </c>
      <c r="I70" s="120" t="s">
        <v>4725</v>
      </c>
      <c r="J70" s="200" t="s">
        <v>4726</v>
      </c>
      <c r="K70" s="204">
        <v>218</v>
      </c>
      <c r="L70" s="202" t="str">
        <f t="shared" ref="L70:L133" si="7">IF(OR(K70="",INDEX(O$1:O$301,INT(K70))=""),"",INDEX(O$1:O$301,INT(K70)))</f>
        <v/>
      </c>
      <c r="M70" s="202" t="s">
        <v>4498</v>
      </c>
      <c r="O70" s="203" t="s">
        <v>4211</v>
      </c>
    </row>
    <row r="71" spans="1:15" ht="27">
      <c r="A71" s="186" t="str">
        <f t="shared" si="4"/>
        <v/>
      </c>
      <c r="E71" s="184" t="s">
        <v>5113</v>
      </c>
      <c r="G71" s="115">
        <f t="shared" si="5"/>
        <v>0</v>
      </c>
      <c r="H71" s="195" t="str">
        <f t="shared" si="6"/>
        <v>"L\'émission de CO2 est" + ratio +"fois par rapport à la moyenne"</v>
      </c>
      <c r="I71" s="120" t="s">
        <v>4815</v>
      </c>
      <c r="J71" s="200" t="s">
        <v>4727</v>
      </c>
      <c r="K71" s="204">
        <v>219</v>
      </c>
      <c r="L71" s="202" t="str">
        <f t="shared" si="7"/>
        <v>L'émission de CO2 est</v>
      </c>
      <c r="M71" s="202" t="s">
        <v>4813</v>
      </c>
      <c r="O71" s="203" t="s">
        <v>4212</v>
      </c>
    </row>
    <row r="72" spans="1:15" ht="81">
      <c r="A72" s="186" t="str">
        <f t="shared" si="4"/>
        <v/>
      </c>
      <c r="E72" s="184" t="s">
        <v>5103</v>
      </c>
      <c r="G72" s="115">
        <f t="shared" si="5"/>
        <v>0</v>
      </c>
      <c r="H72" s="195" t="str">
        <f t="shared" si="6"/>
        <v/>
      </c>
      <c r="I72" s="120"/>
      <c r="J72" s="200"/>
      <c r="K72" s="204">
        <v>220</v>
      </c>
      <c r="L72" s="202" t="str">
        <f t="shared" si="7"/>
        <v>fois par rapport à la moyenne</v>
      </c>
      <c r="M72" s="202" t="s">
        <v>4814</v>
      </c>
      <c r="O72" s="203" t="s">
        <v>4213</v>
      </c>
    </row>
    <row r="73" spans="1:15" ht="24">
      <c r="A73" s="186" t="str">
        <f t="shared" si="4"/>
        <v>$lang["co2compare06"]='C\'est beaucoup moins que la moyenne. C\'est une très belle vie.';</v>
      </c>
      <c r="B73" s="183" t="s">
        <v>4728</v>
      </c>
      <c r="D73" s="183" t="s">
        <v>3450</v>
      </c>
      <c r="E73" s="184" t="s">
        <v>5103</v>
      </c>
      <c r="G73" s="115">
        <f t="shared" si="5"/>
        <v>0</v>
      </c>
      <c r="H73" s="195" t="str">
        <f t="shared" si="6"/>
        <v>C\'est beaucoup moins que la moyenne. C\'est une très belle vie.</v>
      </c>
      <c r="I73" s="120" t="s">
        <v>4285</v>
      </c>
      <c r="J73" s="200" t="s">
        <v>3532</v>
      </c>
      <c r="K73" s="204">
        <v>222</v>
      </c>
      <c r="L73" s="202" t="str">
        <f t="shared" si="7"/>
        <v>C'est beaucoup moins que la moyenne. C'est une très belle vie.</v>
      </c>
      <c r="M73" s="202" t="s">
        <v>4285</v>
      </c>
      <c r="O73" s="203" t="s">
        <v>4214</v>
      </c>
    </row>
    <row r="74" spans="1:15" ht="94.5">
      <c r="A74" s="186" t="str">
        <f t="shared" si="4"/>
        <v>$lang["co2compare08"]='Il est inférieur à la moyenne. C\'est une vie merveilleuse.';</v>
      </c>
      <c r="B74" s="183" t="s">
        <v>4729</v>
      </c>
      <c r="D74" s="183" t="s">
        <v>3450</v>
      </c>
      <c r="E74" s="184" t="s">
        <v>5103</v>
      </c>
      <c r="G74" s="115">
        <f t="shared" si="5"/>
        <v>0</v>
      </c>
      <c r="H74" s="195" t="str">
        <f t="shared" si="6"/>
        <v>Il est inférieur à la moyenne. C\'est une vie merveilleuse.</v>
      </c>
      <c r="I74" s="120" t="s">
        <v>4286</v>
      </c>
      <c r="J74" s="200" t="s">
        <v>3533</v>
      </c>
      <c r="K74" s="204">
        <v>223</v>
      </c>
      <c r="L74" s="202" t="str">
        <f t="shared" si="7"/>
        <v>Il est inférieur à la moyenne. C'est une vie merveilleuse.</v>
      </c>
      <c r="M74" s="202" t="s">
        <v>4286</v>
      </c>
      <c r="O74" s="203" t="s">
        <v>4215</v>
      </c>
    </row>
    <row r="75" spans="1:15" ht="27">
      <c r="A75" s="186" t="str">
        <f t="shared" si="4"/>
        <v>$lang["co2compare10"]='C\'est à peu près le même niveau que la moyenne.';</v>
      </c>
      <c r="B75" s="183" t="s">
        <v>4730</v>
      </c>
      <c r="D75" s="183" t="s">
        <v>3450</v>
      </c>
      <c r="E75" s="184" t="s">
        <v>5098</v>
      </c>
      <c r="G75" s="115">
        <f t="shared" si="5"/>
        <v>0</v>
      </c>
      <c r="H75" s="195" t="str">
        <f t="shared" si="6"/>
        <v>C\'est à peu près le même niveau que la moyenne.</v>
      </c>
      <c r="I75" s="120" t="s">
        <v>4287</v>
      </c>
      <c r="J75" s="200" t="s">
        <v>3534</v>
      </c>
      <c r="K75" s="204">
        <v>224</v>
      </c>
      <c r="L75" s="202" t="str">
        <f t="shared" si="7"/>
        <v>C'est à peu près le même niveau que la moyenne.</v>
      </c>
      <c r="M75" s="202" t="s">
        <v>4287</v>
      </c>
      <c r="O75" s="203" t="s">
        <v>4216</v>
      </c>
    </row>
    <row r="76" spans="1:15" ht="54">
      <c r="A76" s="186" t="str">
        <f t="shared" si="4"/>
        <v>$lang["co2compare12"]='C\'est un peu plus élevé que la moyenne. Il semble y avoir beaucoup de place pour réduire les coûts des services publics en raison de l\'amélioration.';</v>
      </c>
      <c r="B76" s="183" t="s">
        <v>4731</v>
      </c>
      <c r="D76" s="183" t="s">
        <v>3450</v>
      </c>
      <c r="E76" s="184" t="s">
        <v>5103</v>
      </c>
      <c r="G76" s="115">
        <f t="shared" si="5"/>
        <v>0</v>
      </c>
      <c r="H76" s="195" t="str">
        <f t="shared" si="6"/>
        <v>C\'est un peu plus élevé que la moyenne. Il semble y avoir beaucoup de place pour réduire les coûts des services publics en raison de l\'amélioration.</v>
      </c>
      <c r="I76" s="120" t="s">
        <v>4288</v>
      </c>
      <c r="J76" s="200" t="s">
        <v>3535</v>
      </c>
      <c r="K76" s="204">
        <v>225</v>
      </c>
      <c r="L76" s="202" t="str">
        <f t="shared" si="7"/>
        <v>C'est un peu plus élevé que la moyenne. Il semble y avoir beaucoup de place pour réduire les coûts des services publics en raison de l'amélioration.</v>
      </c>
      <c r="M76" s="202" t="s">
        <v>4288</v>
      </c>
      <c r="O76" s="203" t="s">
        <v>4217</v>
      </c>
    </row>
    <row r="77" spans="1:15" ht="36">
      <c r="A77" s="186" t="str">
        <f t="shared" si="4"/>
        <v>$lang["co2compare14"]='C\'est plus grand que la moyenne. Il semble y avoir beaucoup de place pour réduire les coûts des services publics en raison de l\'amélioration.';</v>
      </c>
      <c r="B77" s="183" t="s">
        <v>4732</v>
      </c>
      <c r="D77" s="183" t="s">
        <v>3450</v>
      </c>
      <c r="E77" s="184" t="s">
        <v>5103</v>
      </c>
      <c r="G77" s="115">
        <f t="shared" si="5"/>
        <v>0</v>
      </c>
      <c r="H77" s="195" t="str">
        <f t="shared" si="6"/>
        <v>C\'est plus grand que la moyenne. Il semble y avoir beaucoup de place pour réduire les coûts des services publics en raison de l\'amélioration.</v>
      </c>
      <c r="I77" s="120" t="s">
        <v>4289</v>
      </c>
      <c r="J77" s="200" t="s">
        <v>3536</v>
      </c>
      <c r="K77" s="204">
        <v>226</v>
      </c>
      <c r="L77" s="202" t="str">
        <f t="shared" si="7"/>
        <v>C'est plus grand que la moyenne. Il semble y avoir beaucoup de place pour réduire les coûts des services publics en raison de l'amélioration.</v>
      </c>
      <c r="M77" s="202" t="s">
        <v>4289</v>
      </c>
    </row>
    <row r="78" spans="1:15" ht="24">
      <c r="A78" s="186" t="str">
        <f t="shared" si="4"/>
        <v>$lang["rankcomment"]='function(same,youcount,rank) {return "est 100, en ce sens que votre rang est #" + youcount + "&lt;br&gt;"};';</v>
      </c>
      <c r="B78" s="183" t="s">
        <v>5127</v>
      </c>
      <c r="E78" s="184" t="s">
        <v>5122</v>
      </c>
      <c r="G78" s="115">
        <f t="shared" si="5"/>
        <v>0</v>
      </c>
      <c r="H78" s="195" t="str">
        <f t="shared" si="6"/>
        <v>same,youcount,rank</v>
      </c>
      <c r="I78" s="120" t="s">
        <v>4733</v>
      </c>
      <c r="J78" s="200" t="s">
        <v>4733</v>
      </c>
      <c r="K78" s="204">
        <v>227</v>
      </c>
      <c r="L78" s="202" t="str">
        <f t="shared" si="7"/>
        <v/>
      </c>
      <c r="M78" s="202" t="s">
        <v>4498</v>
      </c>
      <c r="O78" s="203" t="s">
        <v>4588</v>
      </c>
    </row>
    <row r="79" spans="1:15" ht="94.5">
      <c r="A79" s="186" t="str">
        <f t="shared" si="4"/>
        <v/>
      </c>
      <c r="E79" s="184" t="s">
        <v>5113</v>
      </c>
      <c r="G79" s="115">
        <f t="shared" si="5"/>
        <v>0</v>
      </c>
      <c r="H79" s="195" t="str">
        <f t="shared" si="6"/>
        <v>"est 100, en ce sens que votre rang est #" + youcount + "&lt;br&gt;"</v>
      </c>
      <c r="I79" s="120" t="s">
        <v>4817</v>
      </c>
      <c r="J79" s="200" t="s">
        <v>5044</v>
      </c>
      <c r="K79" s="204">
        <v>228</v>
      </c>
      <c r="L79" s="202" t="str">
        <f t="shared" si="7"/>
        <v>est 100, en ce sens que votre rang est #</v>
      </c>
      <c r="M79" s="202" t="s">
        <v>4816</v>
      </c>
      <c r="O79" s="203" t="s">
        <v>4578</v>
      </c>
    </row>
    <row r="80" spans="1:15" ht="40.5">
      <c r="A80" s="186" t="str">
        <f t="shared" si="4"/>
        <v/>
      </c>
      <c r="E80" s="184" t="s">
        <v>5103</v>
      </c>
      <c r="G80" s="115">
        <f t="shared" si="5"/>
        <v>0</v>
      </c>
      <c r="H80" s="195" t="str">
        <f t="shared" si="6"/>
        <v/>
      </c>
      <c r="I80" s="120"/>
      <c r="J80" s="200"/>
      <c r="K80" s="204">
        <v>229</v>
      </c>
      <c r="L80" s="202" t="str">
        <f t="shared" si="7"/>
        <v/>
      </c>
      <c r="M80" s="202" t="s">
        <v>4498</v>
      </c>
      <c r="O80" s="203" t="s">
        <v>4579</v>
      </c>
    </row>
    <row r="81" spans="1:15">
      <c r="A81" s="186" t="str">
        <f t="shared" si="4"/>
        <v/>
      </c>
      <c r="E81" s="184" t="s">
        <v>5103</v>
      </c>
      <c r="G81" s="115">
        <f t="shared" si="5"/>
        <v>0</v>
      </c>
      <c r="H81" s="195" t="str">
        <f t="shared" si="6"/>
        <v/>
      </c>
      <c r="I81" s="120"/>
      <c r="J81" s="200"/>
      <c r="K81" s="204">
        <v>230</v>
      </c>
      <c r="L81" s="202" t="str">
        <f t="shared" si="7"/>
        <v>&lt;br&gt;</v>
      </c>
      <c r="M81" s="202" t="s">
        <v>4291</v>
      </c>
      <c r="O81" s="203" t="s">
        <v>4175</v>
      </c>
    </row>
    <row r="82" spans="1:15">
      <c r="A82" s="186" t="str">
        <f t="shared" si="4"/>
        <v/>
      </c>
      <c r="B82" s="183" t="s">
        <v>3454</v>
      </c>
      <c r="E82" s="184" t="s">
        <v>5103</v>
      </c>
      <c r="G82" s="115">
        <f t="shared" si="5"/>
        <v>0</v>
      </c>
      <c r="H82" s="195" t="str">
        <f t="shared" si="6"/>
        <v/>
      </c>
      <c r="I82" s="120"/>
      <c r="J82" s="200"/>
      <c r="K82" s="204">
        <v>232</v>
      </c>
      <c r="L82" s="202" t="str">
        <f t="shared" si="7"/>
        <v/>
      </c>
      <c r="M82" s="202" t="s">
        <v>4498</v>
      </c>
      <c r="O82" s="203" t="s">
        <v>4580</v>
      </c>
    </row>
    <row r="83" spans="1:15">
      <c r="A83" s="186" t="str">
        <f t="shared" si="4"/>
        <v/>
      </c>
      <c r="B83" s="183" t="s">
        <v>3454</v>
      </c>
      <c r="E83" s="184" t="s">
        <v>5103</v>
      </c>
      <c r="G83" s="115">
        <f t="shared" si="5"/>
        <v>0</v>
      </c>
      <c r="H83" s="195" t="str">
        <f t="shared" si="6"/>
        <v/>
      </c>
      <c r="I83" s="120"/>
      <c r="J83" s="200"/>
      <c r="K83" s="204">
        <v>233</v>
      </c>
      <c r="L83" s="202" t="str">
        <f t="shared" si="7"/>
        <v/>
      </c>
      <c r="M83" s="202" t="s">
        <v>4498</v>
      </c>
      <c r="O83" s="203" t="s">
        <v>4179</v>
      </c>
    </row>
    <row r="84" spans="1:15">
      <c r="A84" s="186" t="str">
        <f t="shared" si="4"/>
        <v>//itemize-----------</v>
      </c>
      <c r="B84" s="183" t="s">
        <v>3537</v>
      </c>
      <c r="E84" s="184" t="s">
        <v>5103</v>
      </c>
      <c r="G84" s="115">
        <f t="shared" si="5"/>
        <v>0</v>
      </c>
      <c r="H84" s="195" t="str">
        <f t="shared" si="6"/>
        <v/>
      </c>
      <c r="I84" s="120"/>
      <c r="J84" s="200"/>
      <c r="K84" s="204">
        <v>234</v>
      </c>
      <c r="L84" s="202" t="str">
        <f t="shared" si="7"/>
        <v/>
      </c>
      <c r="M84" s="202" t="s">
        <v>4498</v>
      </c>
      <c r="O84" s="203" t="s">
        <v>4581</v>
      </c>
    </row>
    <row r="85" spans="1:15">
      <c r="A85" s="186" t="str">
        <f t="shared" si="4"/>
        <v>$lang["itemize"]='Panne';</v>
      </c>
      <c r="B85" s="183" t="s">
        <v>4734</v>
      </c>
      <c r="D85" s="183" t="s">
        <v>3450</v>
      </c>
      <c r="E85" s="184" t="s">
        <v>5098</v>
      </c>
      <c r="G85" s="115">
        <f t="shared" si="5"/>
        <v>0</v>
      </c>
      <c r="H85" s="195" t="str">
        <f t="shared" si="6"/>
        <v>Panne</v>
      </c>
      <c r="I85" s="120" t="s">
        <v>4292</v>
      </c>
      <c r="J85" s="200" t="s">
        <v>3538</v>
      </c>
      <c r="K85" s="204">
        <v>235</v>
      </c>
      <c r="L85" s="202" t="str">
        <f t="shared" si="7"/>
        <v>Panne</v>
      </c>
      <c r="M85" s="202" t="s">
        <v>4292</v>
      </c>
      <c r="O85" s="203" t="s">
        <v>4582</v>
      </c>
    </row>
    <row r="86" spans="1:15">
      <c r="A86" s="186" t="str">
        <f t="shared" si="4"/>
        <v>$lang["itemname"]='Champ';</v>
      </c>
      <c r="B86" s="183" t="s">
        <v>4735</v>
      </c>
      <c r="D86" s="183" t="s">
        <v>3450</v>
      </c>
      <c r="E86" s="184" t="s">
        <v>5103</v>
      </c>
      <c r="G86" s="115">
        <f t="shared" si="5"/>
        <v>0</v>
      </c>
      <c r="H86" s="195" t="str">
        <f t="shared" si="6"/>
        <v>Champ</v>
      </c>
      <c r="I86" s="120" t="s">
        <v>4293</v>
      </c>
      <c r="J86" s="200" t="s">
        <v>3539</v>
      </c>
      <c r="K86" s="204">
        <v>236</v>
      </c>
      <c r="L86" s="202" t="str">
        <f t="shared" si="7"/>
        <v>Champ</v>
      </c>
      <c r="M86" s="202" t="s">
        <v>4293</v>
      </c>
      <c r="O86" s="203" t="s">
        <v>4583</v>
      </c>
    </row>
    <row r="87" spans="1:15">
      <c r="A87" s="186" t="str">
        <f t="shared" si="4"/>
        <v>$lang["percent"]='Pourcentage (%)';</v>
      </c>
      <c r="B87" s="183" t="s">
        <v>4736</v>
      </c>
      <c r="D87" s="183" t="s">
        <v>3450</v>
      </c>
      <c r="E87" s="184" t="s">
        <v>5103</v>
      </c>
      <c r="G87" s="115">
        <f t="shared" si="5"/>
        <v>0</v>
      </c>
      <c r="H87" s="195" t="str">
        <f t="shared" si="6"/>
        <v>Pourcentage (%)</v>
      </c>
      <c r="I87" s="120" t="s">
        <v>4294</v>
      </c>
      <c r="J87" s="200" t="s">
        <v>3540</v>
      </c>
      <c r="K87" s="204">
        <v>237</v>
      </c>
      <c r="L87" s="202" t="str">
        <f t="shared" si="7"/>
        <v>Pourcentage (%)</v>
      </c>
      <c r="M87" s="202" t="s">
        <v>4294</v>
      </c>
      <c r="O87" s="203" t="s">
        <v>4219</v>
      </c>
    </row>
    <row r="88" spans="1:15" ht="40.5">
      <c r="A88" s="186" t="str">
        <f t="shared" si="4"/>
        <v>$lang["measure"]='Les mesures';</v>
      </c>
      <c r="B88" s="183" t="s">
        <v>4737</v>
      </c>
      <c r="D88" s="183" t="s">
        <v>3450</v>
      </c>
      <c r="E88" s="184" t="s">
        <v>5103</v>
      </c>
      <c r="G88" s="115">
        <f t="shared" si="5"/>
        <v>0</v>
      </c>
      <c r="H88" s="195" t="str">
        <f t="shared" si="6"/>
        <v>Les mesures</v>
      </c>
      <c r="I88" s="120" t="s">
        <v>4307</v>
      </c>
      <c r="J88" s="200" t="s">
        <v>3460</v>
      </c>
      <c r="K88" s="204">
        <v>250</v>
      </c>
      <c r="L88" s="202" t="str">
        <f t="shared" si="7"/>
        <v>kérosène</v>
      </c>
      <c r="M88" s="202" t="s">
        <v>4307</v>
      </c>
      <c r="O88" s="203" t="s">
        <v>4589</v>
      </c>
    </row>
    <row r="89" spans="1:15" ht="40.5">
      <c r="A89" s="186" t="str">
        <f t="shared" si="4"/>
        <v>$lang["merit"]='Bonne qualité';</v>
      </c>
      <c r="B89" s="183" t="s">
        <v>4738</v>
      </c>
      <c r="D89" s="183" t="s">
        <v>3450</v>
      </c>
      <c r="E89" s="184" t="s">
        <v>5103</v>
      </c>
      <c r="G89" s="115">
        <f t="shared" si="5"/>
        <v>0</v>
      </c>
      <c r="H89" s="195" t="str">
        <f t="shared" si="6"/>
        <v>Bonne qualité</v>
      </c>
      <c r="I89" s="120" t="s">
        <v>4308</v>
      </c>
      <c r="J89" s="200" t="s">
        <v>3543</v>
      </c>
      <c r="K89" s="204">
        <v>251</v>
      </c>
      <c r="L89" s="202" t="str">
        <f t="shared" si="7"/>
        <v>de l'essence</v>
      </c>
      <c r="M89" s="202" t="s">
        <v>4308</v>
      </c>
      <c r="O89" s="203" t="s">
        <v>4590</v>
      </c>
    </row>
    <row r="90" spans="1:15">
      <c r="A90" s="186" t="str">
        <f t="shared" si="4"/>
        <v>$lang["select"]='Choix';</v>
      </c>
      <c r="B90" s="183" t="s">
        <v>4739</v>
      </c>
      <c r="D90" s="183" t="s">
        <v>3450</v>
      </c>
      <c r="E90" s="184" t="s">
        <v>5103</v>
      </c>
      <c r="G90" s="115">
        <f t="shared" si="5"/>
        <v>0</v>
      </c>
      <c r="H90" s="195" t="str">
        <f t="shared" si="6"/>
        <v>Choix</v>
      </c>
      <c r="I90" s="120" t="s">
        <v>4309</v>
      </c>
      <c r="J90" s="200" t="s">
        <v>3544</v>
      </c>
      <c r="K90" s="204">
        <v>252</v>
      </c>
      <c r="L90" s="202" t="str">
        <f t="shared" si="7"/>
        <v>Chauffage urbain</v>
      </c>
      <c r="M90" s="202" t="s">
        <v>4309</v>
      </c>
      <c r="O90" s="203" t="s">
        <v>4584</v>
      </c>
    </row>
    <row r="91" spans="1:15" ht="36">
      <c r="A91" s="186" t="str">
        <f t="shared" si="4"/>
        <v>$lang["itemizecomment"]='function(main3,sum) {return main3+" sont une grande source et dans les trois champs que vous émettez " + sum+"% de CO2. Ces grandes mesures sur le terrain sont efficaces."};';</v>
      </c>
      <c r="B91" s="183" t="s">
        <v>5128</v>
      </c>
      <c r="E91" s="184" t="s">
        <v>5122</v>
      </c>
      <c r="G91" s="115">
        <f t="shared" si="5"/>
        <v>0</v>
      </c>
      <c r="H91" s="195" t="str">
        <f t="shared" si="6"/>
        <v>main3,sum</v>
      </c>
      <c r="I91" s="120" t="s">
        <v>4740</v>
      </c>
      <c r="J91" s="200" t="s">
        <v>4740</v>
      </c>
      <c r="K91" s="204">
        <v>253</v>
      </c>
      <c r="L91" s="202" t="str">
        <f t="shared" si="7"/>
        <v>Briquettes</v>
      </c>
      <c r="M91" s="202" t="s">
        <v>4498</v>
      </c>
      <c r="O91" s="203" t="s">
        <v>4585</v>
      </c>
    </row>
    <row r="92" spans="1:15" ht="36">
      <c r="A92" s="186" t="str">
        <f t="shared" si="4"/>
        <v/>
      </c>
      <c r="E92" s="184" t="s">
        <v>5113</v>
      </c>
      <c r="G92" s="115">
        <f t="shared" si="5"/>
        <v>0</v>
      </c>
      <c r="H92" s="195" t="str">
        <f t="shared" si="6"/>
        <v>main3+" sont une grande source et dans les trois champs que vous émettez " + sum+"% de CO2. Ces grandes mesures sur le terrain sont efficaces."</v>
      </c>
      <c r="I92" s="120" t="s">
        <v>4820</v>
      </c>
      <c r="J92" s="200" t="s">
        <v>5045</v>
      </c>
      <c r="K92" s="204">
        <v>254</v>
      </c>
      <c r="L92" s="202" t="str">
        <f t="shared" si="7"/>
        <v>Les mesures</v>
      </c>
      <c r="M92" s="202" t="s">
        <v>4818</v>
      </c>
      <c r="O92" s="203" t="s">
        <v>4586</v>
      </c>
    </row>
    <row r="93" spans="1:15">
      <c r="A93" s="186" t="str">
        <f t="shared" si="4"/>
        <v/>
      </c>
      <c r="E93" s="184" t="s">
        <v>5103</v>
      </c>
      <c r="G93" s="115">
        <f t="shared" si="5"/>
        <v>0</v>
      </c>
      <c r="H93" s="195" t="str">
        <f t="shared" si="6"/>
        <v/>
      </c>
      <c r="I93" s="120"/>
      <c r="J93" s="200"/>
      <c r="K93" s="204">
        <v>255</v>
      </c>
      <c r="L93" s="202" t="str">
        <f t="shared" si="7"/>
        <v>Bonne qualité</v>
      </c>
      <c r="M93" s="202" t="s">
        <v>4819</v>
      </c>
      <c r="O93" s="203" t="s">
        <v>4587</v>
      </c>
    </row>
    <row r="94" spans="1:15" ht="40.5">
      <c r="A94" s="186" t="str">
        <f t="shared" si="4"/>
        <v/>
      </c>
      <c r="G94" s="115">
        <f t="shared" si="5"/>
        <v>0</v>
      </c>
      <c r="H94" s="195" t="str">
        <f t="shared" si="6"/>
        <v/>
      </c>
      <c r="I94" s="120"/>
      <c r="J94" s="200"/>
      <c r="L94" s="202" t="str">
        <f t="shared" si="7"/>
        <v/>
      </c>
      <c r="M94" s="202" t="s">
        <v>4498</v>
      </c>
      <c r="O94" s="203" t="s">
        <v>4591</v>
      </c>
    </row>
    <row r="95" spans="1:15">
      <c r="A95" s="186" t="str">
        <f t="shared" si="4"/>
        <v>//--result-----------------</v>
      </c>
      <c r="B95" s="183" t="s">
        <v>5129</v>
      </c>
      <c r="G95" s="115">
        <f t="shared" si="5"/>
        <v>0</v>
      </c>
      <c r="H95" s="195" t="str">
        <f t="shared" si="6"/>
        <v/>
      </c>
      <c r="I95" s="120"/>
      <c r="J95" s="200"/>
      <c r="L95" s="202" t="str">
        <f t="shared" si="7"/>
        <v/>
      </c>
      <c r="M95" s="202" t="s">
        <v>4498</v>
      </c>
    </row>
    <row r="96" spans="1:15">
      <c r="A96" s="186" t="str">
        <f t="shared" si="4"/>
        <v>$lang["effectivemeasures"]='Mesures efficaces';</v>
      </c>
      <c r="B96" s="183" t="s">
        <v>4741</v>
      </c>
      <c r="D96" s="183" t="s">
        <v>3450</v>
      </c>
      <c r="E96" s="184" t="s">
        <v>5103</v>
      </c>
      <c r="G96" s="115">
        <f t="shared" si="5"/>
        <v>0</v>
      </c>
      <c r="H96" s="195" t="str">
        <f t="shared" si="6"/>
        <v>Mesures efficaces</v>
      </c>
      <c r="I96" s="120" t="s">
        <v>4219</v>
      </c>
      <c r="J96" s="200" t="s">
        <v>3509</v>
      </c>
      <c r="K96" s="204">
        <v>114</v>
      </c>
      <c r="L96" s="202" t="str">
        <f t="shared" si="7"/>
        <v>Mesures efficaces</v>
      </c>
      <c r="M96" s="202" t="s">
        <v>4219</v>
      </c>
    </row>
    <row r="97" spans="1:15">
      <c r="A97" s="186" t="str">
        <f t="shared" si="4"/>
        <v>$lang["comment_combined_reduce"]='';</v>
      </c>
      <c r="B97" s="183" t="s">
        <v>5130</v>
      </c>
      <c r="E97" s="184" t="s">
        <v>5103</v>
      </c>
      <c r="G97" s="115">
        <f t="shared" si="5"/>
        <v>0</v>
      </c>
      <c r="H97" s="195" t="str">
        <f t="shared" si="6"/>
        <v>percent,fee,co2</v>
      </c>
      <c r="I97" s="120" t="s">
        <v>4742</v>
      </c>
      <c r="J97" s="200" t="s">
        <v>4742</v>
      </c>
      <c r="K97" s="204">
        <v>118</v>
      </c>
      <c r="L97" s="202" t="str">
        <f t="shared" si="7"/>
        <v/>
      </c>
      <c r="M97" s="202" t="s">
        <v>4498</v>
      </c>
    </row>
    <row r="98" spans="1:15" ht="60">
      <c r="A98" s="186" t="str">
        <f t="shared" si="4"/>
        <v/>
      </c>
      <c r="E98" s="184" t="s">
        <v>5103</v>
      </c>
      <c r="G98" s="115">
        <f t="shared" si="5"/>
        <v>0</v>
      </c>
      <c r="H98" s="195" t="str">
        <f t="shared" si="6"/>
        <v>"　Lorsqu\'il est combiné  " + percent+"% annuel " + ( hidePrice != 1  ? fee +"yen du coût de l\'utilité et ":"") + co2+"kg de CO2 peut être réduit. Si vous travaillez déjà, cela signifie que vous faites une éco-vie qui ne produira que ces résultats."</v>
      </c>
      <c r="I98" s="120" t="s">
        <v>4825</v>
      </c>
      <c r="J98" s="200" t="s">
        <v>5046</v>
      </c>
      <c r="K98" s="204">
        <v>119</v>
      </c>
      <c r="L98" s="202" t="str">
        <f t="shared" si="7"/>
        <v>Lorsqu'il est combiné</v>
      </c>
      <c r="M98" s="202" t="s">
        <v>4821</v>
      </c>
    </row>
    <row r="99" spans="1:15">
      <c r="A99" s="186" t="str">
        <f t="shared" si="4"/>
        <v/>
      </c>
      <c r="E99" s="184" t="s">
        <v>5103</v>
      </c>
      <c r="G99" s="115">
        <f t="shared" si="5"/>
        <v>0</v>
      </c>
      <c r="H99" s="195" t="str">
        <f t="shared" si="6"/>
        <v/>
      </c>
      <c r="I99" s="120"/>
      <c r="J99" s="200"/>
      <c r="K99" s="204">
        <v>120</v>
      </c>
      <c r="L99" s="202" t="str">
        <f t="shared" si="7"/>
        <v>% annuel</v>
      </c>
      <c r="M99" s="202" t="s">
        <v>4822</v>
      </c>
    </row>
    <row r="100" spans="1:15">
      <c r="A100" s="186" t="str">
        <f t="shared" si="4"/>
        <v/>
      </c>
      <c r="E100" s="184" t="s">
        <v>5103</v>
      </c>
      <c r="G100" s="115">
        <f t="shared" si="5"/>
        <v>0</v>
      </c>
      <c r="H100" s="195" t="str">
        <f t="shared" si="6"/>
        <v/>
      </c>
      <c r="I100" s="120"/>
      <c r="J100" s="200"/>
      <c r="K100" s="204">
        <v>121</v>
      </c>
      <c r="L100" s="202" t="str">
        <f t="shared" si="7"/>
        <v>yen du coût de l'utilité et</v>
      </c>
      <c r="M100" s="202" t="s">
        <v>4823</v>
      </c>
      <c r="O100" s="203" t="s">
        <v>4250</v>
      </c>
    </row>
    <row r="101" spans="1:15">
      <c r="A101" s="186" t="str">
        <f t="shared" si="4"/>
        <v/>
      </c>
      <c r="E101" s="184" t="s">
        <v>5103</v>
      </c>
      <c r="G101" s="115">
        <f t="shared" si="5"/>
        <v>0</v>
      </c>
      <c r="H101" s="195" t="str">
        <f t="shared" si="6"/>
        <v/>
      </c>
      <c r="I101" s="120"/>
      <c r="J101" s="200"/>
      <c r="K101" s="204">
        <v>122</v>
      </c>
      <c r="L101" s="202" t="str">
        <f t="shared" si="7"/>
        <v>kg de CO2 peut être réduit. Si vous travaillez déjà, cela signifie que vous faites une éco-vie qui ne produira que ces résultats.</v>
      </c>
      <c r="M101" s="202" t="s">
        <v>4824</v>
      </c>
      <c r="O101" s="203" t="b">
        <v>1</v>
      </c>
    </row>
    <row r="102" spans="1:15" ht="24">
      <c r="A102" s="186" t="str">
        <f t="shared" si="4"/>
        <v>$lang["titlemessage"]='function(title) {return  title+" les efforts sont efficaces."};';</v>
      </c>
      <c r="B102" s="183" t="s">
        <v>5131</v>
      </c>
      <c r="E102" s="184" t="s">
        <v>5122</v>
      </c>
      <c r="G102" s="115">
        <f t="shared" si="5"/>
        <v>0</v>
      </c>
      <c r="H102" s="195" t="str">
        <f t="shared" si="6"/>
        <v>title</v>
      </c>
      <c r="I102" s="120" t="s">
        <v>1891</v>
      </c>
      <c r="J102" s="200" t="s">
        <v>1891</v>
      </c>
      <c r="K102" s="204">
        <v>163</v>
      </c>
      <c r="L102" s="202" t="str">
        <f t="shared" si="7"/>
        <v/>
      </c>
      <c r="M102" s="202" t="s">
        <v>4498</v>
      </c>
      <c r="O102" s="203" t="b">
        <v>1</v>
      </c>
    </row>
    <row r="103" spans="1:15">
      <c r="A103" s="186" t="str">
        <f t="shared" si="4"/>
        <v/>
      </c>
      <c r="E103" s="184" t="s">
        <v>5113</v>
      </c>
      <c r="G103" s="115">
        <f t="shared" si="5"/>
        <v>0</v>
      </c>
      <c r="H103" s="195" t="str">
        <f t="shared" si="6"/>
        <v xml:space="preserve"> title+" les efforts sont efficaces."</v>
      </c>
      <c r="I103" s="120" t="s">
        <v>4827</v>
      </c>
      <c r="J103" s="200" t="s">
        <v>5047</v>
      </c>
      <c r="K103" s="204">
        <v>164</v>
      </c>
      <c r="L103" s="202" t="str">
        <f t="shared" si="7"/>
        <v>Les efforts sont efficaces.</v>
      </c>
      <c r="M103" s="202" t="s">
        <v>4826</v>
      </c>
      <c r="O103" s="203" t="b">
        <v>1</v>
      </c>
    </row>
    <row r="104" spans="1:15" ht="24">
      <c r="A104" s="186" t="str">
        <f t="shared" si="4"/>
        <v>$lang["co2reduction"]='function(co2) {return "Annuele " + co2+"kg de CO2 peut être réduit."};';</v>
      </c>
      <c r="B104" s="183" t="s">
        <v>5132</v>
      </c>
      <c r="E104" s="184" t="s">
        <v>5122</v>
      </c>
      <c r="G104" s="115">
        <f t="shared" si="5"/>
        <v>0</v>
      </c>
      <c r="H104" s="195" t="str">
        <f t="shared" si="6"/>
        <v>co2</v>
      </c>
      <c r="I104" s="120" t="s">
        <v>4743</v>
      </c>
      <c r="J104" s="200" t="s">
        <v>4743</v>
      </c>
      <c r="K104" s="204">
        <v>166</v>
      </c>
      <c r="L104" s="202" t="str">
        <f t="shared" si="7"/>
        <v/>
      </c>
      <c r="M104" s="202" t="s">
        <v>4498</v>
      </c>
      <c r="O104" s="203" t="b">
        <v>0</v>
      </c>
    </row>
    <row r="105" spans="1:15">
      <c r="A105" s="186" t="str">
        <f t="shared" si="4"/>
        <v/>
      </c>
      <c r="E105" s="184" t="s">
        <v>5113</v>
      </c>
      <c r="G105" s="115">
        <f t="shared" si="5"/>
        <v>0</v>
      </c>
      <c r="H105" s="195" t="str">
        <f t="shared" si="6"/>
        <v>"Annuele " + co2+"kg de CO2 peut être réduit."</v>
      </c>
      <c r="I105" s="120" t="s">
        <v>4830</v>
      </c>
      <c r="J105" s="200" t="s">
        <v>5048</v>
      </c>
      <c r="K105" s="204">
        <v>167</v>
      </c>
      <c r="L105" s="202" t="str">
        <f t="shared" si="7"/>
        <v>Annuel</v>
      </c>
      <c r="M105" s="202" t="s">
        <v>4828</v>
      </c>
      <c r="O105" s="203" t="b">
        <v>1</v>
      </c>
    </row>
    <row r="106" spans="1:15">
      <c r="A106" s="186" t="str">
        <f t="shared" si="4"/>
        <v/>
      </c>
      <c r="E106" s="184" t="s">
        <v>5103</v>
      </c>
      <c r="G106" s="115">
        <f t="shared" si="5"/>
        <v>0</v>
      </c>
      <c r="H106" s="195" t="str">
        <f t="shared" si="6"/>
        <v/>
      </c>
      <c r="I106" s="120"/>
      <c r="J106" s="200"/>
      <c r="K106" s="204">
        <v>168</v>
      </c>
      <c r="L106" s="202" t="str">
        <f t="shared" si="7"/>
        <v>kg de CO2 peut être réduit.</v>
      </c>
      <c r="M106" s="202" t="s">
        <v>4829</v>
      </c>
      <c r="O106" s="203" t="b">
        <v>1</v>
      </c>
    </row>
    <row r="107" spans="1:15" ht="24">
      <c r="A107" s="186" t="str">
        <f t="shared" si="4"/>
        <v>$lang["reducepercent"]='function(name,percent) {return "cela équivaut à réduire "+ name+" pour " +percent+"%  " };';</v>
      </c>
      <c r="B107" s="183" t="s">
        <v>5133</v>
      </c>
      <c r="E107" s="184" t="s">
        <v>5122</v>
      </c>
      <c r="G107" s="115">
        <f t="shared" si="5"/>
        <v>0</v>
      </c>
      <c r="H107" s="195" t="str">
        <f t="shared" si="6"/>
        <v>name,percent</v>
      </c>
      <c r="I107" s="120" t="s">
        <v>4744</v>
      </c>
      <c r="J107" s="200" t="s">
        <v>4744</v>
      </c>
      <c r="K107" s="204">
        <v>170</v>
      </c>
      <c r="L107" s="202" t="str">
        <f t="shared" si="7"/>
        <v/>
      </c>
      <c r="M107" s="202" t="s">
        <v>4498</v>
      </c>
    </row>
    <row r="108" spans="1:15" ht="24">
      <c r="A108" s="186" t="str">
        <f t="shared" si="4"/>
        <v/>
      </c>
      <c r="E108" s="184" t="s">
        <v>5113</v>
      </c>
      <c r="G108" s="115">
        <f t="shared" si="5"/>
        <v>0</v>
      </c>
      <c r="H108" s="195" t="str">
        <f t="shared" si="6"/>
        <v xml:space="preserve">"cela équivaut à réduire "+ name+" pour " +percent+"%  " </v>
      </c>
      <c r="I108" s="120" t="s">
        <v>4832</v>
      </c>
      <c r="J108" s="200" t="s">
        <v>5049</v>
      </c>
      <c r="K108" s="204">
        <v>171</v>
      </c>
      <c r="L108" s="202" t="str">
        <f t="shared" si="7"/>
        <v>cela équivaut à réduire</v>
      </c>
      <c r="M108" s="202" t="s">
        <v>4831</v>
      </c>
      <c r="O108" s="203" t="s">
        <v>4218</v>
      </c>
    </row>
    <row r="109" spans="1:15">
      <c r="A109" s="186" t="str">
        <f t="shared" si="4"/>
        <v/>
      </c>
      <c r="E109" s="184" t="s">
        <v>5103</v>
      </c>
      <c r="G109" s="115">
        <f t="shared" si="5"/>
        <v>0</v>
      </c>
      <c r="H109" s="195" t="str">
        <f t="shared" si="6"/>
        <v/>
      </c>
      <c r="I109" s="120"/>
      <c r="J109" s="200"/>
      <c r="K109" s="204">
        <v>172</v>
      </c>
      <c r="L109" s="202" t="str">
        <f t="shared" si="7"/>
        <v>pour</v>
      </c>
      <c r="M109" s="202" t="s">
        <v>4263</v>
      </c>
    </row>
    <row r="110" spans="1:15">
      <c r="A110" s="186" t="str">
        <f t="shared" si="4"/>
        <v/>
      </c>
      <c r="E110" s="184" t="s">
        <v>5103</v>
      </c>
      <c r="G110" s="115">
        <f t="shared" si="5"/>
        <v>0</v>
      </c>
      <c r="H110" s="195" t="str">
        <f t="shared" si="6"/>
        <v/>
      </c>
      <c r="I110" s="120"/>
      <c r="J110" s="200"/>
      <c r="K110" s="204">
        <v>173</v>
      </c>
      <c r="L110" s="202" t="str">
        <f t="shared" si="7"/>
        <v>%.</v>
      </c>
      <c r="M110" s="202" t="s">
        <v>4264</v>
      </c>
      <c r="O110" s="203" t="s">
        <v>4251</v>
      </c>
    </row>
    <row r="111" spans="1:15">
      <c r="A111" s="186" t="str">
        <f t="shared" si="4"/>
        <v>$lang["co2minus"]='Vivre sans émissions de CO2 peut être atteint.';</v>
      </c>
      <c r="B111" s="183" t="s">
        <v>4745</v>
      </c>
      <c r="D111" s="183" t="s">
        <v>3450</v>
      </c>
      <c r="E111" s="184" t="s">
        <v>5103</v>
      </c>
      <c r="G111" s="115">
        <f t="shared" si="5"/>
        <v>0</v>
      </c>
      <c r="H111" s="195" t="str">
        <f t="shared" si="6"/>
        <v>Vivre sans émissions de CO2 peut être atteint.</v>
      </c>
      <c r="I111" s="120" t="s">
        <v>4247</v>
      </c>
      <c r="J111" s="200" t="s">
        <v>3527</v>
      </c>
      <c r="K111" s="204">
        <v>175</v>
      </c>
      <c r="L111" s="202" t="str">
        <f t="shared" si="7"/>
        <v>Vivre sans émissions de CO2 peut être atteint.</v>
      </c>
      <c r="M111" s="202" t="s">
        <v>4247</v>
      </c>
      <c r="O111" s="203" t="s">
        <v>4252</v>
      </c>
    </row>
    <row r="112" spans="1:15" ht="24">
      <c r="A112" s="186" t="str">
        <f t="shared" si="4"/>
        <v>$lang["error"]='* C\'est une estimation approximative car il n\'y a pas d\'entrée détaillée.';</v>
      </c>
      <c r="B112" s="183" t="s">
        <v>4746</v>
      </c>
      <c r="D112" s="183" t="s">
        <v>3450</v>
      </c>
      <c r="E112" s="184" t="s">
        <v>5103</v>
      </c>
      <c r="G112" s="115">
        <f t="shared" si="5"/>
        <v>0</v>
      </c>
      <c r="H112" s="195" t="str">
        <f t="shared" si="6"/>
        <v>* C\'est une estimation approximative car il n\'y a pas d\'entrée détaillée.</v>
      </c>
      <c r="I112" s="120" t="s">
        <v>4265</v>
      </c>
      <c r="J112" s="200" t="s">
        <v>3528</v>
      </c>
      <c r="K112" s="204">
        <v>176</v>
      </c>
      <c r="L112" s="202" t="str">
        <f t="shared" si="7"/>
        <v>* C'est une estimation approximative car il n'y a pas d'entrée détaillée.</v>
      </c>
      <c r="M112" s="202" t="s">
        <v>4265</v>
      </c>
      <c r="O112" s="203" t="s">
        <v>4253</v>
      </c>
    </row>
    <row r="113" spans="1:15">
      <c r="A113" s="186" t="str">
        <f t="shared" si="4"/>
        <v/>
      </c>
      <c r="B113" s="183" t="s">
        <v>3454</v>
      </c>
      <c r="E113" s="184" t="s">
        <v>5103</v>
      </c>
      <c r="G113" s="115">
        <f t="shared" si="5"/>
        <v>0</v>
      </c>
      <c r="H113" s="195" t="str">
        <f t="shared" si="6"/>
        <v/>
      </c>
      <c r="I113" s="120"/>
      <c r="J113" s="200"/>
      <c r="K113" s="204">
        <v>177</v>
      </c>
      <c r="L113" s="202" t="str">
        <f t="shared" si="7"/>
        <v/>
      </c>
      <c r="M113" s="202" t="s">
        <v>4498</v>
      </c>
    </row>
    <row r="114" spans="1:15" ht="24">
      <c r="A114" s="186" t="str">
        <f t="shared" si="4"/>
        <v>$lang["feereduction"]='function(fee) {return "Vous pouvez enregistrer" + fee+"yen par an."};';</v>
      </c>
      <c r="B114" s="183" t="s">
        <v>5134</v>
      </c>
      <c r="E114" s="184" t="s">
        <v>5122</v>
      </c>
      <c r="G114" s="115">
        <f t="shared" si="5"/>
        <v>0</v>
      </c>
      <c r="H114" s="195" t="str">
        <f t="shared" si="6"/>
        <v>fee</v>
      </c>
      <c r="I114" s="120" t="s">
        <v>4747</v>
      </c>
      <c r="J114" s="200" t="s">
        <v>4747</v>
      </c>
      <c r="K114" s="204">
        <v>178</v>
      </c>
      <c r="L114" s="202" t="str">
        <f t="shared" si="7"/>
        <v/>
      </c>
      <c r="M114" s="202" t="s">
        <v>4498</v>
      </c>
      <c r="O114" s="203" t="s">
        <v>4219</v>
      </c>
    </row>
    <row r="115" spans="1:15">
      <c r="A115" s="186" t="str">
        <f t="shared" si="4"/>
        <v/>
      </c>
      <c r="E115" s="184" t="s">
        <v>5113</v>
      </c>
      <c r="G115" s="115">
        <f t="shared" si="5"/>
        <v>0</v>
      </c>
      <c r="H115" s="195" t="str">
        <f t="shared" si="6"/>
        <v>"Vous pouvez enregistrer" + fee+"yen par an."</v>
      </c>
      <c r="I115" s="120" t="s">
        <v>4835</v>
      </c>
      <c r="J115" s="200" t="s">
        <v>5050</v>
      </c>
      <c r="K115" s="204">
        <v>179</v>
      </c>
      <c r="L115" s="202" t="str">
        <f t="shared" si="7"/>
        <v>Vous pouvez enregistrer</v>
      </c>
      <c r="M115" s="202" t="s">
        <v>4833</v>
      </c>
      <c r="O115" s="203" t="s">
        <v>4220</v>
      </c>
    </row>
    <row r="116" spans="1:15">
      <c r="A116" s="186" t="str">
        <f t="shared" si="4"/>
        <v/>
      </c>
      <c r="E116" s="184" t="s">
        <v>5103</v>
      </c>
      <c r="G116" s="115">
        <f t="shared" si="5"/>
        <v>0</v>
      </c>
      <c r="H116" s="195" t="str">
        <f t="shared" si="6"/>
        <v/>
      </c>
      <c r="I116" s="120"/>
      <c r="J116" s="200"/>
      <c r="K116" s="204">
        <v>180</v>
      </c>
      <c r="L116" s="202" t="str">
        <f t="shared" si="7"/>
        <v>yen par an.</v>
      </c>
      <c r="M116" s="202" t="s">
        <v>4834</v>
      </c>
      <c r="O116" s="203" t="s">
        <v>4221</v>
      </c>
    </row>
    <row r="117" spans="1:15" ht="24">
      <c r="A117" s="186" t="str">
        <f t="shared" si="4"/>
        <v>$lang["feenochange"]='Il n\'y a pas de changement dans les dépenses d\'utilité, etc.';</v>
      </c>
      <c r="B117" s="183" t="s">
        <v>4748</v>
      </c>
      <c r="D117" s="183" t="s">
        <v>3450</v>
      </c>
      <c r="E117" s="184" t="s">
        <v>5103</v>
      </c>
      <c r="G117" s="115">
        <f t="shared" si="5"/>
        <v>0</v>
      </c>
      <c r="H117" s="195" t="str">
        <f t="shared" si="6"/>
        <v>Il n\'y a pas de changement dans les dépenses d\'utilité, etc.</v>
      </c>
      <c r="I117" s="120" t="s">
        <v>4248</v>
      </c>
      <c r="J117" s="200" t="s">
        <v>3529</v>
      </c>
      <c r="K117" s="204">
        <v>182</v>
      </c>
      <c r="L117" s="202" t="str">
        <f t="shared" si="7"/>
        <v>Il n'y a pas de changement dans les dépenses d'utilité, etc.</v>
      </c>
      <c r="M117" s="202" t="s">
        <v>4248</v>
      </c>
    </row>
    <row r="118" spans="1:15">
      <c r="A118" s="186" t="str">
        <f t="shared" si="4"/>
        <v/>
      </c>
      <c r="B118" s="183" t="s">
        <v>3454</v>
      </c>
      <c r="E118" s="184" t="s">
        <v>5103</v>
      </c>
      <c r="G118" s="115">
        <f t="shared" si="5"/>
        <v>0</v>
      </c>
      <c r="H118" s="195" t="str">
        <f t="shared" si="6"/>
        <v/>
      </c>
      <c r="I118" s="120"/>
      <c r="J118" s="200"/>
      <c r="K118" s="204">
        <v>183</v>
      </c>
      <c r="L118" s="202" t="str">
        <f t="shared" si="7"/>
        <v/>
      </c>
      <c r="M118" s="202" t="s">
        <v>4498</v>
      </c>
    </row>
    <row r="119" spans="1:15">
      <c r="A119" s="186" t="str">
        <f t="shared" si="4"/>
        <v>//result payback----------------------------</v>
      </c>
      <c r="B119" s="183" t="s">
        <v>5135</v>
      </c>
      <c r="E119" s="184" t="s">
        <v>5103</v>
      </c>
      <c r="G119" s="115">
        <f t="shared" si="5"/>
        <v>0</v>
      </c>
      <c r="H119" s="195" t="str">
        <f t="shared" si="6"/>
        <v/>
      </c>
      <c r="I119" s="120"/>
      <c r="J119" s="200"/>
      <c r="K119" s="204">
        <v>184</v>
      </c>
      <c r="L119" s="202" t="str">
        <f t="shared" si="7"/>
        <v/>
      </c>
      <c r="M119" s="202" t="s">
        <v>4498</v>
      </c>
      <c r="O119" s="203" t="s">
        <v>4222</v>
      </c>
    </row>
    <row r="120" spans="1:15" ht="36">
      <c r="A120" s="186" t="str">
        <f t="shared" si="4"/>
        <v>$lang["initialcost"]='function(price,lifetime,load) {return "Pour acheter neuf, cela coûte environ" + price+" " + lifetime+"année de vie, votre coût total sera "+ load+"yen par an."};';</v>
      </c>
      <c r="B120" s="183" t="s">
        <v>5136</v>
      </c>
      <c r="E120" s="184" t="s">
        <v>5112</v>
      </c>
      <c r="G120" s="115">
        <f t="shared" si="5"/>
        <v>0</v>
      </c>
      <c r="H120" s="195" t="str">
        <f t="shared" si="6"/>
        <v>price,lifetime,load</v>
      </c>
      <c r="I120" s="120" t="s">
        <v>4749</v>
      </c>
      <c r="J120" s="200" t="s">
        <v>4749</v>
      </c>
      <c r="K120" s="204">
        <v>185</v>
      </c>
      <c r="L120" s="202" t="str">
        <f t="shared" si="7"/>
        <v/>
      </c>
      <c r="M120" s="202" t="s">
        <v>4498</v>
      </c>
      <c r="O120" s="203" t="s">
        <v>4254</v>
      </c>
    </row>
    <row r="121" spans="1:15" ht="36">
      <c r="A121" s="186" t="str">
        <f t="shared" si="4"/>
        <v/>
      </c>
      <c r="E121" s="184" t="s">
        <v>5113</v>
      </c>
      <c r="G121" s="115">
        <f t="shared" si="5"/>
        <v>0</v>
      </c>
      <c r="H121" s="195" t="str">
        <f t="shared" si="6"/>
        <v>"Pour acheter neuf, cela coûte environ" + price+" " + lifetime+"année de vie, votre coût total sera "+ load+"yen par an."</v>
      </c>
      <c r="I121" s="120" t="s">
        <v>4840</v>
      </c>
      <c r="J121" s="200" t="s">
        <v>5051</v>
      </c>
      <c r="K121" s="204">
        <v>186</v>
      </c>
      <c r="L121" s="202" t="str">
        <f t="shared" si="7"/>
        <v>Pour acheter neuf, cela coûte environ</v>
      </c>
      <c r="M121" s="202" t="s">
        <v>4836</v>
      </c>
      <c r="O121" s="203" t="s">
        <v>4255</v>
      </c>
    </row>
    <row r="122" spans="1:15" ht="40.5">
      <c r="A122" s="186" t="str">
        <f t="shared" si="4"/>
        <v/>
      </c>
      <c r="E122" s="184" t="s">
        <v>5103</v>
      </c>
      <c r="G122" s="115">
        <f t="shared" si="5"/>
        <v>0</v>
      </c>
      <c r="H122" s="195" t="str">
        <f t="shared" si="6"/>
        <v/>
      </c>
      <c r="I122" s="120"/>
      <c r="J122" s="200"/>
      <c r="K122" s="204">
        <v>187</v>
      </c>
      <c r="L122" s="202" t="str">
        <f t="shared" si="7"/>
        <v>yen (prix de référence), réparti</v>
      </c>
      <c r="M122" s="202" t="s">
        <v>4837</v>
      </c>
      <c r="O122" s="203" t="s">
        <v>4223</v>
      </c>
    </row>
    <row r="123" spans="1:15">
      <c r="A123" s="186" t="str">
        <f t="shared" si="4"/>
        <v/>
      </c>
      <c r="E123" s="184" t="s">
        <v>5103</v>
      </c>
      <c r="G123" s="115">
        <f t="shared" si="5"/>
        <v>0</v>
      </c>
      <c r="H123" s="195" t="str">
        <f t="shared" si="6"/>
        <v/>
      </c>
      <c r="I123" s="120"/>
      <c r="J123" s="200"/>
      <c r="K123" s="204">
        <v>188</v>
      </c>
      <c r="L123" s="202" t="str">
        <f t="shared" si="7"/>
        <v>année de vie, votre coût total sera</v>
      </c>
      <c r="M123" s="202" t="s">
        <v>4838</v>
      </c>
    </row>
    <row r="124" spans="1:15">
      <c r="A124" s="186" t="str">
        <f t="shared" si="4"/>
        <v/>
      </c>
      <c r="E124" s="184" t="s">
        <v>5103</v>
      </c>
      <c r="G124" s="115">
        <f t="shared" si="5"/>
        <v>0</v>
      </c>
      <c r="H124" s="195" t="str">
        <f t="shared" si="6"/>
        <v/>
      </c>
      <c r="I124" s="120"/>
      <c r="J124" s="200"/>
      <c r="K124" s="204">
        <v>189</v>
      </c>
      <c r="L124" s="202" t="str">
        <f t="shared" si="7"/>
        <v>yen par an.</v>
      </c>
      <c r="M124" s="202" t="s">
        <v>4839</v>
      </c>
    </row>
    <row r="125" spans="1:15" ht="48">
      <c r="A125" s="186" t="str">
        <f t="shared" si="4"/>
        <v>$lang["payback"]='function(change,totalchange,down) {return "D\'autre part, le coût de l\'utilité sera enregistré pour " + change+ "yen par an, donc le fardeau total sera" + totalchange +(down?"yen, vous pouvez économiser chaque année au total.":"" )};';</v>
      </c>
      <c r="B125" s="183" t="s">
        <v>5137</v>
      </c>
      <c r="E125" s="184" t="s">
        <v>5122</v>
      </c>
      <c r="G125" s="115">
        <f t="shared" si="5"/>
        <v>0</v>
      </c>
      <c r="H125" s="195" t="str">
        <f t="shared" si="6"/>
        <v>change,totalchange,down</v>
      </c>
      <c r="I125" s="120" t="s">
        <v>4750</v>
      </c>
      <c r="J125" s="200" t="s">
        <v>4750</v>
      </c>
      <c r="K125" s="204">
        <v>191</v>
      </c>
      <c r="L125" s="202" t="str">
        <f t="shared" si="7"/>
        <v/>
      </c>
      <c r="M125" s="202" t="s">
        <v>4498</v>
      </c>
    </row>
    <row r="126" spans="1:15" ht="48">
      <c r="A126" s="186" t="str">
        <f t="shared" si="4"/>
        <v/>
      </c>
      <c r="E126" s="184" t="s">
        <v>5113</v>
      </c>
      <c r="G126" s="115">
        <f t="shared" si="5"/>
        <v>0</v>
      </c>
      <c r="H126" s="195" t="str">
        <f t="shared" si="6"/>
        <v>"D\'autre part, le coût de l\'utilité sera enregistré pour " + change+ "yen par an, donc le fardeau total sera" + totalchange +(down?"yen, vous pouvez économiser chaque année au total.":"" )</v>
      </c>
      <c r="I126" s="120" t="s">
        <v>4873</v>
      </c>
      <c r="J126" s="200" t="s">
        <v>5052</v>
      </c>
      <c r="K126" s="204">
        <v>192</v>
      </c>
      <c r="L126" s="202" t="str">
        <f t="shared" si="7"/>
        <v>D'autre part, le coût de l'utilité sera enregistré pour</v>
      </c>
      <c r="M126" s="202" t="s">
        <v>4843</v>
      </c>
      <c r="O126" s="203" t="s">
        <v>4256</v>
      </c>
    </row>
    <row r="127" spans="1:15">
      <c r="A127" s="186" t="str">
        <f t="shared" si="4"/>
        <v/>
      </c>
      <c r="E127" s="184" t="s">
        <v>5103</v>
      </c>
      <c r="G127" s="115">
        <f t="shared" si="5"/>
        <v>0</v>
      </c>
      <c r="H127" s="195" t="str">
        <f t="shared" si="6"/>
        <v xml:space="preserve"> </v>
      </c>
      <c r="I127" s="120" t="s">
        <v>4681</v>
      </c>
      <c r="J127" s="200" t="s">
        <v>3691</v>
      </c>
      <c r="K127" s="204">
        <v>193</v>
      </c>
      <c r="L127" s="202" t="str">
        <f t="shared" si="7"/>
        <v>yen par an, donc le fardeau total sera</v>
      </c>
      <c r="M127" s="202" t="s">
        <v>4844</v>
      </c>
      <c r="O127" s="203" t="s">
        <v>4257</v>
      </c>
    </row>
    <row r="128" spans="1:15">
      <c r="A128" s="186" t="str">
        <f t="shared" si="4"/>
        <v/>
      </c>
      <c r="D128" s="188"/>
      <c r="E128" s="184" t="s">
        <v>5103</v>
      </c>
      <c r="G128" s="115">
        <f t="shared" si="5"/>
        <v>0</v>
      </c>
      <c r="H128" s="195" t="str">
        <f t="shared" si="6"/>
        <v/>
      </c>
      <c r="I128" s="120"/>
      <c r="J128" s="200"/>
      <c r="K128" s="204">
        <v>194</v>
      </c>
      <c r="L128" s="202" t="str">
        <f t="shared" si="7"/>
        <v>yen, vous pouvez économiser chaque année au total.</v>
      </c>
      <c r="M128" s="202" t="s">
        <v>4845</v>
      </c>
      <c r="O128" s="203" t="s">
        <v>4224</v>
      </c>
    </row>
    <row r="129" spans="1:15">
      <c r="A129" s="186" t="str">
        <f t="shared" si="4"/>
        <v/>
      </c>
      <c r="E129" s="184" t="s">
        <v>5103</v>
      </c>
      <c r="G129" s="115">
        <f t="shared" si="5"/>
        <v>0</v>
      </c>
      <c r="H129" s="195" t="str">
        <f t="shared" si="6"/>
        <v/>
      </c>
      <c r="I129" s="120"/>
      <c r="J129" s="200"/>
      <c r="K129" s="204">
        <v>195</v>
      </c>
      <c r="L129" s="202" t="str">
        <f t="shared" si="7"/>
        <v>yen par an.</v>
      </c>
      <c r="M129" s="202" t="s">
        <v>4267</v>
      </c>
      <c r="O129" s="203" t="s">
        <v>4225</v>
      </c>
    </row>
    <row r="130" spans="1:15">
      <c r="A130" s="186" t="str">
        <f t="shared" ref="A130:A193" si="8">IF(E130="param",CLEAN(B130&amp;"'function("&amp;H130&amp;") {return "&amp;H131&amp;"};';"),IF(E130="template","",CLEAN(B130&amp;IF(D130="",IF(OR(CLEAN(B130)="",LEFT(B130,2)="//"),"","'';"),"'"&amp;H130&amp;"'"&amp;D130))))</f>
        <v>$lang["payback1month"]='Vous pouvez revenir dans un mois.';</v>
      </c>
      <c r="B130" s="183" t="s">
        <v>4751</v>
      </c>
      <c r="D130" s="183" t="s">
        <v>3450</v>
      </c>
      <c r="E130" s="184" t="s">
        <v>5098</v>
      </c>
      <c r="G130" s="115">
        <f t="shared" si="5"/>
        <v>0</v>
      </c>
      <c r="H130" s="195" t="str">
        <f t="shared" si="6"/>
        <v>Vous pouvez revenir dans un mois.</v>
      </c>
      <c r="I130" s="120" t="s">
        <v>4249</v>
      </c>
      <c r="J130" s="200" t="s">
        <v>3530</v>
      </c>
      <c r="K130" s="204">
        <v>197</v>
      </c>
      <c r="L130" s="202" t="str">
        <f t="shared" si="7"/>
        <v>Vous pouvez revenir dans un mois.</v>
      </c>
      <c r="M130" s="202" t="s">
        <v>4846</v>
      </c>
      <c r="O130" s="203" t="s">
        <v>4258</v>
      </c>
    </row>
    <row r="131" spans="1:15" ht="24">
      <c r="A131" s="186" t="str">
        <f t="shared" si="8"/>
        <v>$lang["paybackmonth"]='function(month) {return "Vous pouvez revenir dans " + month+" mois."};';</v>
      </c>
      <c r="B131" s="183" t="s">
        <v>5138</v>
      </c>
      <c r="E131" s="184" t="s">
        <v>5122</v>
      </c>
      <c r="G131" s="115">
        <f t="shared" si="5"/>
        <v>0</v>
      </c>
      <c r="H131" s="195" t="str">
        <f t="shared" si="6"/>
        <v>month</v>
      </c>
      <c r="I131" s="120" t="s">
        <v>4752</v>
      </c>
      <c r="J131" s="200" t="s">
        <v>4752</v>
      </c>
      <c r="K131" s="204">
        <v>198</v>
      </c>
      <c r="L131" s="202" t="str">
        <f t="shared" si="7"/>
        <v/>
      </c>
      <c r="M131" s="202" t="s">
        <v>4498</v>
      </c>
      <c r="O131" s="203" t="s">
        <v>4226</v>
      </c>
    </row>
    <row r="132" spans="1:15">
      <c r="A132" s="186" t="str">
        <f t="shared" si="8"/>
        <v/>
      </c>
      <c r="E132" s="184" t="s">
        <v>5113</v>
      </c>
      <c r="G132" s="115">
        <f t="shared" si="5"/>
        <v>0</v>
      </c>
      <c r="H132" s="195" t="str">
        <f t="shared" si="6"/>
        <v>"Vous pouvez revenir dans " + month+" mois."</v>
      </c>
      <c r="I132" s="120" t="s">
        <v>4849</v>
      </c>
      <c r="J132" s="200" t="s">
        <v>5053</v>
      </c>
      <c r="K132" s="204">
        <v>199</v>
      </c>
      <c r="L132" s="202" t="str">
        <f t="shared" si="7"/>
        <v>Vous pouvez revenir dans</v>
      </c>
      <c r="M132" s="202" t="s">
        <v>4847</v>
      </c>
      <c r="O132" s="203" t="s">
        <v>4227</v>
      </c>
    </row>
    <row r="133" spans="1:15">
      <c r="A133" s="186" t="str">
        <f t="shared" si="8"/>
        <v/>
      </c>
      <c r="E133" s="184" t="s">
        <v>5103</v>
      </c>
      <c r="G133" s="115">
        <f t="shared" ref="G133:G196" si="9">IF(MOD(LEN(H133) - LEN(SUBSTITUTE(H133, """", "")),2) = 1,1,0)</f>
        <v>0</v>
      </c>
      <c r="H133" s="195" t="str">
        <f t="shared" si="6"/>
        <v/>
      </c>
      <c r="I133" s="120"/>
      <c r="J133" s="200"/>
      <c r="K133" s="204">
        <v>200</v>
      </c>
      <c r="L133" s="202" t="str">
        <f t="shared" si="7"/>
        <v> mois.</v>
      </c>
      <c r="M133" s="202" t="s">
        <v>4848</v>
      </c>
    </row>
    <row r="134" spans="1:15" ht="24">
      <c r="A134" s="186" t="str">
        <f t="shared" si="8"/>
        <v>$lang["paybackyear"]='function(year) {return "Vous pouvez revenir sur " + year+"an."};';</v>
      </c>
      <c r="B134" s="183" t="s">
        <v>5139</v>
      </c>
      <c r="E134" s="184" t="s">
        <v>5122</v>
      </c>
      <c r="G134" s="115">
        <f t="shared" si="9"/>
        <v>0</v>
      </c>
      <c r="H134" s="195" t="str">
        <f t="shared" ref="H134:H197" si="10">SUBSTITUTE(I134, "'", "\'")</f>
        <v>year</v>
      </c>
      <c r="I134" s="120" t="s">
        <v>4753</v>
      </c>
      <c r="J134" s="200" t="s">
        <v>5054</v>
      </c>
      <c r="K134" s="204">
        <v>202</v>
      </c>
      <c r="L134" s="202" t="str">
        <f t="shared" ref="L134:L197" si="11">IF(OR(K134="",INDEX(O$1:O$301,INT(K134))=""),"",INDEX(O$1:O$301,INT(K134)))</f>
        <v/>
      </c>
      <c r="M134" s="202" t="s">
        <v>4498</v>
      </c>
      <c r="O134" s="203" t="s">
        <v>4228</v>
      </c>
    </row>
    <row r="135" spans="1:15">
      <c r="A135" s="186" t="str">
        <f t="shared" si="8"/>
        <v/>
      </c>
      <c r="E135" s="184" t="s">
        <v>5113</v>
      </c>
      <c r="G135" s="115">
        <f t="shared" si="9"/>
        <v>0</v>
      </c>
      <c r="H135" s="195" t="str">
        <f t="shared" si="10"/>
        <v>"Vous pouvez revenir sur " + year+"an."</v>
      </c>
      <c r="I135" s="120" t="s">
        <v>4851</v>
      </c>
      <c r="J135" s="200" t="s">
        <v>5055</v>
      </c>
      <c r="K135" s="204">
        <v>203</v>
      </c>
      <c r="L135" s="202" t="str">
        <f t="shared" si="11"/>
        <v>Vous pouvez revenir sur</v>
      </c>
      <c r="M135" s="202" t="s">
        <v>4850</v>
      </c>
      <c r="O135" s="203" t="s">
        <v>4229</v>
      </c>
    </row>
    <row r="136" spans="1:15">
      <c r="A136" s="186" t="str">
        <f t="shared" si="8"/>
        <v/>
      </c>
      <c r="E136" s="184" t="s">
        <v>5103</v>
      </c>
      <c r="G136" s="115">
        <f t="shared" si="9"/>
        <v>0</v>
      </c>
      <c r="H136" s="195" t="str">
        <f t="shared" si="10"/>
        <v/>
      </c>
      <c r="I136" s="120"/>
      <c r="J136" s="200"/>
      <c r="K136" s="204">
        <v>204</v>
      </c>
      <c r="L136" s="202" t="str">
        <f t="shared" si="11"/>
        <v> an.</v>
      </c>
      <c r="M136" s="202" t="s">
        <v>4277</v>
      </c>
    </row>
    <row r="137" spans="1:15" ht="36">
      <c r="A137" s="186" t="str">
        <f t="shared" si="8"/>
        <v>$lang["paybacknever"]='En outre, il est impossible de prendre la valeur d\'origine avec le montant de la réduction des coûts de l\'utilité par la durée de vie des produits.';</v>
      </c>
      <c r="B137" s="183" t="s">
        <v>4754</v>
      </c>
      <c r="D137" s="183" t="s">
        <v>5102</v>
      </c>
      <c r="E137" s="184" t="s">
        <v>5103</v>
      </c>
      <c r="G137" s="115">
        <f t="shared" si="9"/>
        <v>0</v>
      </c>
      <c r="H137" s="195" t="str">
        <f t="shared" si="10"/>
        <v>En outre, il est impossible de prendre la valeur d\'origine avec le montant de la réduction des coûts de l\'utilité par la durée de vie des produits.</v>
      </c>
      <c r="I137" s="120" t="s">
        <v>4278</v>
      </c>
      <c r="J137" s="200" t="s">
        <v>3531</v>
      </c>
      <c r="K137" s="204">
        <v>206</v>
      </c>
      <c r="L137" s="202" t="str">
        <f t="shared" si="11"/>
        <v>En outre, il est impossible de prendre la valeur d'origine avec le montant de la réduction des coûts de l'utilité par la durée de vie des produits.</v>
      </c>
      <c r="M137" s="202" t="s">
        <v>4278</v>
      </c>
    </row>
    <row r="138" spans="1:15" ht="24">
      <c r="A138" s="186" t="str">
        <f t="shared" si="8"/>
        <v>$lang["notinstallfee"]='function(fee) {return "Le coût de l\'utilité sera" + fee+"yen moins cher."};';</v>
      </c>
      <c r="B138" s="183" t="s">
        <v>5140</v>
      </c>
      <c r="E138" s="184" t="s">
        <v>5122</v>
      </c>
      <c r="G138" s="115">
        <f t="shared" si="9"/>
        <v>0</v>
      </c>
      <c r="H138" s="195" t="str">
        <f t="shared" si="10"/>
        <v>fee</v>
      </c>
      <c r="I138" s="120" t="s">
        <v>4747</v>
      </c>
      <c r="J138" s="200" t="s">
        <v>4747</v>
      </c>
      <c r="K138" s="204">
        <v>207</v>
      </c>
      <c r="L138" s="202" t="str">
        <f t="shared" si="11"/>
        <v/>
      </c>
      <c r="M138" s="202" t="s">
        <v>4498</v>
      </c>
      <c r="O138" s="203" t="s">
        <v>4230</v>
      </c>
    </row>
    <row r="139" spans="1:15">
      <c r="A139" s="186" t="str">
        <f t="shared" si="8"/>
        <v/>
      </c>
      <c r="E139" s="184" t="s">
        <v>5113</v>
      </c>
      <c r="G139" s="115">
        <f t="shared" si="9"/>
        <v>0</v>
      </c>
      <c r="H139" s="195" t="str">
        <f t="shared" si="10"/>
        <v>"Le coût de l\'utilité sera" + fee+"yen moins cher."</v>
      </c>
      <c r="I139" s="120" t="s">
        <v>4854</v>
      </c>
      <c r="J139" s="200" t="s">
        <v>5056</v>
      </c>
      <c r="K139" s="204">
        <v>208</v>
      </c>
      <c r="L139" s="202" t="str">
        <f t="shared" si="11"/>
        <v>Le coût de l'utilité sera</v>
      </c>
      <c r="M139" s="202" t="s">
        <v>4852</v>
      </c>
    </row>
    <row r="140" spans="1:15">
      <c r="A140" s="186" t="str">
        <f t="shared" si="8"/>
        <v/>
      </c>
      <c r="E140" s="184" t="s">
        <v>5103</v>
      </c>
      <c r="G140" s="115">
        <f t="shared" si="9"/>
        <v>0</v>
      </c>
      <c r="H140" s="195" t="str">
        <f t="shared" si="10"/>
        <v/>
      </c>
      <c r="I140" s="120"/>
      <c r="J140" s="200"/>
      <c r="K140" s="204">
        <v>209</v>
      </c>
      <c r="L140" s="202" t="str">
        <f t="shared" si="11"/>
        <v>yen moins cher.</v>
      </c>
      <c r="M140" s="202" t="s">
        <v>4853</v>
      </c>
    </row>
    <row r="141" spans="1:15">
      <c r="A141" s="186" t="str">
        <f t="shared" si="8"/>
        <v/>
      </c>
      <c r="G141" s="115">
        <f t="shared" si="9"/>
        <v>0</v>
      </c>
      <c r="H141" s="195" t="str">
        <f t="shared" si="10"/>
        <v/>
      </c>
      <c r="I141" s="120"/>
      <c r="J141" s="200"/>
      <c r="L141" s="202" t="str">
        <f t="shared" si="11"/>
        <v/>
      </c>
      <c r="M141" s="202" t="s">
        <v>4498</v>
      </c>
      <c r="O141" s="203" t="s">
        <v>4259</v>
      </c>
    </row>
    <row r="142" spans="1:15">
      <c r="A142" s="186" t="str">
        <f t="shared" si="8"/>
        <v>//monthly-----------</v>
      </c>
      <c r="B142" s="183" t="s">
        <v>3545</v>
      </c>
      <c r="E142" s="184" t="s">
        <v>5103</v>
      </c>
      <c r="G142" s="115">
        <f t="shared" si="9"/>
        <v>0</v>
      </c>
      <c r="H142" s="195" t="str">
        <f t="shared" si="10"/>
        <v/>
      </c>
      <c r="I142" s="120"/>
      <c r="J142" s="200"/>
      <c r="K142" s="204">
        <v>258</v>
      </c>
      <c r="L142" s="202" t="str">
        <f t="shared" si="11"/>
        <v>sont une grande source et dans les trois champs que vous émettez</v>
      </c>
      <c r="M142" s="202" t="s">
        <v>4498</v>
      </c>
      <c r="O142" s="203" t="s">
        <v>4259</v>
      </c>
    </row>
    <row r="143" spans="1:15">
      <c r="A143" s="186" t="str">
        <f t="shared" si="8"/>
        <v>$lang["monthlytitle"]='Coût d\'utilité estimé par mois';</v>
      </c>
      <c r="B143" s="183" t="s">
        <v>4755</v>
      </c>
      <c r="D143" s="183" t="s">
        <v>3450</v>
      </c>
      <c r="E143" s="184" t="s">
        <v>5103</v>
      </c>
      <c r="G143" s="115">
        <f t="shared" si="9"/>
        <v>0</v>
      </c>
      <c r="H143" s="195" t="str">
        <f t="shared" si="10"/>
        <v>Coût d\'utilité estimé par mois</v>
      </c>
      <c r="I143" s="120" t="s">
        <v>4312</v>
      </c>
      <c r="J143" s="200" t="s">
        <v>3546</v>
      </c>
      <c r="K143" s="204">
        <v>259</v>
      </c>
      <c r="L143" s="202" t="str">
        <f t="shared" si="11"/>
        <v/>
      </c>
      <c r="M143" s="202" t="s">
        <v>4855</v>
      </c>
      <c r="O143" s="203" t="s">
        <v>4231</v>
      </c>
    </row>
    <row r="144" spans="1:15">
      <c r="A144" s="186" t="str">
        <f t="shared" si="8"/>
        <v>$lang["month"]='Mois';</v>
      </c>
      <c r="B144" s="183" t="s">
        <v>4756</v>
      </c>
      <c r="D144" s="183" t="s">
        <v>3450</v>
      </c>
      <c r="E144" s="184" t="s">
        <v>5103</v>
      </c>
      <c r="G144" s="115">
        <f t="shared" si="9"/>
        <v>0</v>
      </c>
      <c r="H144" s="195" t="str">
        <f t="shared" si="10"/>
        <v>Mois</v>
      </c>
      <c r="I144" s="120" t="s">
        <v>3596</v>
      </c>
      <c r="J144" s="200" t="s">
        <v>3547</v>
      </c>
      <c r="K144" s="204">
        <v>260</v>
      </c>
      <c r="L144" s="202" t="str">
        <f t="shared" si="11"/>
        <v/>
      </c>
      <c r="M144" s="202" t="s">
        <v>3596</v>
      </c>
      <c r="O144" s="203" t="s">
        <v>4260</v>
      </c>
    </row>
    <row r="145" spans="1:15">
      <c r="A145" s="186" t="str">
        <f t="shared" si="8"/>
        <v>$lang["energy"]='énergie';</v>
      </c>
      <c r="B145" s="183" t="s">
        <v>4757</v>
      </c>
      <c r="D145" s="183" t="s">
        <v>3450</v>
      </c>
      <c r="E145" s="184" t="s">
        <v>5103</v>
      </c>
      <c r="G145" s="115">
        <f t="shared" si="9"/>
        <v>0</v>
      </c>
      <c r="H145" s="195" t="str">
        <f t="shared" si="10"/>
        <v>énergie</v>
      </c>
      <c r="I145" s="120" t="s">
        <v>4313</v>
      </c>
      <c r="J145" s="200" t="s">
        <v>3548</v>
      </c>
      <c r="K145" s="204">
        <v>261</v>
      </c>
      <c r="L145" s="202" t="str">
        <f t="shared" si="11"/>
        <v>% de CO2. Ces grandes mesures sur le terrain sont efficaces.</v>
      </c>
      <c r="M145" s="202" t="s">
        <v>4313</v>
      </c>
      <c r="O145" s="203" t="s">
        <v>4168</v>
      </c>
    </row>
    <row r="146" spans="1:15">
      <c r="A146" s="186" t="str">
        <f t="shared" si="8"/>
        <v/>
      </c>
      <c r="B146" s="183" t="s">
        <v>3454</v>
      </c>
      <c r="E146" s="184" t="s">
        <v>5103</v>
      </c>
      <c r="G146" s="115">
        <f t="shared" si="9"/>
        <v>0</v>
      </c>
      <c r="H146" s="195" t="str">
        <f t="shared" si="10"/>
        <v/>
      </c>
      <c r="I146" s="120" t="s">
        <v>4498</v>
      </c>
      <c r="J146" s="200"/>
      <c r="K146" s="204">
        <v>262</v>
      </c>
      <c r="L146" s="202" t="str">
        <f t="shared" si="11"/>
        <v/>
      </c>
      <c r="M146" s="202" t="s">
        <v>4498</v>
      </c>
    </row>
    <row r="147" spans="1:15">
      <c r="A147" s="186" t="str">
        <f t="shared" si="8"/>
        <v/>
      </c>
      <c r="G147" s="115">
        <f t="shared" si="9"/>
        <v>0</v>
      </c>
      <c r="H147" s="195" t="str">
        <f t="shared" si="10"/>
        <v/>
      </c>
      <c r="I147" s="120" t="s">
        <v>4498</v>
      </c>
      <c r="J147" s="200"/>
      <c r="L147" s="202" t="str">
        <f t="shared" si="11"/>
        <v/>
      </c>
      <c r="M147" s="202" t="s">
        <v>4498</v>
      </c>
      <c r="O147" s="203" t="s">
        <v>4207</v>
      </c>
    </row>
    <row r="148" spans="1:15">
      <c r="A148" s="186" t="str">
        <f t="shared" si="8"/>
        <v>//----------buttons -----------------------------------------------</v>
      </c>
      <c r="B148" s="183" t="s">
        <v>5141</v>
      </c>
      <c r="E148" s="184" t="s">
        <v>5103</v>
      </c>
      <c r="G148" s="115">
        <f t="shared" si="9"/>
        <v>0</v>
      </c>
      <c r="H148" s="195" t="str">
        <f t="shared" si="10"/>
        <v/>
      </c>
      <c r="I148" s="120" t="s">
        <v>4498</v>
      </c>
      <c r="J148" s="200"/>
      <c r="K148" s="204">
        <v>43</v>
      </c>
      <c r="L148" s="202" t="str">
        <f t="shared" si="11"/>
        <v/>
      </c>
      <c r="M148" s="202" t="s">
        <v>4498</v>
      </c>
      <c r="O148" s="203" t="s">
        <v>4232</v>
      </c>
    </row>
    <row r="149" spans="1:15">
      <c r="A149" s="186" t="str">
        <f t="shared" si="8"/>
        <v>$lang['button_clear']='Clair';</v>
      </c>
      <c r="B149" s="183" t="s">
        <v>4530</v>
      </c>
      <c r="D149" s="183" t="s">
        <v>3450</v>
      </c>
      <c r="E149" s="184" t="s">
        <v>5103</v>
      </c>
      <c r="G149" s="115">
        <f t="shared" si="9"/>
        <v>0</v>
      </c>
      <c r="H149" s="195" t="str">
        <f t="shared" si="10"/>
        <v>Clair</v>
      </c>
      <c r="I149" s="120" t="s">
        <v>4195</v>
      </c>
      <c r="J149" s="200" t="s">
        <v>3481</v>
      </c>
      <c r="K149" s="204">
        <v>47</v>
      </c>
      <c r="L149" s="202" t="str">
        <f t="shared" si="11"/>
        <v>Clair</v>
      </c>
      <c r="M149" s="202" t="s">
        <v>4195</v>
      </c>
      <c r="O149" s="203" t="s">
        <v>4233</v>
      </c>
    </row>
    <row r="150" spans="1:15">
      <c r="A150" s="186" t="str">
        <f t="shared" si="8"/>
        <v>$lang['button_savenew']='Nouveau stockage';</v>
      </c>
      <c r="B150" s="183" t="s">
        <v>4531</v>
      </c>
      <c r="D150" s="183" t="s">
        <v>3450</v>
      </c>
      <c r="E150" s="184" t="s">
        <v>5103</v>
      </c>
      <c r="G150" s="115">
        <f t="shared" si="9"/>
        <v>0</v>
      </c>
      <c r="H150" s="195" t="str">
        <f t="shared" si="10"/>
        <v>Nouveau stockage</v>
      </c>
      <c r="I150" s="120" t="s">
        <v>4196</v>
      </c>
      <c r="J150" s="200" t="s">
        <v>3482</v>
      </c>
      <c r="K150" s="204">
        <v>48</v>
      </c>
      <c r="L150" s="202" t="str">
        <f t="shared" si="11"/>
        <v>Nouveau stockage</v>
      </c>
      <c r="M150" s="202" t="s">
        <v>4196</v>
      </c>
      <c r="O150" s="203" t="s">
        <v>4234</v>
      </c>
    </row>
    <row r="151" spans="1:15">
      <c r="A151" s="186" t="str">
        <f t="shared" si="8"/>
        <v>$lang['button_save']='Enregistrer';</v>
      </c>
      <c r="B151" s="183" t="s">
        <v>4532</v>
      </c>
      <c r="D151" s="183" t="s">
        <v>3450</v>
      </c>
      <c r="E151" s="184" t="s">
        <v>5103</v>
      </c>
      <c r="G151" s="115">
        <f t="shared" si="9"/>
        <v>0</v>
      </c>
      <c r="H151" s="195" t="str">
        <f t="shared" si="10"/>
        <v>Enregistrer</v>
      </c>
      <c r="I151" s="120" t="s">
        <v>4197</v>
      </c>
      <c r="J151" s="200" t="s">
        <v>3483</v>
      </c>
      <c r="K151" s="204">
        <v>49</v>
      </c>
      <c r="L151" s="202" t="str">
        <f t="shared" si="11"/>
        <v>Enregistrer</v>
      </c>
      <c r="M151" s="202" t="s">
        <v>4197</v>
      </c>
      <c r="O151" s="203" t="s">
        <v>4261</v>
      </c>
    </row>
    <row r="152" spans="1:15">
      <c r="A152" s="186" t="str">
        <f t="shared" si="8"/>
        <v>$lang['button_open']='Ouvrir';</v>
      </c>
      <c r="B152" s="183" t="s">
        <v>4534</v>
      </c>
      <c r="D152" s="183" t="s">
        <v>3450</v>
      </c>
      <c r="E152" s="184" t="s">
        <v>5103</v>
      </c>
      <c r="G152" s="115">
        <f t="shared" si="9"/>
        <v>0</v>
      </c>
      <c r="H152" s="195" t="str">
        <f t="shared" si="10"/>
        <v>Ouvrir</v>
      </c>
      <c r="I152" s="120" t="s">
        <v>4198</v>
      </c>
      <c r="J152" s="200" t="s">
        <v>3485</v>
      </c>
      <c r="K152" s="204">
        <v>51</v>
      </c>
      <c r="L152" s="202" t="str">
        <f t="shared" si="11"/>
        <v>Ouvrir</v>
      </c>
      <c r="M152" s="202" t="s">
        <v>4198</v>
      </c>
      <c r="O152" s="203" t="s">
        <v>4235</v>
      </c>
    </row>
    <row r="153" spans="1:15">
      <c r="A153" s="186" t="str">
        <f t="shared" si="8"/>
        <v>$lang['button_close']='Fermer';</v>
      </c>
      <c r="B153" s="183" t="s">
        <v>4535</v>
      </c>
      <c r="D153" s="183" t="s">
        <v>3450</v>
      </c>
      <c r="E153" s="184" t="s">
        <v>5103</v>
      </c>
      <c r="G153" s="115">
        <f t="shared" si="9"/>
        <v>0</v>
      </c>
      <c r="H153" s="195" t="str">
        <f t="shared" si="10"/>
        <v>Fermer</v>
      </c>
      <c r="I153" s="120" t="s">
        <v>4199</v>
      </c>
      <c r="J153" s="200" t="s">
        <v>3486</v>
      </c>
      <c r="K153" s="204">
        <v>52</v>
      </c>
      <c r="L153" s="202" t="str">
        <f t="shared" si="11"/>
        <v>Fermer</v>
      </c>
      <c r="M153" s="202" t="s">
        <v>4199</v>
      </c>
      <c r="O153" s="203" t="s">
        <v>4236</v>
      </c>
    </row>
    <row r="154" spans="1:15">
      <c r="A154" s="186" t="str">
        <f t="shared" si="8"/>
        <v>$lang['button_showall']='Tout afficher';</v>
      </c>
      <c r="B154" s="183" t="s">
        <v>4758</v>
      </c>
      <c r="D154" s="183" t="s">
        <v>3450</v>
      </c>
      <c r="E154" s="184" t="s">
        <v>5103</v>
      </c>
      <c r="G154" s="115">
        <f t="shared" si="9"/>
        <v>0</v>
      </c>
      <c r="H154" s="195" t="str">
        <f t="shared" si="10"/>
        <v>Tout afficher</v>
      </c>
      <c r="I154" s="120" t="s">
        <v>4201</v>
      </c>
      <c r="J154" s="200" t="s">
        <v>3488</v>
      </c>
      <c r="K154" s="204">
        <v>54</v>
      </c>
      <c r="L154" s="202" t="str">
        <f t="shared" si="11"/>
        <v>Tout afficher</v>
      </c>
      <c r="M154" s="202" t="s">
        <v>4201</v>
      </c>
      <c r="O154" s="203" t="s">
        <v>4237</v>
      </c>
    </row>
    <row r="155" spans="1:15">
      <c r="A155" s="186" t="str">
        <f t="shared" si="8"/>
        <v>$lang["add"]='ajouter';</v>
      </c>
      <c r="B155" s="183" t="s">
        <v>4759</v>
      </c>
      <c r="D155" s="183" t="s">
        <v>3450</v>
      </c>
      <c r="E155" s="184" t="s">
        <v>5103</v>
      </c>
      <c r="G155" s="115">
        <f t="shared" si="9"/>
        <v>0</v>
      </c>
      <c r="H155" s="195" t="str">
        <f t="shared" si="10"/>
        <v>ajouter</v>
      </c>
      <c r="I155" s="120" t="s">
        <v>4256</v>
      </c>
      <c r="J155" s="200" t="s">
        <v>3512</v>
      </c>
      <c r="K155" s="204">
        <v>126</v>
      </c>
      <c r="L155" s="202" t="str">
        <f t="shared" si="11"/>
        <v>ajouter</v>
      </c>
      <c r="M155" s="202" t="s">
        <v>4256</v>
      </c>
      <c r="O155" s="203" t="s">
        <v>4238</v>
      </c>
    </row>
    <row r="156" spans="1:15">
      <c r="A156" s="186" t="str">
        <f t="shared" si="8"/>
        <v/>
      </c>
      <c r="G156" s="115">
        <f t="shared" si="9"/>
        <v>0</v>
      </c>
      <c r="H156" s="195" t="str">
        <f t="shared" si="10"/>
        <v/>
      </c>
      <c r="I156" s="120" t="s">
        <v>4498</v>
      </c>
      <c r="J156" s="200"/>
      <c r="L156" s="202" t="str">
        <f t="shared" si="11"/>
        <v/>
      </c>
      <c r="M156" s="202" t="s">
        <v>4498</v>
      </c>
      <c r="O156" s="203" t="s">
        <v>3591</v>
      </c>
    </row>
    <row r="157" spans="1:15">
      <c r="A157" s="186" t="str">
        <f t="shared" si="8"/>
        <v>$lang['button_menu']='munu';</v>
      </c>
      <c r="B157" s="183" t="s">
        <v>5142</v>
      </c>
      <c r="D157" s="183" t="s">
        <v>3450</v>
      </c>
      <c r="E157" s="184" t="s">
        <v>5098</v>
      </c>
      <c r="G157" s="115">
        <f t="shared" si="9"/>
        <v>0</v>
      </c>
      <c r="H157" s="195" t="str">
        <f t="shared" si="10"/>
        <v>munu</v>
      </c>
      <c r="I157" s="120" t="s">
        <v>4802</v>
      </c>
      <c r="J157" s="200" t="s">
        <v>5057</v>
      </c>
      <c r="K157" s="204">
        <v>78</v>
      </c>
      <c r="L157" s="202" t="str">
        <f t="shared" si="11"/>
        <v>munu</v>
      </c>
      <c r="M157" s="202" t="s">
        <v>4802</v>
      </c>
      <c r="O157" s="203" t="s">
        <v>4239</v>
      </c>
    </row>
    <row r="158" spans="1:15">
      <c r="A158" s="186" t="str">
        <f t="shared" si="8"/>
        <v>$lang['button_back_toppage']='Retour à la première page';</v>
      </c>
      <c r="B158" s="183" t="s">
        <v>4527</v>
      </c>
      <c r="D158" s="183" t="s">
        <v>3450</v>
      </c>
      <c r="E158" s="184" t="s">
        <v>5103</v>
      </c>
      <c r="G158" s="115">
        <f t="shared" si="9"/>
        <v>0</v>
      </c>
      <c r="H158" s="195" t="str">
        <f t="shared" si="10"/>
        <v>Retour à la première page</v>
      </c>
      <c r="I158" s="120" t="s">
        <v>4192</v>
      </c>
      <c r="J158" s="200" t="s">
        <v>3478</v>
      </c>
      <c r="K158" s="204">
        <v>44</v>
      </c>
      <c r="L158" s="202" t="str">
        <f t="shared" si="11"/>
        <v>Retour à la première page</v>
      </c>
      <c r="M158" s="202" t="s">
        <v>4192</v>
      </c>
      <c r="O158" s="203" t="s">
        <v>4240</v>
      </c>
    </row>
    <row r="159" spans="1:15">
      <c r="A159" s="186" t="str">
        <f t="shared" si="8"/>
        <v>$lang['button_back']='Retour';</v>
      </c>
      <c r="B159" s="183" t="s">
        <v>4528</v>
      </c>
      <c r="D159" s="183" t="s">
        <v>3450</v>
      </c>
      <c r="E159" s="184" t="s">
        <v>5103</v>
      </c>
      <c r="G159" s="115">
        <f t="shared" si="9"/>
        <v>0</v>
      </c>
      <c r="H159" s="195" t="str">
        <f t="shared" si="10"/>
        <v>Retour</v>
      </c>
      <c r="I159" s="120" t="s">
        <v>4193</v>
      </c>
      <c r="J159" s="200" t="s">
        <v>3479</v>
      </c>
      <c r="K159" s="204">
        <v>45</v>
      </c>
      <c r="L159" s="202" t="str">
        <f t="shared" si="11"/>
        <v>Retour</v>
      </c>
      <c r="M159" s="202" t="s">
        <v>4193</v>
      </c>
      <c r="O159" s="203" t="s">
        <v>4241</v>
      </c>
    </row>
    <row r="160" spans="1:15">
      <c r="A160" s="186" t="str">
        <f t="shared" si="8"/>
        <v>$lang['button_prev']='Précédent';</v>
      </c>
      <c r="B160" s="183" t="s">
        <v>5143</v>
      </c>
      <c r="D160" s="183" t="s">
        <v>3450</v>
      </c>
      <c r="E160" s="184" t="s">
        <v>5103</v>
      </c>
      <c r="G160" s="115">
        <f t="shared" si="9"/>
        <v>0</v>
      </c>
      <c r="H160" s="195" t="str">
        <f t="shared" si="10"/>
        <v>Précédent</v>
      </c>
      <c r="I160" s="120" t="s">
        <v>4584</v>
      </c>
      <c r="J160" s="200" t="s">
        <v>4574</v>
      </c>
      <c r="K160" s="204">
        <v>90</v>
      </c>
      <c r="L160" s="202" t="str">
        <f t="shared" si="11"/>
        <v>Précédent</v>
      </c>
      <c r="M160" s="202" t="s">
        <v>4584</v>
      </c>
      <c r="O160" s="203" t="s">
        <v>4242</v>
      </c>
    </row>
    <row r="161" spans="1:15">
      <c r="A161" s="186" t="str">
        <f t="shared" si="8"/>
        <v>$lang['button_next']='Suivant';</v>
      </c>
      <c r="B161" s="183" t="s">
        <v>5144</v>
      </c>
      <c r="D161" s="183" t="s">
        <v>3450</v>
      </c>
      <c r="E161" s="184" t="s">
        <v>5103</v>
      </c>
      <c r="G161" s="115">
        <f t="shared" si="9"/>
        <v>0</v>
      </c>
      <c r="H161" s="195" t="str">
        <f t="shared" si="10"/>
        <v>Suivant</v>
      </c>
      <c r="I161" s="120" t="s">
        <v>4585</v>
      </c>
      <c r="J161" s="200" t="s">
        <v>4575</v>
      </c>
      <c r="K161" s="204">
        <v>91</v>
      </c>
      <c r="L161" s="202" t="str">
        <f t="shared" si="11"/>
        <v>Suivant</v>
      </c>
      <c r="M161" s="202" t="s">
        <v>4585</v>
      </c>
      <c r="O161" s="203" t="s">
        <v>4243</v>
      </c>
    </row>
    <row r="162" spans="1:15">
      <c r="A162" s="186" t="str">
        <f t="shared" si="8"/>
        <v/>
      </c>
      <c r="G162" s="115">
        <f t="shared" si="9"/>
        <v>0</v>
      </c>
      <c r="H162" s="195" t="str">
        <f t="shared" si="10"/>
        <v/>
      </c>
      <c r="I162" s="120" t="s">
        <v>4498</v>
      </c>
      <c r="J162" s="200"/>
      <c r="L162" s="202" t="str">
        <f t="shared" si="11"/>
        <v/>
      </c>
      <c r="M162" s="202" t="s">
        <v>4498</v>
      </c>
    </row>
    <row r="163" spans="1:15">
      <c r="A163" s="186" t="str">
        <f t="shared" si="8"/>
        <v>$lang['button_top']='Haut de page';</v>
      </c>
      <c r="B163" s="183" t="s">
        <v>4538</v>
      </c>
      <c r="D163" s="183" t="s">
        <v>3450</v>
      </c>
      <c r="E163" s="184" t="s">
        <v>5103</v>
      </c>
      <c r="G163" s="115">
        <f t="shared" si="9"/>
        <v>0</v>
      </c>
      <c r="H163" s="195" t="str">
        <f t="shared" si="10"/>
        <v>Haut de page</v>
      </c>
      <c r="I163" s="120" t="s">
        <v>4202</v>
      </c>
      <c r="J163" s="200" t="s">
        <v>3490</v>
      </c>
      <c r="K163" s="204">
        <v>57</v>
      </c>
      <c r="L163" s="202" t="str">
        <f t="shared" si="11"/>
        <v>Haut de page</v>
      </c>
      <c r="M163" s="202" t="s">
        <v>4202</v>
      </c>
    </row>
    <row r="164" spans="1:15">
      <c r="A164" s="186" t="str">
        <f t="shared" si="8"/>
        <v>$lang['button_input']='Entrée actuelle du statut';</v>
      </c>
      <c r="B164" s="183" t="s">
        <v>4539</v>
      </c>
      <c r="D164" s="183" t="s">
        <v>3450</v>
      </c>
      <c r="E164" s="184" t="s">
        <v>5103</v>
      </c>
      <c r="G164" s="115">
        <f t="shared" si="9"/>
        <v>0</v>
      </c>
      <c r="H164" s="195" t="str">
        <f t="shared" si="10"/>
        <v>Entrée actuelle du statut</v>
      </c>
      <c r="I164" s="120" t="s">
        <v>4203</v>
      </c>
      <c r="J164" s="200" t="s">
        <v>3491</v>
      </c>
      <c r="K164" s="204">
        <v>58</v>
      </c>
      <c r="L164" s="202" t="str">
        <f t="shared" si="11"/>
        <v>Entrée actuelle du statut</v>
      </c>
      <c r="M164" s="202" t="s">
        <v>4203</v>
      </c>
      <c r="O164" s="203" t="s">
        <v>4244</v>
      </c>
    </row>
    <row r="165" spans="1:15">
      <c r="A165" s="186" t="str">
        <f t="shared" si="8"/>
        <v>$lang['button_queslist']='Liste de questions';</v>
      </c>
      <c r="B165" s="183" t="s">
        <v>5145</v>
      </c>
      <c r="D165" s="183" t="s">
        <v>3450</v>
      </c>
      <c r="E165" s="184" t="s">
        <v>5103</v>
      </c>
      <c r="G165" s="115">
        <f t="shared" si="9"/>
        <v>0</v>
      </c>
      <c r="H165" s="195" t="str">
        <f t="shared" si="10"/>
        <v>Liste de questions</v>
      </c>
      <c r="I165" s="120" t="s">
        <v>4586</v>
      </c>
      <c r="J165" s="200" t="s">
        <v>4576</v>
      </c>
      <c r="K165" s="204">
        <v>92</v>
      </c>
      <c r="L165" s="202" t="str">
        <f t="shared" si="11"/>
        <v>Liste de questions</v>
      </c>
      <c r="M165" s="202" t="s">
        <v>4586</v>
      </c>
    </row>
    <row r="166" spans="1:15">
      <c r="A166" s="186" t="str">
        <f t="shared" si="8"/>
        <v>$lang['button_diagnosis']='Écran de diagnostic';</v>
      </c>
      <c r="B166" s="183" t="s">
        <v>4529</v>
      </c>
      <c r="D166" s="183" t="s">
        <v>3450</v>
      </c>
      <c r="E166" s="184" t="s">
        <v>5103</v>
      </c>
      <c r="G166" s="115">
        <f t="shared" si="9"/>
        <v>0</v>
      </c>
      <c r="H166" s="195" t="str">
        <f t="shared" si="10"/>
        <v>Écran de diagnostic</v>
      </c>
      <c r="I166" s="120" t="s">
        <v>4194</v>
      </c>
      <c r="J166" s="200" t="s">
        <v>3480</v>
      </c>
      <c r="K166" s="204">
        <v>46</v>
      </c>
      <c r="L166" s="202" t="str">
        <f t="shared" si="11"/>
        <v>Écran de diagnostic</v>
      </c>
      <c r="M166" s="202" t="s">
        <v>4194</v>
      </c>
    </row>
    <row r="167" spans="1:15">
      <c r="A167" s="186" t="str">
        <f t="shared" si="8"/>
        <v>$lang['button_measures']='Mesurer la contrepartie';</v>
      </c>
      <c r="B167" s="183" t="s">
        <v>4540</v>
      </c>
      <c r="D167" s="183" t="s">
        <v>3450</v>
      </c>
      <c r="E167" s="184" t="s">
        <v>5103</v>
      </c>
      <c r="G167" s="115">
        <f t="shared" si="9"/>
        <v>0</v>
      </c>
      <c r="H167" s="195" t="str">
        <f t="shared" si="10"/>
        <v>Mesurer la contrepartie</v>
      </c>
      <c r="I167" s="120" t="s">
        <v>4204</v>
      </c>
      <c r="J167" s="200" t="s">
        <v>3492</v>
      </c>
      <c r="K167" s="204">
        <v>59</v>
      </c>
      <c r="L167" s="202" t="str">
        <f t="shared" si="11"/>
        <v>Mesurer la contrepartie</v>
      </c>
      <c r="M167" s="202" t="s">
        <v>4204</v>
      </c>
      <c r="O167" s="203" t="s">
        <v>4245</v>
      </c>
    </row>
    <row r="168" spans="1:15">
      <c r="A168" s="186" t="str">
        <f t="shared" si="8"/>
        <v>$lang['button_selectcategory']='Paramètre du champ d\'évaluation';</v>
      </c>
      <c r="B168" s="183" t="s">
        <v>4541</v>
      </c>
      <c r="D168" s="183" t="s">
        <v>3450</v>
      </c>
      <c r="E168" s="184" t="s">
        <v>5103</v>
      </c>
      <c r="G168" s="115">
        <f t="shared" si="9"/>
        <v>0</v>
      </c>
      <c r="H168" s="195" t="str">
        <f t="shared" si="10"/>
        <v>Paramètre du champ d\'évaluation</v>
      </c>
      <c r="I168" s="120" t="s">
        <v>4205</v>
      </c>
      <c r="J168" s="200" t="s">
        <v>3493</v>
      </c>
      <c r="K168" s="204">
        <v>60</v>
      </c>
      <c r="L168" s="202" t="str">
        <f t="shared" si="11"/>
        <v>Paramètre du champ d'évaluation</v>
      </c>
      <c r="M168" s="202" t="s">
        <v>4205</v>
      </c>
      <c r="O168" s="203" t="s">
        <v>4246</v>
      </c>
    </row>
    <row r="169" spans="1:15">
      <c r="A169" s="186" t="str">
        <f t="shared" si="8"/>
        <v>$lang['button_calcresult']='Résultat de calcul';</v>
      </c>
      <c r="B169" s="183" t="s">
        <v>5146</v>
      </c>
      <c r="D169" s="183" t="s">
        <v>3450</v>
      </c>
      <c r="E169" s="184" t="s">
        <v>5098</v>
      </c>
      <c r="G169" s="115">
        <f t="shared" si="9"/>
        <v>0</v>
      </c>
      <c r="H169" s="195" t="str">
        <f t="shared" si="10"/>
        <v>Résultat de calcul</v>
      </c>
      <c r="I169" s="120" t="s">
        <v>4587</v>
      </c>
      <c r="J169" s="200" t="s">
        <v>4577</v>
      </c>
      <c r="K169" s="204">
        <v>93</v>
      </c>
      <c r="L169" s="202" t="str">
        <f t="shared" si="11"/>
        <v>Résultat de calcul</v>
      </c>
      <c r="M169" s="202" t="s">
        <v>4587</v>
      </c>
    </row>
    <row r="170" spans="1:15">
      <c r="A170" s="186" t="str">
        <f t="shared" si="8"/>
        <v>$lang['button_about']='Commentaire';</v>
      </c>
      <c r="B170" s="183" t="s">
        <v>4533</v>
      </c>
      <c r="D170" s="183" t="s">
        <v>3450</v>
      </c>
      <c r="E170" s="184" t="s">
        <v>5103</v>
      </c>
      <c r="G170" s="115">
        <f t="shared" si="9"/>
        <v>0</v>
      </c>
      <c r="H170" s="195" t="str">
        <f t="shared" si="10"/>
        <v>Commentaire</v>
      </c>
      <c r="I170" s="120" t="s">
        <v>4176</v>
      </c>
      <c r="J170" s="200" t="s">
        <v>3484</v>
      </c>
      <c r="K170" s="204">
        <v>50</v>
      </c>
      <c r="L170" s="202" t="str">
        <f t="shared" si="11"/>
        <v>Commentaire</v>
      </c>
      <c r="M170" s="202" t="s">
        <v>4176</v>
      </c>
    </row>
    <row r="171" spans="1:15">
      <c r="A171" s="186" t="str">
        <f t="shared" si="8"/>
        <v>$lang['button_fullversion']='Version pleine fonction';</v>
      </c>
      <c r="B171" s="183" t="s">
        <v>4536</v>
      </c>
      <c r="D171" s="183" t="s">
        <v>3450</v>
      </c>
      <c r="E171" s="184" t="s">
        <v>5098</v>
      </c>
      <c r="G171" s="115">
        <f t="shared" si="9"/>
        <v>0</v>
      </c>
      <c r="H171" s="195" t="str">
        <f t="shared" si="10"/>
        <v>Version pleine fonction</v>
      </c>
      <c r="I171" s="120" t="s">
        <v>4200</v>
      </c>
      <c r="J171" s="200" t="s">
        <v>3487</v>
      </c>
      <c r="K171" s="204">
        <v>53</v>
      </c>
      <c r="L171" s="202" t="str">
        <f t="shared" si="11"/>
        <v>Version pleine fonction</v>
      </c>
      <c r="M171" s="202" t="s">
        <v>4200</v>
      </c>
      <c r="O171" s="203" t="s">
        <v>4262</v>
      </c>
    </row>
    <row r="172" spans="1:15">
      <c r="A172" s="186" t="str">
        <f t="shared" si="8"/>
        <v>$lang['clear_confirm']='Mode Liste';</v>
      </c>
      <c r="B172" s="183" t="s">
        <v>4537</v>
      </c>
      <c r="D172" s="183" t="s">
        <v>3450</v>
      </c>
      <c r="E172" s="184" t="s">
        <v>5103</v>
      </c>
      <c r="G172" s="115">
        <f t="shared" si="9"/>
        <v>0</v>
      </c>
      <c r="H172" s="195" t="str">
        <f t="shared" si="10"/>
        <v>Mode Liste</v>
      </c>
      <c r="I172" s="120" t="s">
        <v>4191</v>
      </c>
      <c r="J172" s="200" t="s">
        <v>3489</v>
      </c>
      <c r="K172" s="204">
        <v>55</v>
      </c>
      <c r="L172" s="202" t="str">
        <f t="shared" si="11"/>
        <v>Mode Liste</v>
      </c>
      <c r="M172" s="202" t="s">
        <v>4191</v>
      </c>
      <c r="O172" s="203" t="s">
        <v>4263</v>
      </c>
    </row>
    <row r="173" spans="1:15">
      <c r="A173" s="186" t="str">
        <f t="shared" si="8"/>
        <v/>
      </c>
      <c r="B173" s="183" t="s">
        <v>3454</v>
      </c>
      <c r="E173" s="184" t="s">
        <v>5103</v>
      </c>
      <c r="G173" s="115">
        <f t="shared" si="9"/>
        <v>0</v>
      </c>
      <c r="H173" s="195" t="str">
        <f t="shared" si="10"/>
        <v/>
      </c>
      <c r="I173" s="120" t="s">
        <v>4498</v>
      </c>
      <c r="J173" s="200"/>
      <c r="K173" s="204">
        <v>56</v>
      </c>
      <c r="L173" s="202" t="str">
        <f t="shared" si="11"/>
        <v/>
      </c>
      <c r="M173" s="202" t="s">
        <v>4498</v>
      </c>
      <c r="O173" s="203" t="s">
        <v>4264</v>
      </c>
    </row>
    <row r="174" spans="1:15">
      <c r="A174" s="186" t="str">
        <f t="shared" si="8"/>
        <v>$lang['button_co2emission']='Emissions de CO2';</v>
      </c>
      <c r="B174" s="183" t="s">
        <v>4543</v>
      </c>
      <c r="D174" s="183" t="s">
        <v>3450</v>
      </c>
      <c r="E174" s="184" t="s">
        <v>5103</v>
      </c>
      <c r="G174" s="115">
        <f t="shared" si="9"/>
        <v>0</v>
      </c>
      <c r="H174" s="195" t="str">
        <f t="shared" si="10"/>
        <v>Emissions de CO2</v>
      </c>
      <c r="I174" s="120" t="s">
        <v>4207</v>
      </c>
      <c r="J174" s="200" t="s">
        <v>3495</v>
      </c>
      <c r="K174" s="204">
        <v>63</v>
      </c>
      <c r="L174" s="202" t="str">
        <f t="shared" si="11"/>
        <v>Emissions de CO2</v>
      </c>
      <c r="M174" s="202" t="s">
        <v>4207</v>
      </c>
    </row>
    <row r="175" spans="1:15">
      <c r="A175" s="186" t="str">
        <f t="shared" si="8"/>
        <v>$lang['button_firstenergy']='Quantité d\'énergie primaire';</v>
      </c>
      <c r="B175" s="183" t="s">
        <v>4544</v>
      </c>
      <c r="D175" s="183" t="s">
        <v>3450</v>
      </c>
      <c r="E175" s="184" t="s">
        <v>5103</v>
      </c>
      <c r="G175" s="115">
        <f t="shared" si="9"/>
        <v>0</v>
      </c>
      <c r="H175" s="195" t="str">
        <f t="shared" si="10"/>
        <v>Quantité d\'énergie primaire</v>
      </c>
      <c r="I175" s="120" t="s">
        <v>4208</v>
      </c>
      <c r="J175" s="200" t="s">
        <v>3496</v>
      </c>
      <c r="K175" s="204">
        <v>64</v>
      </c>
      <c r="L175" s="202" t="str">
        <f t="shared" si="11"/>
        <v>Quantité d'énergie primaire</v>
      </c>
      <c r="M175" s="202" t="s">
        <v>4208</v>
      </c>
      <c r="O175" s="203" t="s">
        <v>4247</v>
      </c>
    </row>
    <row r="176" spans="1:15" ht="27">
      <c r="A176" s="186" t="str">
        <f t="shared" si="8"/>
        <v>$lang['button_energyfee']='Frais d\'utilité publique';</v>
      </c>
      <c r="B176" s="183" t="s">
        <v>4545</v>
      </c>
      <c r="D176" s="183" t="s">
        <v>3450</v>
      </c>
      <c r="E176" s="184" t="s">
        <v>5103</v>
      </c>
      <c r="G176" s="115">
        <f t="shared" si="9"/>
        <v>0</v>
      </c>
      <c r="H176" s="195" t="str">
        <f t="shared" si="10"/>
        <v>Frais d\'utilité publique</v>
      </c>
      <c r="I176" s="120" t="s">
        <v>4209</v>
      </c>
      <c r="J176" s="200" t="s">
        <v>3497</v>
      </c>
      <c r="K176" s="204">
        <v>65</v>
      </c>
      <c r="L176" s="202" t="str">
        <f t="shared" si="11"/>
        <v>Frais d'utilité publique</v>
      </c>
      <c r="M176" s="202" t="s">
        <v>4209</v>
      </c>
      <c r="O176" s="203" t="s">
        <v>4265</v>
      </c>
    </row>
    <row r="177" spans="1:15">
      <c r="A177" s="186" t="str">
        <f t="shared" si="8"/>
        <v/>
      </c>
      <c r="G177" s="115">
        <f t="shared" si="9"/>
        <v>0</v>
      </c>
      <c r="H177" s="195" t="str">
        <f t="shared" si="10"/>
        <v/>
      </c>
      <c r="I177" s="120" t="s">
        <v>4498</v>
      </c>
      <c r="J177" s="200"/>
      <c r="L177" s="202" t="str">
        <f t="shared" si="11"/>
        <v/>
      </c>
      <c r="M177" s="202" t="s">
        <v>4498</v>
      </c>
    </row>
    <row r="178" spans="1:15">
      <c r="A178" s="186" t="str">
        <f t="shared" si="8"/>
        <v/>
      </c>
      <c r="G178" s="115">
        <f t="shared" si="9"/>
        <v>0</v>
      </c>
      <c r="H178" s="195" t="str">
        <f t="shared" si="10"/>
        <v/>
      </c>
      <c r="I178" s="120" t="s">
        <v>4498</v>
      </c>
      <c r="J178" s="200"/>
      <c r="L178" s="202" t="str">
        <f t="shared" si="11"/>
        <v/>
      </c>
      <c r="M178" s="202" t="s">
        <v>4498</v>
      </c>
    </row>
    <row r="179" spans="1:15">
      <c r="A179" s="186" t="str">
        <f t="shared" si="8"/>
        <v>//---- 1 button mode -----------</v>
      </c>
      <c r="B179" s="183" t="s">
        <v>5147</v>
      </c>
      <c r="G179" s="115">
        <f t="shared" si="9"/>
        <v>0</v>
      </c>
      <c r="H179" s="195" t="str">
        <f t="shared" si="10"/>
        <v/>
      </c>
      <c r="I179" s="120" t="s">
        <v>4498</v>
      </c>
      <c r="J179" s="200"/>
      <c r="K179" s="204">
        <v>77</v>
      </c>
      <c r="L179" s="202" t="str">
        <f t="shared" si="11"/>
        <v/>
      </c>
      <c r="M179" s="202" t="s">
        <v>4498</v>
      </c>
      <c r="O179" s="203" t="s">
        <v>4266</v>
      </c>
    </row>
    <row r="180" spans="1:15" ht="84">
      <c r="A180" s="186"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3" t="s">
        <v>4760</v>
      </c>
      <c r="D180" s="183" t="s">
        <v>3450</v>
      </c>
      <c r="E180" s="184" t="s">
        <v>5103</v>
      </c>
      <c r="G180" s="115">
        <f t="shared" si="9"/>
        <v>0</v>
      </c>
      <c r="H180" s="195"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4578</v>
      </c>
      <c r="J180" s="200" t="s">
        <v>4564</v>
      </c>
      <c r="K180" s="204">
        <v>79</v>
      </c>
      <c r="L180" s="202"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2" t="s">
        <v>4578</v>
      </c>
      <c r="O180" s="203" t="s">
        <v>4267</v>
      </c>
    </row>
    <row r="181" spans="1:15" ht="36">
      <c r="A181" s="186" t="str">
        <f t="shared" si="8"/>
        <v>$lang['home_button_intro2']='L\'information que vous entrez ne peut être visualisée que par votre terminal, elle ne s\'accumule pas sur le serveur.';</v>
      </c>
      <c r="B181" s="183" t="s">
        <v>4761</v>
      </c>
      <c r="D181" s="183" t="s">
        <v>3450</v>
      </c>
      <c r="E181" s="184" t="s">
        <v>5103</v>
      </c>
      <c r="G181" s="115">
        <f t="shared" si="9"/>
        <v>0</v>
      </c>
      <c r="H181" s="195" t="str">
        <f t="shared" si="10"/>
        <v>L\'information que vous entrez ne peut être visualisée que par votre terminal, elle ne s\'accumule pas sur le serveur.</v>
      </c>
      <c r="I181" s="120" t="s">
        <v>4579</v>
      </c>
      <c r="J181" s="200" t="s">
        <v>4565</v>
      </c>
      <c r="K181" s="204">
        <v>80</v>
      </c>
      <c r="L181" s="202" t="str">
        <f t="shared" si="11"/>
        <v>L'information que vous entrez ne peut être visualisée que par votre terminal, elle ne s'accumule pas sur le serveur.</v>
      </c>
      <c r="M181" s="202" t="s">
        <v>4579</v>
      </c>
    </row>
    <row r="182" spans="1:15" ht="27">
      <c r="A182" s="186" t="str">
        <f t="shared" si="8"/>
        <v>$lang['home_button_startdiagnosis']='Début du diagnostic';</v>
      </c>
      <c r="B182" s="183" t="s">
        <v>4762</v>
      </c>
      <c r="D182" s="183" t="s">
        <v>3450</v>
      </c>
      <c r="E182" s="184" t="s">
        <v>5103</v>
      </c>
      <c r="G182" s="115">
        <f t="shared" si="9"/>
        <v>0</v>
      </c>
      <c r="H182" s="195" t="str">
        <f t="shared" si="10"/>
        <v>Début du diagnostic</v>
      </c>
      <c r="I182" s="120" t="s">
        <v>4175</v>
      </c>
      <c r="J182" s="200" t="s">
        <v>4566</v>
      </c>
      <c r="K182" s="204">
        <v>81</v>
      </c>
      <c r="L182" s="202" t="str">
        <f t="shared" si="11"/>
        <v>Début du diagnostic</v>
      </c>
      <c r="M182" s="202" t="s">
        <v>4175</v>
      </c>
      <c r="O182" s="203" t="s">
        <v>4248</v>
      </c>
    </row>
    <row r="183" spans="1:15">
      <c r="A183" s="186" t="str">
        <f t="shared" si="8"/>
        <v>$lang['home_button_about']='A propos de ce diagnostic';</v>
      </c>
      <c r="B183" s="183" t="s">
        <v>4763</v>
      </c>
      <c r="D183" s="183" t="s">
        <v>3450</v>
      </c>
      <c r="E183" s="184" t="s">
        <v>5103</v>
      </c>
      <c r="G183" s="115">
        <f t="shared" si="9"/>
        <v>0</v>
      </c>
      <c r="H183" s="195" t="str">
        <f t="shared" si="10"/>
        <v>A propos de ce diagnostic</v>
      </c>
      <c r="I183" s="120" t="s">
        <v>4580</v>
      </c>
      <c r="J183" s="200" t="s">
        <v>4567</v>
      </c>
      <c r="K183" s="204">
        <v>82</v>
      </c>
      <c r="L183" s="202" t="str">
        <f t="shared" si="11"/>
        <v>A propos de ce diagnostic</v>
      </c>
      <c r="M183" s="202" t="s">
        <v>4580</v>
      </c>
    </row>
    <row r="184" spans="1:15">
      <c r="A184" s="186" t="str">
        <f t="shared" si="8"/>
        <v>$lang['home_button_result']='Voir les résultats';</v>
      </c>
      <c r="B184" s="183" t="s">
        <v>4764</v>
      </c>
      <c r="D184" s="183" t="s">
        <v>3450</v>
      </c>
      <c r="E184" s="184" t="s">
        <v>5148</v>
      </c>
      <c r="G184" s="115">
        <f t="shared" si="9"/>
        <v>0</v>
      </c>
      <c r="H184" s="195" t="str">
        <f t="shared" si="10"/>
        <v>Voir les résultats</v>
      </c>
      <c r="I184" s="120" t="s">
        <v>4179</v>
      </c>
      <c r="J184" s="200" t="s">
        <v>4568</v>
      </c>
      <c r="K184" s="204">
        <v>83</v>
      </c>
      <c r="L184" s="202" t="str">
        <f t="shared" si="11"/>
        <v>Voir les résultats</v>
      </c>
      <c r="M184" s="202" t="s">
        <v>4179</v>
      </c>
    </row>
    <row r="185" spans="1:15">
      <c r="A185" s="186" t="str">
        <f t="shared" si="8"/>
        <v>$lang['home_button_retry']='Réponds à nouveau';</v>
      </c>
      <c r="B185" s="183" t="s">
        <v>4765</v>
      </c>
      <c r="D185" s="183" t="s">
        <v>3450</v>
      </c>
      <c r="E185" s="184" t="s">
        <v>5148</v>
      </c>
      <c r="G185" s="115">
        <f t="shared" si="9"/>
        <v>0</v>
      </c>
      <c r="H185" s="195" t="str">
        <f t="shared" si="10"/>
        <v>Réponds à nouveau</v>
      </c>
      <c r="I185" s="120" t="s">
        <v>4581</v>
      </c>
      <c r="J185" s="200" t="s">
        <v>4569</v>
      </c>
      <c r="K185" s="204">
        <v>84</v>
      </c>
      <c r="L185" s="202" t="str">
        <f t="shared" si="11"/>
        <v>Réponds à nouveau</v>
      </c>
      <c r="M185" s="202" t="s">
        <v>4581</v>
      </c>
    </row>
    <row r="186" spans="1:15">
      <c r="A186" s="186" t="str">
        <f t="shared" si="8"/>
        <v>$lang['home_button_average']='Comparaison moyenne';</v>
      </c>
      <c r="B186" s="183" t="s">
        <v>4766</v>
      </c>
      <c r="D186" s="183" t="s">
        <v>3450</v>
      </c>
      <c r="E186" s="184" t="s">
        <v>5148</v>
      </c>
      <c r="G186" s="115">
        <f t="shared" si="9"/>
        <v>0</v>
      </c>
      <c r="H186" s="195" t="str">
        <f t="shared" si="10"/>
        <v>Comparaison moyenne</v>
      </c>
      <c r="I186" s="120" t="s">
        <v>4582</v>
      </c>
      <c r="J186" s="200" t="s">
        <v>4570</v>
      </c>
      <c r="K186" s="204">
        <v>85</v>
      </c>
      <c r="L186" s="202" t="str">
        <f t="shared" si="11"/>
        <v>Comparaison moyenne</v>
      </c>
      <c r="M186" s="202" t="s">
        <v>4582</v>
      </c>
      <c r="O186" s="203" t="s">
        <v>4268</v>
      </c>
    </row>
    <row r="187" spans="1:15">
      <c r="A187" s="186" t="str">
        <f t="shared" si="8"/>
        <v>$lang['home_button_monthly']='Changement mensuel';</v>
      </c>
      <c r="B187" s="183" t="s">
        <v>4767</v>
      </c>
      <c r="D187" s="183" t="s">
        <v>3450</v>
      </c>
      <c r="E187" s="184" t="s">
        <v>5148</v>
      </c>
      <c r="G187" s="115">
        <f t="shared" si="9"/>
        <v>0</v>
      </c>
      <c r="H187" s="195" t="str">
        <f t="shared" si="10"/>
        <v>Changement mensuel</v>
      </c>
      <c r="I187" s="120" t="s">
        <v>4583</v>
      </c>
      <c r="J187" s="200" t="s">
        <v>4571</v>
      </c>
      <c r="K187" s="204">
        <v>86</v>
      </c>
      <c r="L187" s="202" t="str">
        <f t="shared" si="11"/>
        <v>Changement mensuel</v>
      </c>
      <c r="M187" s="202" t="s">
        <v>4583</v>
      </c>
      <c r="O187" s="203" t="s">
        <v>4269</v>
      </c>
    </row>
    <row r="188" spans="1:15">
      <c r="A188" s="186" t="str">
        <f t="shared" si="8"/>
        <v>$lang['home_button_measure']='Mesures efficaces';</v>
      </c>
      <c r="B188" s="183" t="s">
        <v>4768</v>
      </c>
      <c r="D188" s="183" t="s">
        <v>3450</v>
      </c>
      <c r="E188" s="184" t="s">
        <v>5148</v>
      </c>
      <c r="G188" s="115">
        <f t="shared" si="9"/>
        <v>0</v>
      </c>
      <c r="H188" s="195" t="str">
        <f t="shared" si="10"/>
        <v>Mesures efficaces</v>
      </c>
      <c r="I188" s="120" t="s">
        <v>4219</v>
      </c>
      <c r="J188" s="200" t="s">
        <v>4572</v>
      </c>
      <c r="K188" s="204">
        <v>87</v>
      </c>
      <c r="L188" s="202" t="str">
        <f t="shared" si="11"/>
        <v>Mesures efficaces</v>
      </c>
      <c r="M188" s="202" t="s">
        <v>4219</v>
      </c>
      <c r="O188" s="203" t="s">
        <v>4270</v>
      </c>
    </row>
    <row r="189" spans="1:15" ht="36">
      <c r="A189" s="186" t="str">
        <f t="shared" si="8"/>
        <v>$lang['home_button_resultmessage']='Nous comparons la moyenne avec un graphique. L\'effet lors de l\'exécution de \'mesures efficaces\' s\'affiche dans le graphique du milieu.';</v>
      </c>
      <c r="B189" s="183" t="s">
        <v>4769</v>
      </c>
      <c r="D189" s="183" t="s">
        <v>3450</v>
      </c>
      <c r="E189" s="184" t="s">
        <v>5103</v>
      </c>
      <c r="G189" s="115">
        <f t="shared" si="9"/>
        <v>0</v>
      </c>
      <c r="H189" s="195" t="str">
        <f t="shared" si="10"/>
        <v>Nous comparons la moyenne avec un graphique. L\'effet lors de l\'exécution de \'mesures efficaces\' s\'affiche dans le graphique du milieu.</v>
      </c>
      <c r="I189" s="120" t="s">
        <v>4803</v>
      </c>
      <c r="J189" s="200" t="s">
        <v>4573</v>
      </c>
      <c r="K189" s="204">
        <v>88</v>
      </c>
      <c r="L189" s="202" t="str">
        <f t="shared" si="11"/>
        <v>Nous comparons la moyenne avec un graphique. L'effet lors de l'exécution de 'mesures efficaces' s'affiche dans le graphique du milieu.</v>
      </c>
      <c r="M189" s="202" t="s">
        <v>4803</v>
      </c>
      <c r="O189" s="203" t="s">
        <v>4267</v>
      </c>
    </row>
    <row r="190" spans="1:15" ht="36">
      <c r="A190" s="186" t="str">
        <f t="shared" si="8"/>
        <v>$lang['home_button_measuremessage']='Une liste des contre-mesures efficaces. Si vous sélectionnez \'Sélectionner\', l\'effet sera affiché dans le graphique.';</v>
      </c>
      <c r="B190" s="183" t="s">
        <v>4770</v>
      </c>
      <c r="D190" s="183" t="s">
        <v>3450</v>
      </c>
      <c r="E190" s="184" t="s">
        <v>5148</v>
      </c>
      <c r="G190" s="115">
        <f t="shared" si="9"/>
        <v>0</v>
      </c>
      <c r="H190" s="195" t="str">
        <f t="shared" si="10"/>
        <v>Une liste des contre-mesures efficaces. Si vous sélectionnez \'Sélectionner\', l\'effet sera affiché dans le graphique.</v>
      </c>
      <c r="I190" s="120" t="s">
        <v>4804</v>
      </c>
      <c r="J190" s="200" t="s">
        <v>5058</v>
      </c>
      <c r="K190" s="204">
        <v>89</v>
      </c>
      <c r="L190" s="202" t="str">
        <f t="shared" si="11"/>
        <v>Une liste des contre-mesures efficaces. Si vous sélectionnez 'Sélectionner', l'effet sera affiché dans le graphique.</v>
      </c>
      <c r="M190" s="202" t="s">
        <v>4804</v>
      </c>
    </row>
    <row r="191" spans="1:15" ht="36">
      <c r="A191" s="186" t="str">
        <f t="shared" si="8"/>
        <v>$lang['home_button_pagemessage']='Vous pouvez répondre en détail en spécifiant le champ. Vous pouvez ajouter des pièces et du matériel avec \'Ajouter\'.';</v>
      </c>
      <c r="B191" s="183" t="s">
        <v>4771</v>
      </c>
      <c r="D191" s="183" t="s">
        <v>3450</v>
      </c>
      <c r="E191" s="184" t="s">
        <v>5103</v>
      </c>
      <c r="G191" s="115">
        <f t="shared" si="9"/>
        <v>0</v>
      </c>
      <c r="H191" s="195" t="str">
        <f t="shared" si="10"/>
        <v>Vous pouvez répondre en détail en spécifiant le champ. Vous pouvez ajouter des pièces et du matériel avec \'Ajouter\'.</v>
      </c>
      <c r="I191" s="120" t="s">
        <v>4805</v>
      </c>
      <c r="J191" s="200" t="s">
        <v>5059</v>
      </c>
      <c r="K191" s="204">
        <v>94</v>
      </c>
      <c r="L191" s="202" t="str">
        <f t="shared" si="11"/>
        <v>Vous pouvez répondre en détail en spécifiant le champ. Vous pouvez ajouter des pièces et du matériel avec 'Ajouter'.</v>
      </c>
      <c r="M191" s="202" t="s">
        <v>4805</v>
      </c>
    </row>
    <row r="192" spans="1:15">
      <c r="A192" s="186" t="str">
        <f t="shared" si="8"/>
        <v/>
      </c>
      <c r="G192" s="115">
        <f t="shared" si="9"/>
        <v>0</v>
      </c>
      <c r="H192" s="195" t="str">
        <f t="shared" si="10"/>
        <v/>
      </c>
      <c r="I192" s="120" t="s">
        <v>4498</v>
      </c>
      <c r="J192" s="200"/>
      <c r="L192" s="202" t="str">
        <f t="shared" si="11"/>
        <v/>
      </c>
      <c r="M192" s="202" t="s">
        <v>4498</v>
      </c>
      <c r="O192" s="203" t="s">
        <v>4271</v>
      </c>
    </row>
    <row r="193" spans="1:15">
      <c r="A193" s="186" t="str">
        <f t="shared" si="8"/>
        <v/>
      </c>
      <c r="G193" s="115">
        <f t="shared" si="9"/>
        <v>0</v>
      </c>
      <c r="H193" s="195" t="str">
        <f t="shared" si="10"/>
        <v/>
      </c>
      <c r="I193" s="120" t="s">
        <v>4498</v>
      </c>
      <c r="J193" s="200"/>
      <c r="L193" s="202" t="str">
        <f t="shared" si="11"/>
        <v/>
      </c>
      <c r="M193" s="202" t="s">
        <v>4498</v>
      </c>
      <c r="O193" s="203" t="s">
        <v>4272</v>
      </c>
    </row>
    <row r="194" spans="1:15">
      <c r="A194" s="186" t="str">
        <f t="shared" ref="A194:A257" si="12">IF(E194="param",CLEAN(B194&amp;"'function("&amp;H194&amp;") {return "&amp;H195&amp;"};';"),IF(E194="template","",CLEAN(B194&amp;IF(D194="",IF(OR(CLEAN(B194)="",LEFT(B194,2)="//"),"","'';"),"'"&amp;H194&amp;"'"&amp;D194))))</f>
        <v/>
      </c>
      <c r="G194" s="115">
        <f t="shared" si="9"/>
        <v>0</v>
      </c>
      <c r="H194" s="195" t="str">
        <f t="shared" si="10"/>
        <v/>
      </c>
      <c r="I194" s="120" t="s">
        <v>4498</v>
      </c>
      <c r="J194" s="200"/>
      <c r="L194" s="202" t="str">
        <f t="shared" si="11"/>
        <v/>
      </c>
      <c r="M194" s="202" t="s">
        <v>4498</v>
      </c>
      <c r="O194" s="203" t="s">
        <v>4273</v>
      </c>
    </row>
    <row r="195" spans="1:15" ht="24">
      <c r="A195" s="186" t="str">
        <f t="shared" si="12"/>
        <v>//---------- 2 focus mode page -----------------------------------------------</v>
      </c>
      <c r="B195" s="183" t="s">
        <v>5149</v>
      </c>
      <c r="E195" s="184" t="s">
        <v>5150</v>
      </c>
      <c r="G195" s="115">
        <f t="shared" si="9"/>
        <v>0</v>
      </c>
      <c r="H195" s="195" t="str">
        <f t="shared" si="10"/>
        <v/>
      </c>
      <c r="I195" s="120" t="s">
        <v>4498</v>
      </c>
      <c r="J195" s="200"/>
      <c r="K195" s="204">
        <v>41</v>
      </c>
      <c r="L195" s="202" t="str">
        <f t="shared" si="11"/>
        <v/>
      </c>
      <c r="M195" s="202" t="s">
        <v>4498</v>
      </c>
      <c r="O195" s="203" t="s">
        <v>4267</v>
      </c>
    </row>
    <row r="196" spans="1:15">
      <c r="A196" s="186" t="str">
        <f t="shared" si="12"/>
        <v>$lang['home_focus_title_after']='Mode Liste';</v>
      </c>
      <c r="B196" s="183" t="s">
        <v>5151</v>
      </c>
      <c r="D196" s="183" t="s">
        <v>3450</v>
      </c>
      <c r="E196" s="184" t="s">
        <v>5148</v>
      </c>
      <c r="G196" s="115">
        <f t="shared" si="9"/>
        <v>0</v>
      </c>
      <c r="H196" s="195" t="str">
        <f t="shared" si="10"/>
        <v>Mode Liste</v>
      </c>
      <c r="I196" s="120" t="s">
        <v>4191</v>
      </c>
      <c r="J196" s="200" t="s">
        <v>3477</v>
      </c>
      <c r="K196" s="204">
        <v>42</v>
      </c>
      <c r="L196" s="202" t="str">
        <f t="shared" si="11"/>
        <v>Mode Liste</v>
      </c>
      <c r="M196" s="202" t="s">
        <v>4191</v>
      </c>
    </row>
    <row r="197" spans="1:15">
      <c r="A197" s="186" t="str">
        <f t="shared" si="12"/>
        <v/>
      </c>
      <c r="E197" s="184" t="s">
        <v>5148</v>
      </c>
      <c r="G197" s="115">
        <f t="shared" ref="G197:G260" si="13">IF(MOD(LEN(H197) - LEN(SUBSTITUTE(H197, """", "")),2) = 1,1,0)</f>
        <v>0</v>
      </c>
      <c r="H197" s="195" t="str">
        <f t="shared" si="10"/>
        <v/>
      </c>
      <c r="I197" s="120" t="s">
        <v>4498</v>
      </c>
      <c r="J197" s="200"/>
      <c r="K197" s="204">
        <v>68</v>
      </c>
      <c r="L197" s="202" t="str">
        <f t="shared" si="11"/>
        <v/>
      </c>
      <c r="M197" s="202" t="s">
        <v>4498</v>
      </c>
      <c r="O197" s="203" t="s">
        <v>4249</v>
      </c>
    </row>
    <row r="198" spans="1:15" ht="48">
      <c r="A198" s="186" t="str">
        <f t="shared" si="12"/>
        <v>$lang['intro1']='Bienvenue sur un nouveau logiciel de diagnostic d\'économie d\'énergie. En saisissant comment utiliser l\'énergie maintenant, vous pouvez calculer et proposer des mesures efficaces d\'économie d\'énergie.';</v>
      </c>
      <c r="B198" s="183" t="s">
        <v>4546</v>
      </c>
      <c r="D198" s="183" t="s">
        <v>3450</v>
      </c>
      <c r="E198" s="184" t="s">
        <v>5148</v>
      </c>
      <c r="G198" s="115">
        <f t="shared" si="13"/>
        <v>0</v>
      </c>
      <c r="H198" s="195" t="str">
        <f t="shared" ref="H198:H270" si="14">SUBSTITUTE(I198, "'", "\'")</f>
        <v>Bienvenue sur un nouveau logiciel de diagnostic d\'économie d\'énergie. En saisissant comment utiliser l\'énergie maintenant, vous pouvez calculer et proposer des mesures efficaces d\'économie d\'énergie.</v>
      </c>
      <c r="I198" s="120" t="s">
        <v>5916</v>
      </c>
      <c r="J198" s="200" t="s">
        <v>3498</v>
      </c>
      <c r="K198" s="204">
        <v>69</v>
      </c>
      <c r="L198" s="202"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2" t="s">
        <v>4210</v>
      </c>
    </row>
    <row r="199" spans="1:15" ht="48">
      <c r="A199" s="186" t="str">
        <f t="shared" si="12"/>
        <v>$lang['intro2']='Pour autant que vous le compreniez, choisissez comment utiliser l\'énergie actuelle. Je ne me dérange pas si je m\'en fiche, ignore toute question que je ne comprends pas.';</v>
      </c>
      <c r="B199" s="183" t="s">
        <v>4547</v>
      </c>
      <c r="D199" s="183" t="s">
        <v>3450</v>
      </c>
      <c r="E199" s="184" t="s">
        <v>5103</v>
      </c>
      <c r="G199" s="115">
        <f t="shared" si="13"/>
        <v>0</v>
      </c>
      <c r="H199" s="195" t="str">
        <f t="shared" si="14"/>
        <v>Pour autant que vous le compreniez, choisissez comment utiliser l\'énergie actuelle. Je ne me dérange pas si je m\'en fiche, ignore toute question que je ne comprends pas.</v>
      </c>
      <c r="I199" s="120" t="s">
        <v>4211</v>
      </c>
      <c r="J199" s="200" t="s">
        <v>3499</v>
      </c>
      <c r="K199" s="204">
        <v>70</v>
      </c>
      <c r="L199" s="202" t="str">
        <f t="shared" si="15"/>
        <v>Pour autant que vous le compreniez, choisissez comment utiliser l'énergie actuelle. Je ne me dérange pas si je m'en fiche, ignore toute question que je ne comprends pas.</v>
      </c>
      <c r="M199" s="202" t="s">
        <v>4211</v>
      </c>
      <c r="O199" s="203" t="s">
        <v>4274</v>
      </c>
    </row>
    <row r="200" spans="1:15" ht="24">
      <c r="A200" s="186" t="str">
        <f t="shared" si="12"/>
        <v>$lang['intro3']='Les résultats d\'analyse selon l\'entrée sont affichés à tout moment.';</v>
      </c>
      <c r="B200" s="183" t="s">
        <v>4548</v>
      </c>
      <c r="D200" s="183" t="s">
        <v>3450</v>
      </c>
      <c r="E200" s="184" t="s">
        <v>5103</v>
      </c>
      <c r="G200" s="115">
        <f t="shared" si="13"/>
        <v>0</v>
      </c>
      <c r="H200" s="195" t="str">
        <f t="shared" si="14"/>
        <v>Les résultats d\'analyse selon l\'entrée sont affichés à tout moment.</v>
      </c>
      <c r="I200" s="120" t="s">
        <v>4212</v>
      </c>
      <c r="J200" s="200" t="s">
        <v>3500</v>
      </c>
      <c r="K200" s="204">
        <v>71</v>
      </c>
      <c r="L200" s="202" t="str">
        <f t="shared" si="15"/>
        <v>Les résultats d'analyse selon l'entrée sont affichés à tout moment.</v>
      </c>
      <c r="M200" s="202" t="s">
        <v>4212</v>
      </c>
      <c r="O200" s="203" t="s">
        <v>4275</v>
      </c>
    </row>
    <row r="201" spans="1:15" ht="72">
      <c r="A201" s="186"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3" t="s">
        <v>4549</v>
      </c>
      <c r="D201" s="183" t="s">
        <v>3450</v>
      </c>
      <c r="E201" s="184" t="s">
        <v>5148</v>
      </c>
      <c r="G201" s="115">
        <f t="shared" si="13"/>
        <v>0</v>
      </c>
      <c r="H201" s="195"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4213</v>
      </c>
      <c r="J201" s="200" t="s">
        <v>3501</v>
      </c>
      <c r="K201" s="204">
        <v>72</v>
      </c>
      <c r="L201" s="202"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2" t="s">
        <v>4213</v>
      </c>
    </row>
    <row r="202" spans="1:15">
      <c r="A202" s="186" t="str">
        <f t="shared" si="12"/>
        <v>$lang['intro5']='Je trace la facture des services publics par mois.';</v>
      </c>
      <c r="B202" s="183" t="s">
        <v>4550</v>
      </c>
      <c r="D202" s="183" t="s">
        <v>3450</v>
      </c>
      <c r="E202" s="184" t="s">
        <v>5103</v>
      </c>
      <c r="G202" s="115">
        <f t="shared" si="13"/>
        <v>0</v>
      </c>
      <c r="H202" s="195" t="str">
        <f t="shared" si="14"/>
        <v>Je trace la facture des services publics par mois.</v>
      </c>
      <c r="I202" s="120" t="s">
        <v>4214</v>
      </c>
      <c r="J202" s="200" t="s">
        <v>3502</v>
      </c>
      <c r="K202" s="204">
        <v>73</v>
      </c>
      <c r="L202" s="202" t="str">
        <f t="shared" si="15"/>
        <v>Je trace la facture des services publics par mois.</v>
      </c>
      <c r="M202" s="202" t="s">
        <v>4214</v>
      </c>
    </row>
    <row r="203" spans="1:15" ht="84">
      <c r="A203" s="186"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3" t="s">
        <v>4551</v>
      </c>
      <c r="D203" s="183" t="s">
        <v>3450</v>
      </c>
      <c r="E203" s="184" t="s">
        <v>5103</v>
      </c>
      <c r="G203" s="115">
        <f t="shared" si="13"/>
        <v>0</v>
      </c>
      <c r="H203" s="195"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4215</v>
      </c>
      <c r="J203" s="200" t="s">
        <v>3503</v>
      </c>
      <c r="K203" s="204">
        <v>74</v>
      </c>
      <c r="L203" s="202"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2" t="s">
        <v>4215</v>
      </c>
      <c r="O203" s="203" t="s">
        <v>4276</v>
      </c>
    </row>
    <row r="204" spans="1:15" ht="24">
      <c r="A204" s="186" t="str">
        <f t="shared" si="12"/>
        <v>$lang['intro7']='Vous pouvez enregistrer les informations d\'entrée dans le navigateur.';</v>
      </c>
      <c r="B204" s="183" t="s">
        <v>4552</v>
      </c>
      <c r="D204" s="183" t="s">
        <v>3450</v>
      </c>
      <c r="E204" s="184" t="s">
        <v>5103</v>
      </c>
      <c r="G204" s="115">
        <f t="shared" si="13"/>
        <v>0</v>
      </c>
      <c r="H204" s="195" t="str">
        <f t="shared" si="14"/>
        <v>Vous pouvez enregistrer les informations d\'entrée dans le navigateur.</v>
      </c>
      <c r="I204" s="120" t="s">
        <v>4216</v>
      </c>
      <c r="J204" s="200" t="s">
        <v>3504</v>
      </c>
      <c r="K204" s="204">
        <v>75</v>
      </c>
      <c r="L204" s="202" t="str">
        <f t="shared" si="15"/>
        <v>Vous pouvez enregistrer les informations d'entrée dans le navigateur.</v>
      </c>
      <c r="M204" s="202" t="s">
        <v>4216</v>
      </c>
      <c r="O204" s="203" t="s">
        <v>4277</v>
      </c>
    </row>
    <row r="205" spans="1:15" ht="48">
      <c r="A205" s="186" t="str">
        <f t="shared" si="12"/>
        <v>$lang['intro8']='Cet écran est limité à environ 20 éléments, mais vous pouvez également effectuer un diagnostic détaillé. Appuyez sur [Terminé] immédiatement pour commencer le diagnostic.';</v>
      </c>
      <c r="B205" s="183" t="s">
        <v>4553</v>
      </c>
      <c r="D205" s="183" t="s">
        <v>3450</v>
      </c>
      <c r="E205" s="184" t="s">
        <v>5103</v>
      </c>
      <c r="G205" s="115">
        <f t="shared" si="13"/>
        <v>0</v>
      </c>
      <c r="H205" s="195" t="str">
        <f t="shared" si="14"/>
        <v>Cet écran est limité à environ 20 éléments, mais vous pouvez également effectuer un diagnostic détaillé. Appuyez sur [Terminé] immédiatement pour commencer le diagnostic.</v>
      </c>
      <c r="I205" s="120" t="s">
        <v>4217</v>
      </c>
      <c r="J205" s="200" t="s">
        <v>3505</v>
      </c>
      <c r="K205" s="204">
        <v>76</v>
      </c>
      <c r="L205" s="202" t="str">
        <f t="shared" si="15"/>
        <v>Cet écran est limité à environ 20 éléments, mais vous pouvez également effectuer un diagnostic détaillé. Appuyez sur [Terminé] immédiatement pour commencer le diagnostic.</v>
      </c>
      <c r="M205" s="202" t="s">
        <v>4217</v>
      </c>
    </row>
    <row r="206" spans="1:15" ht="40.5">
      <c r="A206" s="186" t="str">
        <f t="shared" si="12"/>
        <v/>
      </c>
      <c r="G206" s="115">
        <f t="shared" si="13"/>
        <v>0</v>
      </c>
      <c r="H206" s="195" t="str">
        <f t="shared" si="14"/>
        <v/>
      </c>
      <c r="I206" s="120" t="s">
        <v>4498</v>
      </c>
      <c r="J206" s="200"/>
      <c r="L206" s="202" t="str">
        <f t="shared" si="15"/>
        <v/>
      </c>
      <c r="M206" s="202" t="s">
        <v>4498</v>
      </c>
      <c r="O206" s="203" t="s">
        <v>4278</v>
      </c>
    </row>
    <row r="207" spans="1:15" ht="24">
      <c r="A207" s="186" t="str">
        <f t="shared" si="12"/>
        <v>//---------- 3 easy mode page -----------------------------------------------</v>
      </c>
      <c r="B207" s="183" t="s">
        <v>5152</v>
      </c>
      <c r="E207" s="184" t="s">
        <v>5148</v>
      </c>
      <c r="G207" s="115">
        <f t="shared" si="13"/>
        <v>0</v>
      </c>
      <c r="H207" s="195" t="str">
        <f t="shared" si="14"/>
        <v/>
      </c>
      <c r="I207" s="120" t="s">
        <v>4498</v>
      </c>
      <c r="J207" s="200"/>
      <c r="K207" s="204">
        <v>9</v>
      </c>
      <c r="L207" s="202" t="str">
        <f t="shared" si="15"/>
        <v/>
      </c>
      <c r="M207" s="202" t="s">
        <v>4498</v>
      </c>
    </row>
    <row r="208" spans="1:15">
      <c r="A208" s="186" t="str">
        <f t="shared" si="12"/>
        <v>$lang['home_easy_title']='Eco-check facile pour une vie confortable';</v>
      </c>
      <c r="B208" s="183" t="s">
        <v>4505</v>
      </c>
      <c r="D208" s="183" t="s">
        <v>3450</v>
      </c>
      <c r="E208" s="184" t="s">
        <v>5103</v>
      </c>
      <c r="G208" s="115">
        <f t="shared" si="13"/>
        <v>0</v>
      </c>
      <c r="H208" s="195" t="str">
        <f t="shared" si="14"/>
        <v>Eco-check facile pour une vie confortable</v>
      </c>
      <c r="I208" s="120" t="s">
        <v>4166</v>
      </c>
      <c r="J208" s="200" t="s">
        <v>3456</v>
      </c>
      <c r="K208" s="204">
        <v>10</v>
      </c>
      <c r="L208" s="202" t="str">
        <f t="shared" si="15"/>
        <v>Eco-check facile pour une vie confortable</v>
      </c>
      <c r="M208" s="202" t="s">
        <v>4166</v>
      </c>
      <c r="O208" s="203" t="s">
        <v>4279</v>
      </c>
    </row>
    <row r="209" spans="1:15">
      <c r="A209" s="186" t="str">
        <f t="shared" si="12"/>
        <v>$lang['home_easy_step1']='Une question';</v>
      </c>
      <c r="B209" s="183" t="s">
        <v>4506</v>
      </c>
      <c r="D209" s="183" t="s">
        <v>3450</v>
      </c>
      <c r="E209" s="184" t="s">
        <v>5148</v>
      </c>
      <c r="G209" s="115">
        <f t="shared" si="13"/>
        <v>0</v>
      </c>
      <c r="H209" s="195" t="str">
        <f t="shared" si="14"/>
        <v>Une question</v>
      </c>
      <c r="I209" s="120" t="s">
        <v>4167</v>
      </c>
      <c r="J209" s="200" t="s">
        <v>3457</v>
      </c>
      <c r="K209" s="204">
        <v>11</v>
      </c>
      <c r="L209" s="202" t="str">
        <f t="shared" si="15"/>
        <v>Une question</v>
      </c>
      <c r="M209" s="202" t="s">
        <v>4167</v>
      </c>
      <c r="O209" s="203" t="s">
        <v>4280</v>
      </c>
    </row>
    <row r="210" spans="1:15">
      <c r="A210" s="186" t="str">
        <f t="shared" si="12"/>
        <v>$lang['home_easy_step2']='Comparaison';</v>
      </c>
      <c r="B210" s="183" t="s">
        <v>4772</v>
      </c>
      <c r="D210" s="183" t="s">
        <v>3450</v>
      </c>
      <c r="E210" s="184" t="s">
        <v>5103</v>
      </c>
      <c r="G210" s="115">
        <f t="shared" si="13"/>
        <v>0</v>
      </c>
      <c r="H210" s="195" t="str">
        <f t="shared" si="14"/>
        <v>Comparaison</v>
      </c>
      <c r="I210" s="120" t="s">
        <v>4168</v>
      </c>
      <c r="J210" s="200" t="s">
        <v>3458</v>
      </c>
      <c r="K210" s="204">
        <v>12</v>
      </c>
      <c r="L210" s="202" t="str">
        <f t="shared" si="15"/>
        <v>Comparaison</v>
      </c>
      <c r="M210" s="202" t="s">
        <v>4168</v>
      </c>
    </row>
    <row r="211" spans="1:15">
      <c r="A211" s="186" t="str">
        <f t="shared" si="12"/>
        <v>$lang['home_easy_step3']='Caractéristique';</v>
      </c>
      <c r="B211" s="183" t="s">
        <v>4507</v>
      </c>
      <c r="D211" s="183" t="s">
        <v>3450</v>
      </c>
      <c r="E211" s="184" t="s">
        <v>5103</v>
      </c>
      <c r="G211" s="115">
        <f t="shared" si="13"/>
        <v>0</v>
      </c>
      <c r="H211" s="195" t="str">
        <f t="shared" si="14"/>
        <v>Caractéristique</v>
      </c>
      <c r="I211" s="120" t="s">
        <v>4169</v>
      </c>
      <c r="J211" s="200" t="s">
        <v>3459</v>
      </c>
      <c r="K211" s="204">
        <v>13</v>
      </c>
      <c r="L211" s="202" t="str">
        <f t="shared" si="15"/>
        <v>Caractéristique</v>
      </c>
      <c r="M211" s="202" t="s">
        <v>4169</v>
      </c>
    </row>
    <row r="212" spans="1:15">
      <c r="A212" s="186" t="str">
        <f t="shared" si="12"/>
        <v>$lang['home_easy_step4']='Mesures';</v>
      </c>
      <c r="B212" s="183" t="s">
        <v>4508</v>
      </c>
      <c r="D212" s="183" t="s">
        <v>3450</v>
      </c>
      <c r="E212" s="184" t="s">
        <v>5103</v>
      </c>
      <c r="G212" s="115">
        <f t="shared" si="13"/>
        <v>0</v>
      </c>
      <c r="H212" s="195" t="str">
        <f t="shared" si="14"/>
        <v>Mesures</v>
      </c>
      <c r="I212" s="120" t="s">
        <v>4170</v>
      </c>
      <c r="J212" s="200" t="s">
        <v>3460</v>
      </c>
      <c r="K212" s="204">
        <v>14</v>
      </c>
      <c r="L212" s="202" t="str">
        <f t="shared" si="15"/>
        <v>Mesures</v>
      </c>
      <c r="M212" s="202" t="s">
        <v>4170</v>
      </c>
    </row>
    <row r="213" spans="1:15" ht="24">
      <c r="A213" s="186" t="str">
        <f t="shared" si="12"/>
        <v>$lang['home_easy_toptitle']='Pourquoi n\'essayez-vous pas de réduire la facture d\'électricité de la maison?';</v>
      </c>
      <c r="B213" s="183" t="s">
        <v>4509</v>
      </c>
      <c r="D213" s="183" t="s">
        <v>3450</v>
      </c>
      <c r="E213" s="184" t="s">
        <v>5103</v>
      </c>
      <c r="G213" s="115">
        <f t="shared" si="13"/>
        <v>0</v>
      </c>
      <c r="H213" s="195" t="str">
        <f t="shared" si="14"/>
        <v>Pourquoi n\'essayez-vous pas de réduire la facture d\'électricité de la maison?</v>
      </c>
      <c r="I213" s="120" t="s">
        <v>4171</v>
      </c>
      <c r="J213" s="200" t="s">
        <v>3461</v>
      </c>
      <c r="K213" s="204">
        <v>15</v>
      </c>
      <c r="L213" s="202" t="str">
        <f t="shared" si="15"/>
        <v>Pourquoi n'essayez-vous pas de réduire la facture d'électricité de la maison?</v>
      </c>
      <c r="M213" s="202" t="s">
        <v>4171</v>
      </c>
    </row>
    <row r="214" spans="1:15" ht="60">
      <c r="A214" s="186"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3" t="s">
        <v>4510</v>
      </c>
      <c r="D214" s="183" t="s">
        <v>3450</v>
      </c>
      <c r="E214" s="184" t="s">
        <v>5103</v>
      </c>
      <c r="G214" s="115">
        <f t="shared" si="13"/>
        <v>0</v>
      </c>
      <c r="H214" s="195" t="str">
        <f t="shared" si="14"/>
        <v>L\'économie d\'énergie est mal comprise au Japon. Il ne s\'agit pas de «supporter» mais d\'enrichir votre vie. Les coûts de la lumière et de la chaleur sont peu coûteux, la vie devient confortable, ce sera aussi pour les futurs enfants.</v>
      </c>
      <c r="I214" s="189" t="s">
        <v>4172</v>
      </c>
      <c r="J214" s="200" t="s">
        <v>3462</v>
      </c>
      <c r="K214" s="204">
        <v>16</v>
      </c>
      <c r="L214" s="202" t="str">
        <f t="shared" si="15"/>
        <v>L'économie d'énergie est mal comprise au Japon. Il ne s'agit pas de «supporter» mais d'enrichir votre vie. Les coûts de la lumière et de la chaleur sont peu coûteux, la vie devient confortable, ce sera aussi pour les futurs enfants.</v>
      </c>
      <c r="M214" s="202" t="s">
        <v>4172</v>
      </c>
      <c r="O214" s="203" t="s">
        <v>4281</v>
      </c>
    </row>
    <row r="215" spans="1:15" ht="36">
      <c r="A215" s="186" t="str">
        <f t="shared" si="12"/>
        <v>$lang['home_easy_top2']='Six questions vous diront quelles mesures ont été bonnes pour votre vie. Veuillez essayer Eco-Check en 3 minutes.';</v>
      </c>
      <c r="B215" s="183" t="s">
        <v>4511</v>
      </c>
      <c r="D215" s="183" t="s">
        <v>3450</v>
      </c>
      <c r="E215" s="184" t="s">
        <v>5103</v>
      </c>
      <c r="G215" s="115">
        <f t="shared" si="13"/>
        <v>0</v>
      </c>
      <c r="H215" s="195" t="str">
        <f t="shared" si="14"/>
        <v>Six questions vous diront quelles mesures ont été bonnes pour votre vie. Veuillez essayer Eco-Check en 3 minutes.</v>
      </c>
      <c r="I215" s="120" t="s">
        <v>4173</v>
      </c>
      <c r="J215" s="200" t="s">
        <v>5060</v>
      </c>
      <c r="K215" s="204">
        <v>17</v>
      </c>
      <c r="L215" s="202" t="str">
        <f t="shared" si="15"/>
        <v>Six questions vous diront quelles mesures ont été bonnes pour votre vie. Veuillez essayer Eco-Check en 3 minutes.</v>
      </c>
      <c r="M215" s="202" t="s">
        <v>4173</v>
      </c>
      <c r="O215" s="203" t="s">
        <v>4282</v>
      </c>
    </row>
    <row r="216" spans="1:15" ht="96">
      <c r="A216" s="186" t="str">
        <f t="shared" si="12"/>
        <v>$lang['home_easy_top3sm']='*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B216" s="183" t="s">
        <v>4512</v>
      </c>
      <c r="D216" s="183" t="s">
        <v>3450</v>
      </c>
      <c r="E216" s="184" t="s">
        <v>5103</v>
      </c>
      <c r="G216" s="115">
        <f t="shared" si="13"/>
        <v>0</v>
      </c>
      <c r="H216" s="195" t="str">
        <f t="shared" si="14"/>
        <v>*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I216" s="120" t="s">
        <v>5239</v>
      </c>
      <c r="J216" s="200" t="s">
        <v>5240</v>
      </c>
      <c r="K216" s="204">
        <v>18</v>
      </c>
      <c r="L216" s="202" t="str">
        <f t="shared" si="15"/>
        <v>※ C'est complètement gratuit. Vous n'avez pas besoin de saisir des informations pour vous identifier, comme le nom ou l'adresse électronique.</v>
      </c>
      <c r="M216" s="202" t="s">
        <v>4174</v>
      </c>
    </row>
    <row r="217" spans="1:15">
      <c r="A217" s="186" t="str">
        <f t="shared" si="12"/>
        <v>$lang['home_easy_top_button_start']='Début du diagnostic';</v>
      </c>
      <c r="B217" s="183" t="s">
        <v>4513</v>
      </c>
      <c r="D217" s="183" t="s">
        <v>3450</v>
      </c>
      <c r="E217" s="184" t="s">
        <v>5103</v>
      </c>
      <c r="G217" s="115">
        <f t="shared" si="13"/>
        <v>0</v>
      </c>
      <c r="H217" s="195" t="str">
        <f t="shared" si="14"/>
        <v>Début du diagnostic</v>
      </c>
      <c r="I217" s="120" t="s">
        <v>4175</v>
      </c>
      <c r="J217" s="200" t="s">
        <v>3463</v>
      </c>
      <c r="K217" s="204">
        <v>19</v>
      </c>
      <c r="L217" s="202" t="str">
        <f t="shared" si="15"/>
        <v>Début du diagnostic</v>
      </c>
      <c r="M217" s="202" t="s">
        <v>4175</v>
      </c>
    </row>
    <row r="218" spans="1:15">
      <c r="A218" s="186" t="str">
        <f t="shared" si="12"/>
        <v>$lang['home_easy_top_button_about']='Commentaire';</v>
      </c>
      <c r="B218" s="183" t="s">
        <v>4514</v>
      </c>
      <c r="D218" s="183" t="s">
        <v>3450</v>
      </c>
      <c r="E218" s="184" t="s">
        <v>5103</v>
      </c>
      <c r="G218" s="115">
        <f t="shared" si="13"/>
        <v>0</v>
      </c>
      <c r="H218" s="195" t="str">
        <f t="shared" si="14"/>
        <v>Commentaire</v>
      </c>
      <c r="I218" s="120" t="s">
        <v>4176</v>
      </c>
      <c r="J218" s="200" t="s">
        <v>3464</v>
      </c>
      <c r="K218" s="204">
        <v>20</v>
      </c>
      <c r="L218" s="202" t="str">
        <f t="shared" si="15"/>
        <v>Commentaire</v>
      </c>
      <c r="M218" s="202" t="s">
        <v>4176</v>
      </c>
    </row>
    <row r="219" spans="1:15">
      <c r="A219" s="186" t="str">
        <f t="shared" si="12"/>
        <v/>
      </c>
      <c r="B219" s="183" t="s">
        <v>3454</v>
      </c>
      <c r="E219" s="184" t="s">
        <v>5103</v>
      </c>
      <c r="G219" s="115">
        <f t="shared" si="13"/>
        <v>0</v>
      </c>
      <c r="H219" s="195" t="str">
        <f t="shared" si="14"/>
        <v/>
      </c>
      <c r="I219" s="120" t="s">
        <v>4498</v>
      </c>
      <c r="J219" s="200"/>
      <c r="K219" s="204">
        <v>21</v>
      </c>
      <c r="L219" s="202" t="str">
        <f t="shared" si="15"/>
        <v/>
      </c>
      <c r="M219" s="202" t="s">
        <v>4498</v>
      </c>
      <c r="O219" s="203" t="s">
        <v>4283</v>
      </c>
    </row>
    <row r="220" spans="1:15">
      <c r="A220" s="186" t="str">
        <f t="shared" si="12"/>
        <v>$lang['home_easy_p5title']='Veuillez répondre à  questions';</v>
      </c>
      <c r="B220" s="183" t="s">
        <v>4515</v>
      </c>
      <c r="D220" s="183" t="s">
        <v>3450</v>
      </c>
      <c r="E220" s="184" t="s">
        <v>5103</v>
      </c>
      <c r="G220" s="115">
        <f t="shared" si="13"/>
        <v>0</v>
      </c>
      <c r="H220" s="195" t="str">
        <f t="shared" si="14"/>
        <v>Veuillez répondre à  questions</v>
      </c>
      <c r="I220" s="120" t="s">
        <v>4875</v>
      </c>
      <c r="J220" s="200" t="s">
        <v>5061</v>
      </c>
      <c r="K220" s="204">
        <v>22</v>
      </c>
      <c r="L220" s="202" t="str">
        <f t="shared" si="15"/>
        <v>Veuillez répondre à 6 questions</v>
      </c>
      <c r="M220" s="202" t="s">
        <v>4177</v>
      </c>
      <c r="O220" s="203" t="s">
        <v>4284</v>
      </c>
    </row>
    <row r="221" spans="1:15" ht="24">
      <c r="A221" s="186" t="str">
        <f t="shared" si="12"/>
        <v>$lang['home_easy_p5_1']='Choisissez l\'option qui s\'applique à peu près. Si vous ne comprenez pas, vous n\'avez pas à répondre.';</v>
      </c>
      <c r="B221" s="183" t="s">
        <v>4516</v>
      </c>
      <c r="D221" s="183" t="s">
        <v>3450</v>
      </c>
      <c r="E221" s="184" t="s">
        <v>5103</v>
      </c>
      <c r="G221" s="115">
        <f t="shared" si="13"/>
        <v>0</v>
      </c>
      <c r="H221" s="195" t="str">
        <f t="shared" si="14"/>
        <v>Choisissez l\'option qui s\'applique à peu près. Si vous ne comprenez pas, vous n\'avez pas à répondre.</v>
      </c>
      <c r="I221" s="120" t="s">
        <v>4178</v>
      </c>
      <c r="J221" s="200" t="s">
        <v>3465</v>
      </c>
      <c r="K221" s="204">
        <v>23</v>
      </c>
      <c r="L221" s="202" t="str">
        <f t="shared" si="15"/>
        <v>Choisissez l'option qui s'applique à peu près. Si vous ne comprenez pas, vous n'avez pas à répondre.</v>
      </c>
      <c r="M221" s="202" t="s">
        <v>4178</v>
      </c>
    </row>
    <row r="222" spans="1:15" ht="27">
      <c r="A222" s="186" t="str">
        <f t="shared" si="12"/>
        <v>$lang['home_easy_p5_button_next']='Voir les résultats';</v>
      </c>
      <c r="B222" s="183" t="s">
        <v>4517</v>
      </c>
      <c r="D222" s="183" t="s">
        <v>3450</v>
      </c>
      <c r="E222" s="184" t="s">
        <v>5103</v>
      </c>
      <c r="G222" s="115">
        <f t="shared" si="13"/>
        <v>0</v>
      </c>
      <c r="H222" s="195" t="str">
        <f t="shared" si="14"/>
        <v>Voir les résultats</v>
      </c>
      <c r="I222" s="120" t="s">
        <v>4179</v>
      </c>
      <c r="J222" s="200" t="s">
        <v>3466</v>
      </c>
      <c r="K222" s="204">
        <v>24</v>
      </c>
      <c r="L222" s="202" t="str">
        <f t="shared" si="15"/>
        <v>Voir les résultats</v>
      </c>
      <c r="M222" s="202" t="s">
        <v>4179</v>
      </c>
      <c r="O222" s="203" t="s">
        <v>4285</v>
      </c>
    </row>
    <row r="223" spans="1:15" ht="27">
      <c r="A223" s="186" t="str">
        <f t="shared" si="12"/>
        <v/>
      </c>
      <c r="B223" s="183" t="s">
        <v>3454</v>
      </c>
      <c r="E223" s="184" t="s">
        <v>5103</v>
      </c>
      <c r="G223" s="115">
        <f t="shared" si="13"/>
        <v>0</v>
      </c>
      <c r="H223" s="195" t="str">
        <f t="shared" si="14"/>
        <v/>
      </c>
      <c r="I223" s="120" t="s">
        <v>4498</v>
      </c>
      <c r="J223" s="200"/>
      <c r="K223" s="204">
        <v>25</v>
      </c>
      <c r="L223" s="202" t="str">
        <f t="shared" si="15"/>
        <v/>
      </c>
      <c r="M223" s="202" t="s">
        <v>4498</v>
      </c>
      <c r="O223" s="203" t="s">
        <v>4286</v>
      </c>
    </row>
    <row r="224" spans="1:15">
      <c r="A224" s="186" t="str">
        <f t="shared" si="12"/>
        <v>$lang['home_easy_p2title']='Comparé aux ménages moyens';</v>
      </c>
      <c r="B224" s="183" t="s">
        <v>4518</v>
      </c>
      <c r="D224" s="183" t="s">
        <v>3450</v>
      </c>
      <c r="E224" s="184" t="s">
        <v>5103</v>
      </c>
      <c r="G224" s="115">
        <f t="shared" si="13"/>
        <v>0</v>
      </c>
      <c r="H224" s="195" t="str">
        <f t="shared" si="14"/>
        <v>Comparé aux ménages moyens</v>
      </c>
      <c r="I224" s="120" t="s">
        <v>4180</v>
      </c>
      <c r="J224" s="200" t="s">
        <v>3467</v>
      </c>
      <c r="K224" s="204">
        <v>26</v>
      </c>
      <c r="L224" s="202" t="str">
        <f t="shared" si="15"/>
        <v>Comparé aux ménages moyens</v>
      </c>
      <c r="M224" s="202" t="s">
        <v>4180</v>
      </c>
      <c r="O224" s="203" t="s">
        <v>4287</v>
      </c>
    </row>
    <row r="225" spans="1:15" ht="40.5">
      <c r="A225" s="186" t="str">
        <f t="shared" si="12"/>
        <v>$lang['home_easy_p2_button_next']='Je clarifierai la grande cause';</v>
      </c>
      <c r="B225" s="183" t="s">
        <v>4519</v>
      </c>
      <c r="D225" s="183" t="s">
        <v>3450</v>
      </c>
      <c r="E225" s="184" t="s">
        <v>5103</v>
      </c>
      <c r="G225" s="115">
        <f t="shared" si="13"/>
        <v>0</v>
      </c>
      <c r="H225" s="195" t="str">
        <f t="shared" si="14"/>
        <v>Je clarifierai la grande cause</v>
      </c>
      <c r="I225" s="120" t="s">
        <v>4181</v>
      </c>
      <c r="J225" s="200" t="s">
        <v>3468</v>
      </c>
      <c r="K225" s="204">
        <v>27</v>
      </c>
      <c r="L225" s="202" t="str">
        <f t="shared" si="15"/>
        <v>Je clarifierai la grande cause</v>
      </c>
      <c r="M225" s="202" t="s">
        <v>4181</v>
      </c>
      <c r="O225" s="203" t="s">
        <v>4288</v>
      </c>
    </row>
    <row r="226" spans="1:15" ht="40.5">
      <c r="A226" s="186" t="str">
        <f t="shared" si="12"/>
        <v/>
      </c>
      <c r="B226" s="183" t="s">
        <v>3454</v>
      </c>
      <c r="E226" s="184" t="s">
        <v>5103</v>
      </c>
      <c r="G226" s="115">
        <f t="shared" si="13"/>
        <v>0</v>
      </c>
      <c r="H226" s="195" t="str">
        <f t="shared" si="14"/>
        <v/>
      </c>
      <c r="I226" s="120" t="s">
        <v>4498</v>
      </c>
      <c r="J226" s="200"/>
      <c r="K226" s="204">
        <v>28</v>
      </c>
      <c r="L226" s="202" t="str">
        <f t="shared" si="15"/>
        <v/>
      </c>
      <c r="M226" s="202" t="s">
        <v>4498</v>
      </c>
      <c r="O226" s="203" t="s">
        <v>4289</v>
      </c>
    </row>
    <row r="227" spans="1:15">
      <c r="A227" s="186" t="str">
        <f t="shared" si="12"/>
        <v>$lang['home_easy_p3title']='Caractéristiques de votre vie';</v>
      </c>
      <c r="B227" s="183" t="s">
        <v>4520</v>
      </c>
      <c r="D227" s="183" t="s">
        <v>3450</v>
      </c>
      <c r="E227" s="184" t="s">
        <v>5103</v>
      </c>
      <c r="G227" s="115">
        <f t="shared" si="13"/>
        <v>0</v>
      </c>
      <c r="H227" s="195" t="str">
        <f t="shared" si="14"/>
        <v>Caractéristiques de votre vie</v>
      </c>
      <c r="I227" s="120" t="s">
        <v>4182</v>
      </c>
      <c r="J227" s="200" t="s">
        <v>3469</v>
      </c>
      <c r="K227" s="204">
        <v>29</v>
      </c>
      <c r="L227" s="202" t="str">
        <f t="shared" si="15"/>
        <v>Caractéristiques de votre vie</v>
      </c>
      <c r="M227" s="202" t="s">
        <v>4182</v>
      </c>
    </row>
    <row r="228" spans="1:15" ht="36">
      <c r="A228" s="186" t="str">
        <f t="shared" si="12"/>
        <v>$lang['home_easy_p3_1']='C\'est l\'analyse de l\'émission de CO2. La gauche vous montre, la droite montre la valeur standard de la maison dont l\'état vous ressemble.';</v>
      </c>
      <c r="B228" s="183" t="s">
        <v>4521</v>
      </c>
      <c r="D228" s="183" t="s">
        <v>3450</v>
      </c>
      <c r="E228" s="184" t="s">
        <v>5103</v>
      </c>
      <c r="G228" s="115">
        <f t="shared" si="13"/>
        <v>0</v>
      </c>
      <c r="H228" s="195" t="str">
        <f t="shared" si="14"/>
        <v>C\'est l\'analyse de l\'émission de CO2. La gauche vous montre, la droite montre la valeur standard de la maison dont l\'état vous ressemble.</v>
      </c>
      <c r="I228" s="120" t="s">
        <v>4183</v>
      </c>
      <c r="J228" s="200" t="s">
        <v>3470</v>
      </c>
      <c r="K228" s="204">
        <v>30</v>
      </c>
      <c r="L228" s="202" t="str">
        <f t="shared" si="15"/>
        <v>C'est l'analyse de l'émission de CO2. La gauche vous montre, la droite montre la valeur standard de la maison dont l'état vous ressemble.</v>
      </c>
      <c r="M228" s="202" t="s">
        <v>4183</v>
      </c>
      <c r="O228" s="203" t="s">
        <v>4290</v>
      </c>
    </row>
    <row r="229" spans="1:15">
      <c r="A229" s="186" t="str">
        <f t="shared" si="12"/>
        <v>$lang['home_easy_p3_button_next']='Mesures recommandées ici';</v>
      </c>
      <c r="B229" s="183" t="s">
        <v>4522</v>
      </c>
      <c r="D229" s="183" t="s">
        <v>3450</v>
      </c>
      <c r="E229" s="184" t="s">
        <v>5103</v>
      </c>
      <c r="G229" s="115">
        <f t="shared" si="13"/>
        <v>0</v>
      </c>
      <c r="H229" s="195" t="str">
        <f t="shared" si="14"/>
        <v>Mesures recommandées ici</v>
      </c>
      <c r="I229" s="120" t="s">
        <v>4184</v>
      </c>
      <c r="J229" s="200" t="s">
        <v>3471</v>
      </c>
      <c r="K229" s="204">
        <v>31</v>
      </c>
      <c r="L229" s="202" t="str">
        <f t="shared" si="15"/>
        <v>Mesures recommandées ici</v>
      </c>
      <c r="M229" s="202" t="s">
        <v>4184</v>
      </c>
    </row>
    <row r="230" spans="1:15">
      <c r="A230" s="186" t="str">
        <f t="shared" si="12"/>
        <v>$lang['home_easy_p4title_pre']='';</v>
      </c>
      <c r="B230" s="183" t="s">
        <v>5153</v>
      </c>
      <c r="D230" s="183" t="s">
        <v>5102</v>
      </c>
      <c r="E230" s="184" t="s">
        <v>5103</v>
      </c>
      <c r="G230" s="115">
        <f t="shared" si="13"/>
        <v>0</v>
      </c>
      <c r="H230" s="195" t="str">
        <f t="shared" si="14"/>
        <v/>
      </c>
      <c r="I230" s="120" t="s">
        <v>4498</v>
      </c>
      <c r="J230" s="200" t="s">
        <v>5062</v>
      </c>
      <c r="K230" s="204">
        <v>32</v>
      </c>
      <c r="L230" s="202" t="str">
        <f t="shared" si="15"/>
        <v/>
      </c>
      <c r="M230" s="202" t="s">
        <v>4498</v>
      </c>
      <c r="O230" s="203" t="s">
        <v>4291</v>
      </c>
    </row>
    <row r="231" spans="1:15">
      <c r="A231" s="186" t="str">
        <f t="shared" si="12"/>
        <v>$lang['home_easy_p4title_after']=' Mesures recommandées';</v>
      </c>
      <c r="B231" s="183" t="s">
        <v>5154</v>
      </c>
      <c r="D231" s="183" t="s">
        <v>3450</v>
      </c>
      <c r="E231" s="184" t="s">
        <v>5103</v>
      </c>
      <c r="G231" s="115">
        <f t="shared" si="13"/>
        <v>0</v>
      </c>
      <c r="H231" s="195" t="str">
        <f t="shared" si="14"/>
        <v xml:space="preserve"> Mesures recommandées</v>
      </c>
      <c r="I231" s="120" t="s">
        <v>4874</v>
      </c>
      <c r="J231" s="200" t="s">
        <v>5063</v>
      </c>
      <c r="K231" s="204">
        <v>33</v>
      </c>
      <c r="L231" s="202" t="str">
        <f t="shared" si="15"/>
        <v>7 Mesures recommandées</v>
      </c>
      <c r="M231" s="202" t="s">
        <v>4185</v>
      </c>
    </row>
    <row r="232" spans="1:15">
      <c r="A232" s="186" t="str">
        <f t="shared" si="12"/>
        <v>$lang['home_easy_p4_button_next']='Les mesures les plus recommandées';</v>
      </c>
      <c r="B232" s="183" t="s">
        <v>4523</v>
      </c>
      <c r="D232" s="183" t="s">
        <v>3450</v>
      </c>
      <c r="E232" s="184" t="s">
        <v>5103</v>
      </c>
      <c r="G232" s="115">
        <f t="shared" si="13"/>
        <v>0</v>
      </c>
      <c r="H232" s="195" t="str">
        <f t="shared" si="14"/>
        <v>Les mesures les plus recommandées</v>
      </c>
      <c r="I232" s="120" t="s">
        <v>4186</v>
      </c>
      <c r="J232" s="200" t="s">
        <v>3472</v>
      </c>
      <c r="K232" s="204">
        <v>34</v>
      </c>
      <c r="L232" s="202" t="str">
        <f t="shared" si="15"/>
        <v>Les mesures les plus recommandées</v>
      </c>
      <c r="M232" s="202" t="s">
        <v>4186</v>
      </c>
    </row>
    <row r="233" spans="1:15" ht="48">
      <c r="A233" s="186" t="str">
        <f t="shared" si="12"/>
        <v>$lang['home_easy_p4_1']='C\'est une mesure d\'économie d\'énergie recommandée adaptée à votre domicile. Cliquez sur le titre pour expliquer en détail. Le ★ mark of profit est une mesure qui peut prendre l\'original même s\'il y a un coût d\'achat.';</v>
      </c>
      <c r="B233" s="183" t="s">
        <v>5155</v>
      </c>
      <c r="D233" s="183" t="s">
        <v>3450</v>
      </c>
      <c r="E233" s="184" t="s">
        <v>5097</v>
      </c>
      <c r="G233" s="115">
        <f t="shared" si="13"/>
        <v>0</v>
      </c>
      <c r="H233" s="195" t="str">
        <f t="shared" si="14"/>
        <v>C\'est une mesure d\'économie d\'énergie recommandée adaptée à votre domicile. Cliquez sur le titre pour expliquer en détail. Le ★ mark of profit est une mesure qui peut prendre l\'original même s\'il y a un coût d\'achat.</v>
      </c>
      <c r="I233" s="120" t="s">
        <v>4187</v>
      </c>
      <c r="J233" s="200" t="s">
        <v>3473</v>
      </c>
      <c r="K233" s="204">
        <v>35</v>
      </c>
      <c r="L233" s="202" t="str">
        <f t="shared" si="15"/>
        <v>C'est une mesure d'économie d'énergie recommandée adaptée à votre domicile. Cliquez sur le titre pour expliquer en détail. Le ★ mark of profit est une mesure qui peut prendre l'original même s'il y a un coût d'achat.</v>
      </c>
      <c r="M233" s="202" t="s">
        <v>4187</v>
      </c>
    </row>
    <row r="234" spans="1:15" ht="36">
      <c r="A234" s="186" t="str">
        <f t="shared" si="12"/>
        <v>$lang['home_easy_p4_2']='C\'est une estimation approximative. Avec un diagnostic détaillé, vous pouvez faire des suggestions qui vous conviennent mieux.';</v>
      </c>
      <c r="B234" s="183" t="s">
        <v>4524</v>
      </c>
      <c r="D234" s="183" t="s">
        <v>3450</v>
      </c>
      <c r="E234" s="184" t="s">
        <v>5103</v>
      </c>
      <c r="G234" s="115">
        <f t="shared" si="13"/>
        <v>0</v>
      </c>
      <c r="H234" s="195" t="str">
        <f t="shared" si="14"/>
        <v>C\'est une estimation approximative. Avec un diagnostic détaillé, vous pouvez faire des suggestions qui vous conviennent mieux.</v>
      </c>
      <c r="I234" s="120" t="s">
        <v>4188</v>
      </c>
      <c r="J234" s="200" t="s">
        <v>3474</v>
      </c>
      <c r="K234" s="204">
        <v>36</v>
      </c>
      <c r="L234" s="202" t="str">
        <f t="shared" si="15"/>
        <v>C'est une estimation approximative. Avec un diagnostic détaillé, vous pouvez faire des suggestions qui vous conviennent mieux.</v>
      </c>
      <c r="M234" s="202" t="s">
        <v>4188</v>
      </c>
    </row>
    <row r="235" spans="1:15">
      <c r="A235" s="186" t="str">
        <f t="shared" si="12"/>
        <v>$lang['home_easy_p4_button_next2']='Un diagnostic plus détaillé peut être fait ici';</v>
      </c>
      <c r="B235" s="183" t="s">
        <v>4525</v>
      </c>
      <c r="D235" s="183" t="s">
        <v>3450</v>
      </c>
      <c r="E235" s="184" t="s">
        <v>5097</v>
      </c>
      <c r="G235" s="115">
        <f t="shared" si="13"/>
        <v>0</v>
      </c>
      <c r="H235" s="195" t="str">
        <f t="shared" si="14"/>
        <v>Un diagnostic plus détaillé peut être fait ici</v>
      </c>
      <c r="I235" s="120" t="s">
        <v>4189</v>
      </c>
      <c r="J235" s="200" t="s">
        <v>3475</v>
      </c>
      <c r="K235" s="204">
        <v>37</v>
      </c>
      <c r="L235" s="202" t="str">
        <f t="shared" si="15"/>
        <v>Un diagnostic plus détaillé peut être fait ici</v>
      </c>
      <c r="M235" s="202" t="s">
        <v>4189</v>
      </c>
      <c r="O235" s="203" t="s">
        <v>4292</v>
      </c>
    </row>
    <row r="236" spans="1:15">
      <c r="A236" s="186" t="str">
        <f t="shared" si="12"/>
        <v>$lang['home_easy_p4_button_next3']='Penser à remplacer les appareils ménagers';</v>
      </c>
      <c r="B236" s="183" t="s">
        <v>4526</v>
      </c>
      <c r="D236" s="183" t="s">
        <v>3450</v>
      </c>
      <c r="E236" s="184" t="s">
        <v>5097</v>
      </c>
      <c r="G236" s="115">
        <f t="shared" si="13"/>
        <v>0</v>
      </c>
      <c r="H236" s="195" t="str">
        <f t="shared" si="14"/>
        <v>Penser à remplacer les appareils ménagers</v>
      </c>
      <c r="I236" s="120" t="s">
        <v>4190</v>
      </c>
      <c r="J236" s="200" t="s">
        <v>3476</v>
      </c>
      <c r="K236" s="204">
        <v>38</v>
      </c>
      <c r="L236" s="202" t="str">
        <f t="shared" si="15"/>
        <v>Penser à remplacer les appareils ménagers</v>
      </c>
      <c r="M236" s="202" t="s">
        <v>4190</v>
      </c>
      <c r="O236" s="203" t="s">
        <v>4293</v>
      </c>
    </row>
    <row r="237" spans="1:15" ht="24">
      <c r="A237" s="186" t="str">
        <f t="shared" si="12"/>
        <v>$lang['home_easy_measure_show']= 'function(num) {return "Afficher les recommandations à "+ num + "th"};';</v>
      </c>
      <c r="B237" s="183" t="s">
        <v>5156</v>
      </c>
      <c r="D237" s="183" t="s">
        <v>3450</v>
      </c>
      <c r="E237" s="184" t="s">
        <v>5122</v>
      </c>
      <c r="G237" s="115">
        <f t="shared" si="13"/>
        <v>0</v>
      </c>
      <c r="H237" s="195" t="str">
        <f t="shared" si="14"/>
        <v>num</v>
      </c>
      <c r="I237" s="120" t="s">
        <v>4773</v>
      </c>
      <c r="J237" s="200" t="s">
        <v>4706</v>
      </c>
      <c r="K237" s="204">
        <v>111</v>
      </c>
      <c r="L237" s="202" t="str">
        <f t="shared" si="15"/>
        <v>Afficher les recommandations à</v>
      </c>
      <c r="M237" s="202" t="s">
        <v>4856</v>
      </c>
      <c r="O237" s="203" t="s">
        <v>4294</v>
      </c>
    </row>
    <row r="238" spans="1:15">
      <c r="A238" s="186" t="str">
        <f t="shared" si="12"/>
        <v/>
      </c>
      <c r="E238" s="184" t="s">
        <v>5113</v>
      </c>
      <c r="G238" s="115">
        <f t="shared" si="13"/>
        <v>0</v>
      </c>
      <c r="H238" s="195" t="str">
        <f t="shared" si="14"/>
        <v>"Afficher les recommandations à "+ num + "th"</v>
      </c>
      <c r="I238" s="120" t="s">
        <v>4857</v>
      </c>
      <c r="J238" s="200" t="s">
        <v>5064</v>
      </c>
      <c r="K238" s="204">
        <v>112</v>
      </c>
      <c r="L238" s="202" t="str">
        <f t="shared" si="15"/>
        <v>th</v>
      </c>
      <c r="M238" s="202" t="s">
        <v>4253</v>
      </c>
      <c r="O238" s="203" t="s">
        <v>4295</v>
      </c>
    </row>
    <row r="239" spans="1:15">
      <c r="A239" s="186" t="str">
        <f t="shared" si="12"/>
        <v/>
      </c>
      <c r="B239" s="183" t="s">
        <v>3454</v>
      </c>
      <c r="E239" s="184" t="s">
        <v>5097</v>
      </c>
      <c r="G239" s="115">
        <f t="shared" si="13"/>
        <v>0</v>
      </c>
      <c r="H239" s="195" t="str">
        <f t="shared" si="14"/>
        <v/>
      </c>
      <c r="I239" s="120"/>
      <c r="J239" s="200"/>
      <c r="K239" s="204">
        <v>39</v>
      </c>
      <c r="L239" s="202" t="str">
        <f t="shared" si="15"/>
        <v/>
      </c>
      <c r="M239" s="202" t="s">
        <v>4498</v>
      </c>
      <c r="O239" s="203" t="s">
        <v>4296</v>
      </c>
    </row>
    <row r="240" spans="1:15" s="196" customFormat="1" ht="12">
      <c r="A240" s="186" t="str">
        <f t="shared" si="12"/>
        <v>//--5 maintenance page-----------------</v>
      </c>
      <c r="B240" s="183" t="s">
        <v>5157</v>
      </c>
      <c r="C240" s="183"/>
      <c r="D240" s="183"/>
      <c r="E240" s="184"/>
      <c r="F240" s="184"/>
      <c r="G240" s="115">
        <f t="shared" si="13"/>
        <v>0</v>
      </c>
      <c r="H240" s="195" t="str">
        <f t="shared" si="14"/>
        <v/>
      </c>
      <c r="I240" s="120"/>
      <c r="J240" s="200"/>
      <c r="K240" s="204"/>
      <c r="L240" s="205"/>
      <c r="M240" s="205"/>
      <c r="N240" s="205"/>
      <c r="O240" s="205"/>
    </row>
    <row r="241" spans="1:15" s="196" customFormat="1" ht="24">
      <c r="A241" s="186" t="str">
        <f t="shared" si="12"/>
        <v>$lang['home_maintenance_message']='Les mesures que vous avez sélectionnées sont les suivantes. Travaillez-vous dessus?';</v>
      </c>
      <c r="B241" s="183" t="s">
        <v>5158</v>
      </c>
      <c r="C241" s="183"/>
      <c r="D241" s="183" t="s">
        <v>3450</v>
      </c>
      <c r="E241" s="184"/>
      <c r="F241" s="184"/>
      <c r="G241" s="115">
        <f t="shared" si="13"/>
        <v>0</v>
      </c>
      <c r="H241" s="195" t="str">
        <f t="shared" si="14"/>
        <v>Les mesures que vous avez sélectionnées sont les suivantes. Travaillez-vous dessus?</v>
      </c>
      <c r="I241" s="120" t="s">
        <v>4884</v>
      </c>
      <c r="J241" s="200" t="s">
        <v>4882</v>
      </c>
      <c r="K241" s="204"/>
      <c r="L241" s="205"/>
      <c r="M241" s="205"/>
      <c r="N241" s="205"/>
      <c r="O241" s="205"/>
    </row>
    <row r="242" spans="1:15" s="196" customFormat="1" ht="12">
      <c r="A242" s="186" t="str">
        <f t="shared" si="12"/>
        <v>$lang['home_maintenance_list']='Mesures sélectionnées';</v>
      </c>
      <c r="B242" s="183" t="s">
        <v>5159</v>
      </c>
      <c r="C242" s="183"/>
      <c r="D242" s="183" t="s">
        <v>3450</v>
      </c>
      <c r="E242" s="184"/>
      <c r="F242" s="184"/>
      <c r="G242" s="115">
        <f t="shared" si="13"/>
        <v>0</v>
      </c>
      <c r="H242" s="195" t="str">
        <f t="shared" si="14"/>
        <v>Mesures sélectionnées</v>
      </c>
      <c r="I242" s="120" t="s">
        <v>4885</v>
      </c>
      <c r="J242" s="200" t="s">
        <v>4883</v>
      </c>
      <c r="K242" s="204"/>
      <c r="L242" s="205"/>
      <c r="M242" s="205"/>
      <c r="N242" s="205"/>
      <c r="O242" s="205"/>
    </row>
    <row r="243" spans="1:15" s="196" customFormat="1" ht="12">
      <c r="A243" s="186" t="str">
        <f t="shared" si="12"/>
        <v>$lang['home_maintenance_selected']='J\'ai choisi cette contre-mesure';</v>
      </c>
      <c r="B243" s="183" t="s">
        <v>5160</v>
      </c>
      <c r="C243" s="183"/>
      <c r="D243" s="183" t="s">
        <v>3450</v>
      </c>
      <c r="E243" s="184"/>
      <c r="F243" s="184"/>
      <c r="G243" s="115">
        <f t="shared" si="13"/>
        <v>0</v>
      </c>
      <c r="H243" s="195" t="str">
        <f t="shared" si="14"/>
        <v>J\'ai choisi cette contre-mesure</v>
      </c>
      <c r="I243" s="120" t="s">
        <v>4886</v>
      </c>
      <c r="J243" s="200" t="s">
        <v>5065</v>
      </c>
      <c r="K243" s="204"/>
      <c r="L243" s="205"/>
      <c r="M243" s="205"/>
      <c r="N243" s="205"/>
      <c r="O243" s="205"/>
    </row>
    <row r="244" spans="1:15">
      <c r="A244" s="186" t="str">
        <f t="shared" si="12"/>
        <v/>
      </c>
      <c r="B244" s="183" t="s">
        <v>3454</v>
      </c>
      <c r="E244" s="184" t="s">
        <v>5148</v>
      </c>
      <c r="G244" s="115">
        <f t="shared" si="13"/>
        <v>0</v>
      </c>
      <c r="H244" s="195" t="str">
        <f t="shared" si="14"/>
        <v/>
      </c>
      <c r="I244" s="120"/>
      <c r="J244" s="200"/>
      <c r="K244" s="204">
        <v>40</v>
      </c>
      <c r="L244" s="202" t="str">
        <f t="shared" si="15"/>
        <v/>
      </c>
      <c r="M244" s="202" t="s">
        <v>4498</v>
      </c>
      <c r="O244" s="203" t="s">
        <v>4297</v>
      </c>
    </row>
    <row r="245" spans="1:15">
      <c r="A245" s="186" t="str">
        <f t="shared" si="12"/>
        <v>//-- 6 action page-----------------</v>
      </c>
      <c r="B245" s="183" t="s">
        <v>5161</v>
      </c>
      <c r="G245" s="115">
        <f t="shared" si="13"/>
        <v>0</v>
      </c>
      <c r="H245" s="195" t="str">
        <f t="shared" si="14"/>
        <v/>
      </c>
      <c r="I245" s="120"/>
      <c r="J245" s="200"/>
      <c r="L245" s="202" t="str">
        <f t="shared" si="15"/>
        <v/>
      </c>
      <c r="M245" s="202" t="s">
        <v>4498</v>
      </c>
      <c r="O245" s="203" t="s">
        <v>4298</v>
      </c>
    </row>
    <row r="246" spans="1:15" ht="24">
      <c r="A246" s="186" t="str">
        <f t="shared" si="12"/>
        <v>$lang['home_action_title']='Eco-vérifier facile pour la vie à faible teneur en carbone';</v>
      </c>
      <c r="B246" s="183" t="s">
        <v>5162</v>
      </c>
      <c r="D246" s="183" t="s">
        <v>3450</v>
      </c>
      <c r="G246" s="115">
        <f t="shared" si="13"/>
        <v>0</v>
      </c>
      <c r="H246" s="195" t="str">
        <f t="shared" si="14"/>
        <v>Eco-vérifier facile pour la vie à faible teneur en carbone</v>
      </c>
      <c r="I246" s="120" t="s">
        <v>4858</v>
      </c>
      <c r="J246" s="200" t="s">
        <v>4774</v>
      </c>
      <c r="L246" s="202" t="str">
        <f t="shared" si="15"/>
        <v/>
      </c>
      <c r="M246" s="202" t="s">
        <v>4498</v>
      </c>
      <c r="O246" s="203" t="s">
        <v>4299</v>
      </c>
    </row>
    <row r="247" spans="1:15">
      <c r="A247" s="186" t="str">
        <f t="shared" si="12"/>
        <v>$lang['home_action_step1']='Une question';</v>
      </c>
      <c r="B247" s="183" t="s">
        <v>5163</v>
      </c>
      <c r="D247" s="183" t="s">
        <v>3450</v>
      </c>
      <c r="G247" s="115">
        <f t="shared" si="13"/>
        <v>0</v>
      </c>
      <c r="H247" s="195" t="str">
        <f t="shared" si="14"/>
        <v>Une question</v>
      </c>
      <c r="I247" s="120" t="s">
        <v>4167</v>
      </c>
      <c r="J247" s="200" t="s">
        <v>3457</v>
      </c>
      <c r="L247" s="202" t="str">
        <f t="shared" si="15"/>
        <v/>
      </c>
      <c r="M247" s="202" t="s">
        <v>4498</v>
      </c>
      <c r="O247" s="203" t="s">
        <v>4300</v>
      </c>
    </row>
    <row r="248" spans="1:15">
      <c r="A248" s="186" t="str">
        <f t="shared" si="12"/>
        <v>$lang['home_action_step2']='Évaluation';</v>
      </c>
      <c r="B248" s="183" t="s">
        <v>5164</v>
      </c>
      <c r="D248" s="183" t="s">
        <v>3450</v>
      </c>
      <c r="G248" s="115">
        <f t="shared" si="13"/>
        <v>0</v>
      </c>
      <c r="H248" s="195" t="str">
        <f t="shared" si="14"/>
        <v>Évaluation</v>
      </c>
      <c r="I248" s="120" t="s">
        <v>4859</v>
      </c>
      <c r="J248" s="200" t="s">
        <v>4775</v>
      </c>
      <c r="L248" s="202" t="str">
        <f t="shared" si="15"/>
        <v/>
      </c>
      <c r="M248" s="202" t="s">
        <v>4498</v>
      </c>
      <c r="O248" s="203" t="s">
        <v>4301</v>
      </c>
    </row>
    <row r="249" spans="1:15">
      <c r="A249" s="186" t="str">
        <f t="shared" si="12"/>
        <v>$lang['home_action_step3']='Mesures';</v>
      </c>
      <c r="B249" s="183" t="s">
        <v>5165</v>
      </c>
      <c r="D249" s="183" t="s">
        <v>3450</v>
      </c>
      <c r="G249" s="115">
        <f t="shared" si="13"/>
        <v>0</v>
      </c>
      <c r="H249" s="195" t="str">
        <f t="shared" si="14"/>
        <v>Mesures</v>
      </c>
      <c r="I249" s="120" t="s">
        <v>4170</v>
      </c>
      <c r="J249" s="200" t="s">
        <v>3460</v>
      </c>
      <c r="L249" s="202" t="str">
        <f t="shared" si="15"/>
        <v/>
      </c>
      <c r="M249" s="202" t="s">
        <v>4498</v>
      </c>
      <c r="O249" s="203" t="s">
        <v>4302</v>
      </c>
    </row>
    <row r="250" spans="1:15">
      <c r="A250" s="186" t="str">
        <f t="shared" si="12"/>
        <v>$lang['home_action_toptitle']='Visez la maison à faible teneur en carbone';</v>
      </c>
      <c r="B250" s="183" t="s">
        <v>5166</v>
      </c>
      <c r="D250" s="183" t="s">
        <v>3450</v>
      </c>
      <c r="G250" s="115">
        <f t="shared" si="13"/>
        <v>0</v>
      </c>
      <c r="H250" s="195" t="str">
        <f t="shared" si="14"/>
        <v>Visez la maison à faible teneur en carbone</v>
      </c>
      <c r="I250" s="120" t="s">
        <v>4860</v>
      </c>
      <c r="J250" s="200" t="s">
        <v>4776</v>
      </c>
      <c r="L250" s="202" t="str">
        <f t="shared" si="15"/>
        <v/>
      </c>
      <c r="M250" s="202" t="s">
        <v>4498</v>
      </c>
      <c r="O250" s="203" t="s">
        <v>4303</v>
      </c>
    </row>
    <row r="251" spans="1:15">
      <c r="A251" s="186" t="str">
        <f t="shared" si="12"/>
        <v>$lang['home_action_top1']='Peut réduire';</v>
      </c>
      <c r="B251" s="183" t="s">
        <v>5167</v>
      </c>
      <c r="D251" s="183" t="s">
        <v>3450</v>
      </c>
      <c r="G251" s="115">
        <f t="shared" si="13"/>
        <v>0</v>
      </c>
      <c r="H251" s="195" t="str">
        <f t="shared" si="14"/>
        <v>Peut réduire</v>
      </c>
      <c r="I251" s="120" t="s">
        <v>4861</v>
      </c>
      <c r="J251" s="200" t="s">
        <v>4777</v>
      </c>
      <c r="L251" s="202" t="str">
        <f t="shared" si="15"/>
        <v/>
      </c>
      <c r="M251" s="202" t="s">
        <v>4498</v>
      </c>
      <c r="O251" s="203" t="s">
        <v>4304</v>
      </c>
    </row>
    <row r="252" spans="1:15">
      <c r="A252" s="186" t="str">
        <f t="shared" si="12"/>
        <v>$lang['home_action_top2']='D\'une manière simple';</v>
      </c>
      <c r="B252" s="183" t="s">
        <v>5168</v>
      </c>
      <c r="D252" s="183" t="s">
        <v>3450</v>
      </c>
      <c r="G252" s="115">
        <f t="shared" si="13"/>
        <v>0</v>
      </c>
      <c r="H252" s="195" t="str">
        <f t="shared" si="14"/>
        <v>D\'une manière simple</v>
      </c>
      <c r="I252" s="120" t="s">
        <v>4862</v>
      </c>
      <c r="J252" s="200" t="s">
        <v>4778</v>
      </c>
      <c r="L252" s="202" t="str">
        <f t="shared" si="15"/>
        <v/>
      </c>
      <c r="M252" s="202" t="s">
        <v>4498</v>
      </c>
      <c r="O252" s="203" t="s">
        <v>4305</v>
      </c>
    </row>
    <row r="253" spans="1:15">
      <c r="A253" s="186" t="str">
        <f t="shared" si="12"/>
        <v>$lang['home_action_axis1']='Durabilité';</v>
      </c>
      <c r="B253" s="183" t="s">
        <v>5169</v>
      </c>
      <c r="D253" s="183" t="s">
        <v>3450</v>
      </c>
      <c r="G253" s="115">
        <f t="shared" si="13"/>
        <v>0</v>
      </c>
      <c r="H253" s="195" t="str">
        <f t="shared" si="14"/>
        <v>Durabilité</v>
      </c>
      <c r="I253" s="120" t="s">
        <v>4863</v>
      </c>
      <c r="J253" s="200" t="s">
        <v>4779</v>
      </c>
      <c r="L253" s="202" t="str">
        <f t="shared" si="15"/>
        <v/>
      </c>
      <c r="M253" s="202" t="s">
        <v>4498</v>
      </c>
      <c r="O253" s="203" t="s">
        <v>4306</v>
      </c>
    </row>
    <row r="254" spans="1:15">
      <c r="A254" s="186" t="str">
        <f t="shared" si="12"/>
        <v>$lang['home_action_axis2']='Équipement d\'économie d\'énergie';</v>
      </c>
      <c r="B254" s="183" t="s">
        <v>5170</v>
      </c>
      <c r="D254" s="183" t="s">
        <v>3450</v>
      </c>
      <c r="G254" s="115">
        <f t="shared" si="13"/>
        <v>0</v>
      </c>
      <c r="H254" s="195" t="str">
        <f t="shared" si="14"/>
        <v>Équipement d\'économie d\'énergie</v>
      </c>
      <c r="I254" s="120" t="s">
        <v>4864</v>
      </c>
      <c r="J254" s="200" t="s">
        <v>4780</v>
      </c>
      <c r="L254" s="202" t="str">
        <f t="shared" si="15"/>
        <v/>
      </c>
      <c r="M254" s="202" t="s">
        <v>4498</v>
      </c>
      <c r="O254" s="203" t="s">
        <v>4307</v>
      </c>
    </row>
    <row r="255" spans="1:15">
      <c r="A255" s="186" t="str">
        <f t="shared" si="12"/>
        <v>$lang['home_action_axis3']='Comportement d\'économie d\'énergie';</v>
      </c>
      <c r="B255" s="183" t="s">
        <v>5171</v>
      </c>
      <c r="D255" s="183" t="s">
        <v>3450</v>
      </c>
      <c r="G255" s="115">
        <f t="shared" si="13"/>
        <v>0</v>
      </c>
      <c r="H255" s="195" t="str">
        <f t="shared" si="14"/>
        <v>Comportement d\'économie d\'énergie</v>
      </c>
      <c r="I255" s="120" t="s">
        <v>4865</v>
      </c>
      <c r="J255" s="200" t="s">
        <v>4781</v>
      </c>
      <c r="L255" s="202" t="str">
        <f t="shared" si="15"/>
        <v/>
      </c>
      <c r="M255" s="202" t="s">
        <v>4498</v>
      </c>
      <c r="O255" s="203" t="s">
        <v>4308</v>
      </c>
    </row>
    <row r="256" spans="1:15">
      <c r="A256" s="186" t="str">
        <f t="shared" si="12"/>
        <v>$lang['home_action_label1']='C\'est merveilleux!';</v>
      </c>
      <c r="B256" s="183" t="s">
        <v>5172</v>
      </c>
      <c r="D256" s="183" t="s">
        <v>3450</v>
      </c>
      <c r="G256" s="115">
        <f t="shared" si="13"/>
        <v>0</v>
      </c>
      <c r="H256" s="195" t="str">
        <f t="shared" si="14"/>
        <v>C\'est merveilleux!</v>
      </c>
      <c r="I256" s="120" t="s">
        <v>4866</v>
      </c>
      <c r="J256" s="200" t="s">
        <v>4782</v>
      </c>
      <c r="L256" s="202" t="str">
        <f t="shared" si="15"/>
        <v/>
      </c>
      <c r="M256" s="202" t="s">
        <v>4498</v>
      </c>
      <c r="O256" s="203" t="s">
        <v>4309</v>
      </c>
    </row>
    <row r="257" spans="1:15">
      <c r="A257" s="186" t="str">
        <f t="shared" si="12"/>
        <v>$lang['home_action_label2']='Un peu d\'accord';</v>
      </c>
      <c r="B257" s="183" t="s">
        <v>4783</v>
      </c>
      <c r="D257" s="183" t="s">
        <v>3450</v>
      </c>
      <c r="G257" s="115">
        <f t="shared" si="13"/>
        <v>0</v>
      </c>
      <c r="H257" s="195" t="str">
        <f t="shared" si="14"/>
        <v>Un peu d\'accord</v>
      </c>
      <c r="I257" s="120" t="s">
        <v>4878</v>
      </c>
      <c r="J257" s="200" t="s">
        <v>4784</v>
      </c>
      <c r="L257" s="202" t="str">
        <f t="shared" si="15"/>
        <v/>
      </c>
      <c r="M257" s="202" t="s">
        <v>4498</v>
      </c>
    </row>
    <row r="258" spans="1:15" ht="27">
      <c r="A258" s="186" t="str">
        <f t="shared" ref="A258:A321" si="16">IF(E258="param",CLEAN(B258&amp;"'function("&amp;H258&amp;") {return "&amp;H259&amp;"};';"),IF(E258="template","",CLEAN(B258&amp;IF(D258="",IF(OR(CLEAN(B258)="",LEFT(B258,2)="//"),"","'';"),"'"&amp;H258&amp;"'"&amp;D258))))</f>
        <v>$lang['home_action_label3']='Un peu désolé';</v>
      </c>
      <c r="B258" s="183" t="s">
        <v>4785</v>
      </c>
      <c r="D258" s="183" t="s">
        <v>3450</v>
      </c>
      <c r="G258" s="115">
        <f t="shared" si="13"/>
        <v>0</v>
      </c>
      <c r="H258" s="195" t="str">
        <f t="shared" si="14"/>
        <v>Un peu désolé</v>
      </c>
      <c r="I258" s="120" t="s">
        <v>4880</v>
      </c>
      <c r="J258" s="200" t="s">
        <v>4786</v>
      </c>
      <c r="L258" s="202" t="str">
        <f t="shared" si="15"/>
        <v/>
      </c>
      <c r="M258" s="202" t="s">
        <v>4498</v>
      </c>
      <c r="O258" s="203" t="s">
        <v>4310</v>
      </c>
    </row>
    <row r="259" spans="1:15" s="196" customFormat="1" ht="12">
      <c r="A259" s="186" t="str">
        <f t="shared" si="16"/>
        <v>$lang['home_action_good_point']='Un peu d\'accord';</v>
      </c>
      <c r="B259" s="183" t="s">
        <v>5173</v>
      </c>
      <c r="C259" s="183"/>
      <c r="D259" s="183" t="s">
        <v>3450</v>
      </c>
      <c r="E259" s="184"/>
      <c r="F259" s="184"/>
      <c r="G259" s="115">
        <f t="shared" si="13"/>
        <v>0</v>
      </c>
      <c r="H259" s="195" t="str">
        <f t="shared" si="14"/>
        <v>Un peu d\'accord</v>
      </c>
      <c r="I259" s="120" t="s">
        <v>4879</v>
      </c>
      <c r="J259" s="200" t="s">
        <v>4876</v>
      </c>
      <c r="K259" s="204"/>
      <c r="L259" s="205"/>
      <c r="M259" s="205"/>
      <c r="N259" s="205"/>
      <c r="O259" s="205"/>
    </row>
    <row r="260" spans="1:15" s="196" customFormat="1" ht="12">
      <c r="A260" s="186" t="str">
        <f t="shared" si="16"/>
        <v>$lang['home_action_bad_point']='Un peu désolé';</v>
      </c>
      <c r="B260" s="183" t="s">
        <v>5174</v>
      </c>
      <c r="C260" s="183"/>
      <c r="D260" s="183" t="s">
        <v>3450</v>
      </c>
      <c r="E260" s="184"/>
      <c r="F260" s="184"/>
      <c r="G260" s="115">
        <f t="shared" si="13"/>
        <v>0</v>
      </c>
      <c r="H260" s="195" t="str">
        <f t="shared" si="14"/>
        <v>Un peu désolé</v>
      </c>
      <c r="I260" s="120" t="s">
        <v>4881</v>
      </c>
      <c r="J260" s="200" t="s">
        <v>4877</v>
      </c>
      <c r="K260" s="204"/>
      <c r="L260" s="205"/>
      <c r="M260" s="205"/>
      <c r="N260" s="205"/>
      <c r="O260" s="205"/>
    </row>
    <row r="261" spans="1:15" ht="27">
      <c r="A261" s="186" t="str">
        <f t="shared" si="16"/>
        <v/>
      </c>
      <c r="G261" s="115">
        <f t="shared" ref="G261:G324" si="17">IF(MOD(LEN(H261) - LEN(SUBSTITUTE(H261, """", "")),2) = 1,1,0)</f>
        <v>0</v>
      </c>
      <c r="H261" s="195" t="str">
        <f t="shared" si="14"/>
        <v/>
      </c>
      <c r="I261" s="120"/>
      <c r="J261" s="200"/>
      <c r="L261" s="202" t="str">
        <f t="shared" si="15"/>
        <v/>
      </c>
      <c r="M261" s="202" t="s">
        <v>4498</v>
      </c>
      <c r="O261" s="203" t="s">
        <v>4311</v>
      </c>
    </row>
    <row r="262" spans="1:15" s="196" customFormat="1" ht="12">
      <c r="A262" s="186" t="str">
        <f t="shared" si="16"/>
        <v>//--99 list page-----------------</v>
      </c>
      <c r="B262" s="183" t="s">
        <v>5175</v>
      </c>
      <c r="C262" s="183"/>
      <c r="D262" s="183"/>
      <c r="E262" s="184"/>
      <c r="F262" s="184"/>
      <c r="G262" s="115">
        <f t="shared" si="17"/>
        <v>0</v>
      </c>
      <c r="H262" s="195" t="str">
        <f>SUBSTITUTE(I262, "'", "\'")</f>
        <v/>
      </c>
      <c r="I262" s="120"/>
      <c r="J262" s="200"/>
      <c r="K262" s="204"/>
      <c r="L262" s="205"/>
      <c r="M262" s="205"/>
      <c r="N262" s="205"/>
      <c r="O262" s="205"/>
    </row>
    <row r="263" spans="1:15" s="196" customFormat="1" ht="24">
      <c r="A263" s="186" t="str">
        <f t="shared" si="16"/>
        <v>$lang['home_list_message']='Choisissez la contre-mesure qui vous convient parmi celles-ci';</v>
      </c>
      <c r="B263" s="183" t="s">
        <v>5176</v>
      </c>
      <c r="C263" s="183"/>
      <c r="D263" s="183" t="s">
        <v>3450</v>
      </c>
      <c r="E263" s="184"/>
      <c r="F263" s="184"/>
      <c r="G263" s="115">
        <f t="shared" si="17"/>
        <v>0</v>
      </c>
      <c r="H263" s="195" t="str">
        <f>SUBSTITUTE(I263, "'", "\'")</f>
        <v>Choisissez la contre-mesure qui vous convient parmi celles-ci</v>
      </c>
      <c r="I263" s="120" t="s">
        <v>4887</v>
      </c>
      <c r="J263" s="200" t="s">
        <v>5066</v>
      </c>
      <c r="K263" s="204"/>
      <c r="L263" s="205"/>
      <c r="M263" s="205"/>
      <c r="N263" s="205"/>
      <c r="O263" s="205"/>
    </row>
    <row r="264" spans="1:15" s="196" customFormat="1" ht="12">
      <c r="A264" s="186" t="str">
        <f t="shared" si="16"/>
        <v/>
      </c>
      <c r="B264" s="183"/>
      <c r="C264" s="183"/>
      <c r="D264" s="183"/>
      <c r="E264" s="184"/>
      <c r="F264" s="184"/>
      <c r="G264" s="115">
        <f t="shared" si="17"/>
        <v>0</v>
      </c>
      <c r="H264" s="195" t="str">
        <f>SUBSTITUTE(I264, "'", "\'")</f>
        <v/>
      </c>
      <c r="I264" s="120"/>
      <c r="J264" s="200"/>
      <c r="K264" s="204"/>
      <c r="L264" s="205"/>
      <c r="M264" s="205"/>
      <c r="N264" s="205"/>
      <c r="O264" s="205"/>
    </row>
    <row r="265" spans="1:15">
      <c r="A265" s="186" t="str">
        <f t="shared" si="16"/>
        <v>//--createpage-----------------</v>
      </c>
      <c r="B265" s="183" t="s">
        <v>4554</v>
      </c>
      <c r="E265" s="184" t="s">
        <v>5150</v>
      </c>
      <c r="G265" s="115">
        <f t="shared" si="17"/>
        <v>0</v>
      </c>
      <c r="H265" s="195" t="str">
        <f t="shared" si="14"/>
        <v/>
      </c>
      <c r="I265" s="120"/>
      <c r="J265" s="200"/>
      <c r="K265" s="204">
        <v>125</v>
      </c>
      <c r="L265" s="202" t="str">
        <f t="shared" si="15"/>
        <v/>
      </c>
      <c r="M265" s="202" t="s">
        <v>4498</v>
      </c>
    </row>
    <row r="266" spans="1:15">
      <c r="A266" s="186" t="str">
        <f t="shared" si="16"/>
        <v/>
      </c>
      <c r="B266" s="183" t="s">
        <v>3454</v>
      </c>
      <c r="E266" s="184" t="s">
        <v>5103</v>
      </c>
      <c r="G266" s="115">
        <f t="shared" si="17"/>
        <v>0</v>
      </c>
      <c r="H266" s="195" t="str">
        <f t="shared" si="14"/>
        <v/>
      </c>
      <c r="I266" s="120"/>
      <c r="J266" s="200"/>
      <c r="K266" s="204">
        <v>140</v>
      </c>
      <c r="L266" s="202" t="str">
        <f t="shared" si="15"/>
        <v/>
      </c>
      <c r="M266" s="202" t="s">
        <v>4498</v>
      </c>
    </row>
    <row r="267" spans="1:15">
      <c r="A267" s="186" t="str">
        <f t="shared" si="16"/>
        <v>$lang["younow"]='Statut actuel';</v>
      </c>
      <c r="B267" s="183" t="s">
        <v>5177</v>
      </c>
      <c r="D267" s="183" t="s">
        <v>3450</v>
      </c>
      <c r="E267" s="184" t="s">
        <v>5103</v>
      </c>
      <c r="G267" s="115">
        <f t="shared" si="17"/>
        <v>0</v>
      </c>
      <c r="H267" s="195" t="str">
        <f t="shared" si="14"/>
        <v>Statut actuel</v>
      </c>
      <c r="I267" s="120" t="s">
        <v>4259</v>
      </c>
      <c r="J267" s="200" t="s">
        <v>3519</v>
      </c>
      <c r="K267" s="204">
        <v>141</v>
      </c>
      <c r="L267" s="202" t="str">
        <f t="shared" si="15"/>
        <v>Statut actuel</v>
      </c>
      <c r="M267" s="202" t="s">
        <v>4259</v>
      </c>
    </row>
    <row r="268" spans="1:15">
      <c r="A268" s="186" t="str">
        <f t="shared" si="16"/>
        <v>$lang["youafter"]='Après les mesures';</v>
      </c>
      <c r="B268" s="183" t="s">
        <v>4787</v>
      </c>
      <c r="D268" s="183" t="s">
        <v>3450</v>
      </c>
      <c r="E268" s="184" t="s">
        <v>5150</v>
      </c>
      <c r="G268" s="115">
        <f t="shared" si="17"/>
        <v>0</v>
      </c>
      <c r="H268" s="195" t="str">
        <f t="shared" si="14"/>
        <v>Après les mesures</v>
      </c>
      <c r="I268" s="120" t="s">
        <v>4231</v>
      </c>
      <c r="J268" s="200" t="s">
        <v>3520</v>
      </c>
      <c r="K268" s="204">
        <v>143</v>
      </c>
      <c r="L268" s="202" t="str">
        <f t="shared" si="15"/>
        <v>Après les mesures</v>
      </c>
      <c r="M268" s="202" t="s">
        <v>4231</v>
      </c>
      <c r="O268" s="203" t="s">
        <v>4312</v>
      </c>
    </row>
    <row r="269" spans="1:15">
      <c r="A269" s="186" t="str">
        <f t="shared" si="16"/>
        <v>$lang["average"]='moyenne';</v>
      </c>
      <c r="B269" s="183" t="s">
        <v>4788</v>
      </c>
      <c r="D269" s="183" t="s">
        <v>3450</v>
      </c>
      <c r="E269" s="184" t="s">
        <v>5103</v>
      </c>
      <c r="G269" s="115">
        <f t="shared" si="17"/>
        <v>0</v>
      </c>
      <c r="H269" s="195" t="str">
        <f t="shared" si="14"/>
        <v>moyenne</v>
      </c>
      <c r="I269" s="120" t="s">
        <v>4260</v>
      </c>
      <c r="J269" s="200" t="s">
        <v>3521</v>
      </c>
      <c r="K269" s="204">
        <v>144</v>
      </c>
      <c r="L269" s="202" t="str">
        <f t="shared" si="15"/>
        <v>moyenne</v>
      </c>
      <c r="M269" s="202" t="s">
        <v>4260</v>
      </c>
      <c r="O269" s="203" t="s">
        <v>3596</v>
      </c>
    </row>
    <row r="270" spans="1:15">
      <c r="A270" s="186" t="str">
        <f t="shared" si="16"/>
        <v>$lang["compare"]='Comparaison';</v>
      </c>
      <c r="B270" s="183" t="s">
        <v>4789</v>
      </c>
      <c r="D270" s="183" t="s">
        <v>3450</v>
      </c>
      <c r="E270" s="184" t="s">
        <v>5150</v>
      </c>
      <c r="G270" s="115">
        <f t="shared" si="17"/>
        <v>0</v>
      </c>
      <c r="H270" s="195" t="str">
        <f t="shared" si="14"/>
        <v>Comparaison</v>
      </c>
      <c r="I270" s="120" t="s">
        <v>4168</v>
      </c>
      <c r="J270" s="200" t="s">
        <v>3458</v>
      </c>
      <c r="K270" s="204">
        <v>145</v>
      </c>
      <c r="L270" s="202" t="str">
        <f t="shared" si="15"/>
        <v>Comparaison</v>
      </c>
      <c r="M270" s="202" t="s">
        <v>4168</v>
      </c>
      <c r="O270" s="203" t="s">
        <v>4313</v>
      </c>
    </row>
    <row r="271" spans="1:15">
      <c r="A271" s="186" t="str">
        <f t="shared" si="16"/>
        <v>$lang["comparetoaverage"]='';</v>
      </c>
      <c r="B271" s="183" t="s">
        <v>5178</v>
      </c>
      <c r="E271" s="184" t="s">
        <v>5150</v>
      </c>
      <c r="G271" s="115">
        <f t="shared" si="17"/>
        <v>0</v>
      </c>
      <c r="H271" s="195" t="str">
        <f t="shared" ref="H271:H327" si="18">SUBSTITUTE(I271, "'", "\'")</f>
        <v/>
      </c>
      <c r="I271" s="120" t="s">
        <v>4498</v>
      </c>
      <c r="J271" s="200"/>
      <c r="K271" s="204">
        <v>146</v>
      </c>
      <c r="L271" s="202" t="str">
        <f t="shared" ref="L271:L294" si="19">IF(OR(K271="",INDEX(O$1:O$301,INT(K271))=""),"",INDEX(O$1:O$301,INT(K271)))</f>
        <v/>
      </c>
      <c r="M271" s="202" t="s">
        <v>4498</v>
      </c>
    </row>
    <row r="272" spans="1:15">
      <c r="A272" s="186" t="str">
        <f t="shared" si="16"/>
        <v>$lang["co2emission"]='Emissions de CO2';</v>
      </c>
      <c r="B272" s="183" t="s">
        <v>4790</v>
      </c>
      <c r="D272" s="183" t="s">
        <v>3450</v>
      </c>
      <c r="E272" s="184" t="s">
        <v>5150</v>
      </c>
      <c r="G272" s="115">
        <f t="shared" si="17"/>
        <v>0</v>
      </c>
      <c r="H272" s="195" t="str">
        <f t="shared" si="18"/>
        <v>Emissions de CO2</v>
      </c>
      <c r="I272" s="120" t="s">
        <v>4207</v>
      </c>
      <c r="J272" s="200" t="s">
        <v>3495</v>
      </c>
      <c r="K272" s="204">
        <v>147</v>
      </c>
      <c r="L272" s="202" t="str">
        <f t="shared" si="19"/>
        <v>Emissions de CO2</v>
      </c>
      <c r="M272" s="202" t="s">
        <v>4207</v>
      </c>
    </row>
    <row r="273" spans="1:15">
      <c r="A273" s="186" t="str">
        <f t="shared" si="16"/>
        <v>$lang["co2reductiontitle"]='Effet de réduction de CO2';</v>
      </c>
      <c r="B273" s="183" t="s">
        <v>4791</v>
      </c>
      <c r="D273" s="183" t="s">
        <v>3450</v>
      </c>
      <c r="E273" s="184" t="s">
        <v>5103</v>
      </c>
      <c r="G273" s="115">
        <f t="shared" si="17"/>
        <v>0</v>
      </c>
      <c r="H273" s="195" t="str">
        <f t="shared" si="18"/>
        <v>Effet de réduction de CO2</v>
      </c>
      <c r="I273" s="120" t="s">
        <v>4232</v>
      </c>
      <c r="J273" s="200" t="s">
        <v>3522</v>
      </c>
      <c r="K273" s="204">
        <v>148</v>
      </c>
      <c r="L273" s="202" t="str">
        <f t="shared" si="19"/>
        <v>Effet de réduction de CO2</v>
      </c>
      <c r="M273" s="202" t="s">
        <v>4232</v>
      </c>
    </row>
    <row r="274" spans="1:15" ht="27">
      <c r="A274" s="186" t="str">
        <f t="shared" si="16"/>
        <v>$lang["fee"]='Coûts des services publics';</v>
      </c>
      <c r="B274" s="183" t="s">
        <v>4792</v>
      </c>
      <c r="D274" s="183" t="s">
        <v>3450</v>
      </c>
      <c r="E274" s="184" t="s">
        <v>5150</v>
      </c>
      <c r="G274" s="115">
        <f t="shared" si="17"/>
        <v>0</v>
      </c>
      <c r="H274" s="195" t="str">
        <f t="shared" si="18"/>
        <v>Coûts des services publics</v>
      </c>
      <c r="I274" s="120" t="s">
        <v>4261</v>
      </c>
      <c r="J274" s="200" t="s">
        <v>3497</v>
      </c>
      <c r="K274" s="204">
        <v>151</v>
      </c>
      <c r="L274" s="202" t="str">
        <f t="shared" si="19"/>
        <v>Coûts des services publics</v>
      </c>
      <c r="M274" s="202" t="s">
        <v>4261</v>
      </c>
      <c r="O274" s="203" t="s">
        <v>4592</v>
      </c>
    </row>
    <row r="275" spans="1:15">
      <c r="A275" s="186" t="str">
        <f t="shared" si="16"/>
        <v>$lang["feereductiontitle"]='Réduction du coût de l\'utilité';</v>
      </c>
      <c r="B275" s="183" t="s">
        <v>4793</v>
      </c>
      <c r="D275" s="183" t="s">
        <v>3450</v>
      </c>
      <c r="E275" s="184" t="s">
        <v>5150</v>
      </c>
      <c r="G275" s="115">
        <f t="shared" si="17"/>
        <v>0</v>
      </c>
      <c r="H275" s="195" t="str">
        <f t="shared" si="18"/>
        <v>Réduction du coût de l\'utilité</v>
      </c>
      <c r="I275" s="120" t="s">
        <v>4235</v>
      </c>
      <c r="J275" s="200" t="s">
        <v>3523</v>
      </c>
      <c r="K275" s="204">
        <v>152</v>
      </c>
      <c r="L275" s="202" t="str">
        <f t="shared" si="19"/>
        <v>Réduction du coût de l'utilité</v>
      </c>
      <c r="M275" s="202" t="s">
        <v>4235</v>
      </c>
    </row>
    <row r="276" spans="1:15">
      <c r="A276" s="186" t="str">
        <f t="shared" si="16"/>
        <v>$lang["initialcosttitle"]='Montant de l\'investissement initial';</v>
      </c>
      <c r="B276" s="183" t="s">
        <v>4794</v>
      </c>
      <c r="D276" s="183" t="s">
        <v>3450</v>
      </c>
      <c r="E276" s="184" t="s">
        <v>5150</v>
      </c>
      <c r="G276" s="115">
        <f t="shared" si="17"/>
        <v>0</v>
      </c>
      <c r="H276" s="195" t="str">
        <f t="shared" si="18"/>
        <v>Montant de l\'investissement initial</v>
      </c>
      <c r="I276" s="120" t="s">
        <v>4238</v>
      </c>
      <c r="J276" s="200" t="s">
        <v>3524</v>
      </c>
      <c r="K276" s="204">
        <v>155</v>
      </c>
      <c r="L276" s="202" t="str">
        <f t="shared" si="19"/>
        <v>Montant de l'investissement initial</v>
      </c>
      <c r="M276" s="202" t="s">
        <v>4238</v>
      </c>
    </row>
    <row r="277" spans="1:15">
      <c r="A277" s="186" t="str">
        <f t="shared" si="16"/>
        <v>$lang["loadperyear"]='Montant du fardeau annuel';</v>
      </c>
      <c r="B277" s="183" t="s">
        <v>4795</v>
      </c>
      <c r="D277" s="183" t="s">
        <v>3450</v>
      </c>
      <c r="E277" s="184" t="s">
        <v>5150</v>
      </c>
      <c r="G277" s="115">
        <f t="shared" si="17"/>
        <v>0</v>
      </c>
      <c r="H277" s="195" t="str">
        <f t="shared" si="18"/>
        <v>Montant du fardeau annuel</v>
      </c>
      <c r="I277" s="120" t="s">
        <v>4239</v>
      </c>
      <c r="J277" s="200" t="s">
        <v>3525</v>
      </c>
      <c r="K277" s="204">
        <v>157</v>
      </c>
      <c r="L277" s="202" t="str">
        <f t="shared" si="19"/>
        <v>Montant du fardeau annuel</v>
      </c>
      <c r="M277" s="202" t="s">
        <v>4239</v>
      </c>
    </row>
    <row r="278" spans="1:15">
      <c r="A278" s="186" t="str">
        <f t="shared" si="16"/>
        <v>$lang["primaryenergy"]='Consommation d\'énergie primaire';</v>
      </c>
      <c r="B278" s="183" t="s">
        <v>4796</v>
      </c>
      <c r="D278" s="183" t="s">
        <v>3450</v>
      </c>
      <c r="E278" s="184" t="s">
        <v>5150</v>
      </c>
      <c r="G278" s="115">
        <f t="shared" si="17"/>
        <v>0</v>
      </c>
      <c r="H278" s="195" t="str">
        <f t="shared" si="18"/>
        <v>Consommation d\'énergie primaire</v>
      </c>
      <c r="I278" s="120" t="s">
        <v>4240</v>
      </c>
      <c r="J278" s="200" t="s">
        <v>3526</v>
      </c>
      <c r="K278" s="204">
        <v>158</v>
      </c>
      <c r="L278" s="202" t="str">
        <f t="shared" si="19"/>
        <v>Consommation d'énergie primaire</v>
      </c>
      <c r="M278" s="202" t="s">
        <v>4240</v>
      </c>
    </row>
    <row r="279" spans="1:15">
      <c r="A279" s="186" t="str">
        <f t="shared" si="16"/>
        <v>$lang["other"]='Autre';</v>
      </c>
      <c r="B279" s="183" t="s">
        <v>5179</v>
      </c>
      <c r="D279" s="183" t="s">
        <v>3450</v>
      </c>
      <c r="E279" s="184" t="s">
        <v>5103</v>
      </c>
      <c r="G279" s="115">
        <f t="shared" si="17"/>
        <v>0</v>
      </c>
      <c r="H279" s="195" t="str">
        <f t="shared" si="18"/>
        <v>Autre</v>
      </c>
      <c r="I279" s="120" t="s">
        <v>4243</v>
      </c>
      <c r="J279" s="200" t="s">
        <v>1448</v>
      </c>
      <c r="K279" s="204">
        <v>161</v>
      </c>
      <c r="L279" s="202" t="str">
        <f t="shared" si="19"/>
        <v>Autre</v>
      </c>
      <c r="M279" s="202" t="s">
        <v>4243</v>
      </c>
    </row>
    <row r="280" spans="1:15">
      <c r="A280" s="186" t="str">
        <f t="shared" si="16"/>
        <v/>
      </c>
      <c r="B280" s="183" t="s">
        <v>3454</v>
      </c>
      <c r="E280" s="184" t="s">
        <v>5150</v>
      </c>
      <c r="G280" s="115">
        <f t="shared" si="17"/>
        <v>0</v>
      </c>
      <c r="H280" s="195" t="str">
        <f t="shared" si="18"/>
        <v/>
      </c>
      <c r="I280" s="120" t="s">
        <v>4498</v>
      </c>
      <c r="J280" s="200"/>
      <c r="K280" s="204">
        <v>162</v>
      </c>
      <c r="L280" s="202" t="str">
        <f t="shared" si="19"/>
        <v/>
      </c>
      <c r="M280" s="202" t="s">
        <v>4498</v>
      </c>
    </row>
    <row r="281" spans="1:15">
      <c r="A281" s="186" t="str">
        <f t="shared" si="16"/>
        <v/>
      </c>
      <c r="B281" s="183" t="s">
        <v>3454</v>
      </c>
      <c r="E281" s="184" t="s">
        <v>5150</v>
      </c>
      <c r="G281" s="115">
        <f t="shared" si="17"/>
        <v>0</v>
      </c>
      <c r="H281" s="195" t="str">
        <f t="shared" si="18"/>
        <v/>
      </c>
      <c r="I281" s="120" t="s">
        <v>4498</v>
      </c>
      <c r="J281" s="200"/>
      <c r="K281" s="204">
        <v>211</v>
      </c>
      <c r="L281" s="202" t="str">
        <f t="shared" si="19"/>
        <v/>
      </c>
      <c r="M281" s="202" t="s">
        <v>4498</v>
      </c>
    </row>
    <row r="282" spans="1:15">
      <c r="A282" s="186" t="str">
        <f t="shared" si="16"/>
        <v/>
      </c>
      <c r="G282" s="115">
        <f t="shared" si="17"/>
        <v>0</v>
      </c>
      <c r="H282" s="195" t="str">
        <f t="shared" si="18"/>
        <v/>
      </c>
      <c r="I282" s="120" t="s">
        <v>4498</v>
      </c>
      <c r="J282" s="200"/>
      <c r="K282" s="204">
        <v>263</v>
      </c>
      <c r="L282" s="202" t="str">
        <f t="shared" si="19"/>
        <v/>
      </c>
      <c r="M282" s="202" t="s">
        <v>4498</v>
      </c>
    </row>
    <row r="283" spans="1:15" ht="24">
      <c r="A283" s="186" t="str">
        <f t="shared" si="16"/>
        <v>//----------for office -----------------------------------------------</v>
      </c>
      <c r="B283" s="183" t="s">
        <v>5180</v>
      </c>
      <c r="G283" s="115">
        <f t="shared" si="17"/>
        <v>0</v>
      </c>
      <c r="H283" s="195" t="str">
        <f t="shared" si="18"/>
        <v/>
      </c>
      <c r="I283" s="120" t="s">
        <v>4498</v>
      </c>
      <c r="J283" s="200"/>
      <c r="L283" s="202" t="str">
        <f t="shared" si="19"/>
        <v/>
      </c>
      <c r="M283" s="202" t="s">
        <v>4498</v>
      </c>
    </row>
    <row r="284" spans="1:15" ht="24">
      <c r="A284" s="186" t="str">
        <f t="shared" si="16"/>
        <v>$lang['office_title']='Diagnostic facile d\'économie d\'énergie dans les établissements commerciaux';</v>
      </c>
      <c r="B284" s="183" t="s">
        <v>4504</v>
      </c>
      <c r="D284" s="183" t="s">
        <v>3450</v>
      </c>
      <c r="E284" s="184" t="s">
        <v>5150</v>
      </c>
      <c r="G284" s="115">
        <f t="shared" si="17"/>
        <v>0</v>
      </c>
      <c r="H284" s="195" t="str">
        <f t="shared" si="18"/>
        <v>Diagnostic facile d\'économie d\'énergie dans les établissements commerciaux</v>
      </c>
      <c r="I284" s="120" t="s">
        <v>4164</v>
      </c>
      <c r="J284" s="200" t="s">
        <v>3453</v>
      </c>
      <c r="K284" s="204">
        <v>5</v>
      </c>
      <c r="L284" s="202" t="str">
        <f t="shared" si="19"/>
        <v>Diagnostic facile d'économie d'énergie dans les établissements commerciaux</v>
      </c>
      <c r="M284" s="202" t="s">
        <v>4164</v>
      </c>
    </row>
    <row r="285" spans="1:15">
      <c r="A285" s="186" t="str">
        <f t="shared" si="16"/>
        <v>$lang["officecall"]='Votre entreprise';</v>
      </c>
      <c r="B285" s="183" t="s">
        <v>4797</v>
      </c>
      <c r="D285" s="183" t="s">
        <v>3450</v>
      </c>
      <c r="E285" s="184" t="s">
        <v>5150</v>
      </c>
      <c r="G285" s="115">
        <f t="shared" si="17"/>
        <v>0</v>
      </c>
      <c r="H285" s="195" t="str">
        <f t="shared" si="18"/>
        <v>Votre entreprise</v>
      </c>
      <c r="I285" s="120" t="s">
        <v>4225</v>
      </c>
      <c r="J285" s="200" t="s">
        <v>3515</v>
      </c>
      <c r="K285" s="204">
        <v>129</v>
      </c>
      <c r="L285" s="202" t="str">
        <f t="shared" si="19"/>
        <v>Votre entreprise</v>
      </c>
      <c r="M285" s="202" t="s">
        <v>4225</v>
      </c>
    </row>
    <row r="286" spans="1:15">
      <c r="A286" s="186" t="str">
        <f t="shared" si="16"/>
        <v>$lang["officecount"]='Bureau';</v>
      </c>
      <c r="B286" s="183" t="s">
        <v>4798</v>
      </c>
      <c r="D286" s="183" t="s">
        <v>3450</v>
      </c>
      <c r="E286" s="184" t="s">
        <v>5150</v>
      </c>
      <c r="G286" s="115">
        <f t="shared" si="17"/>
        <v>0</v>
      </c>
      <c r="H286" s="195" t="str">
        <f t="shared" si="18"/>
        <v>Bureau</v>
      </c>
      <c r="I286" s="120" t="s">
        <v>4258</v>
      </c>
      <c r="J286" s="200" t="s">
        <v>3516</v>
      </c>
      <c r="K286" s="204">
        <v>130</v>
      </c>
      <c r="L286" s="202" t="str">
        <f t="shared" si="19"/>
        <v>Bureau</v>
      </c>
      <c r="M286" s="202" t="s">
        <v>4258</v>
      </c>
    </row>
    <row r="287" spans="1:15">
      <c r="A287" s="186" t="str">
        <f t="shared" si="16"/>
        <v>$lang["totaloffice"]='Ensemble complet';</v>
      </c>
      <c r="B287" s="183" t="s">
        <v>4799</v>
      </c>
      <c r="D287" s="183" t="s">
        <v>3450</v>
      </c>
      <c r="E287" s="184" t="s">
        <v>5150</v>
      </c>
      <c r="G287" s="115">
        <f t="shared" si="17"/>
        <v>0</v>
      </c>
      <c r="H287" s="195" t="str">
        <f t="shared" si="18"/>
        <v>Ensemble complet</v>
      </c>
      <c r="I287" s="120" t="s">
        <v>4227</v>
      </c>
      <c r="J287" s="200" t="s">
        <v>3518</v>
      </c>
      <c r="K287" s="204">
        <v>132</v>
      </c>
      <c r="L287" s="202" t="str">
        <f t="shared" si="19"/>
        <v>Ensemble complet</v>
      </c>
      <c r="M287" s="202" t="s">
        <v>4227</v>
      </c>
    </row>
    <row r="288" spans="1:15">
      <c r="A288" s="186" t="str">
        <f t="shared" si="16"/>
        <v>$lang["officenow"]='Statut actuel';</v>
      </c>
      <c r="B288" s="183" t="s">
        <v>5181</v>
      </c>
      <c r="D288" s="183" t="s">
        <v>3450</v>
      </c>
      <c r="E288" s="184" t="s">
        <v>5150</v>
      </c>
      <c r="G288" s="115">
        <f t="shared" si="17"/>
        <v>0</v>
      </c>
      <c r="H288" s="195" t="str">
        <f t="shared" si="18"/>
        <v>Statut actuel</v>
      </c>
      <c r="I288" s="120" t="s">
        <v>4259</v>
      </c>
      <c r="J288" s="200" t="s">
        <v>3519</v>
      </c>
      <c r="K288" s="204">
        <v>142</v>
      </c>
      <c r="L288" s="202" t="str">
        <f t="shared" si="19"/>
        <v>Statut actuel</v>
      </c>
      <c r="M288" s="202" t="s">
        <v>4259</v>
      </c>
    </row>
    <row r="289" spans="1:13" ht="24">
      <c r="A289" s="186" t="str">
        <f t="shared" si="16"/>
        <v>$lang["compareoffice"]='function(target) {return "Sur la même échelle" + target};';</v>
      </c>
      <c r="B289" s="183" t="s">
        <v>5182</v>
      </c>
      <c r="E289" s="184" t="s">
        <v>5183</v>
      </c>
      <c r="G289" s="115">
        <f t="shared" si="17"/>
        <v>0</v>
      </c>
      <c r="H289" s="195" t="str">
        <f t="shared" si="18"/>
        <v>target</v>
      </c>
      <c r="I289" s="120" t="s">
        <v>4721</v>
      </c>
      <c r="J289" s="200" t="s">
        <v>4721</v>
      </c>
      <c r="K289" s="204">
        <v>137</v>
      </c>
      <c r="L289" s="202" t="str">
        <f t="shared" si="19"/>
        <v/>
      </c>
      <c r="M289" s="202" t="s">
        <v>4498</v>
      </c>
    </row>
    <row r="290" spans="1:13">
      <c r="A290" s="186" t="str">
        <f t="shared" si="16"/>
        <v/>
      </c>
      <c r="E290" s="184" t="s">
        <v>5184</v>
      </c>
      <c r="G290" s="115">
        <f t="shared" si="17"/>
        <v>0</v>
      </c>
      <c r="H290" s="195" t="str">
        <f t="shared" si="18"/>
        <v>"Sur la même échelle" + target</v>
      </c>
      <c r="I290" s="120" t="s">
        <v>4868</v>
      </c>
      <c r="J290" s="200" t="s">
        <v>5067</v>
      </c>
      <c r="K290" s="204">
        <v>138</v>
      </c>
      <c r="L290" s="202" t="str">
        <f t="shared" si="19"/>
        <v>Sur la même échelle</v>
      </c>
      <c r="M290" s="202" t="s">
        <v>4867</v>
      </c>
    </row>
    <row r="291" spans="1:13">
      <c r="A291" s="186" t="str">
        <f t="shared" si="16"/>
        <v/>
      </c>
      <c r="E291" s="184" t="s">
        <v>5150</v>
      </c>
      <c r="G291" s="115">
        <f t="shared" si="17"/>
        <v>0</v>
      </c>
      <c r="H291" s="195" t="str">
        <f t="shared" si="18"/>
        <v/>
      </c>
      <c r="I291" s="120"/>
      <c r="J291" s="200"/>
      <c r="K291" s="204">
        <v>139</v>
      </c>
      <c r="L291" s="202" t="str">
        <f t="shared" si="19"/>
        <v/>
      </c>
      <c r="M291" s="202" t="s">
        <v>4498</v>
      </c>
    </row>
    <row r="292" spans="1:13">
      <c r="A292" s="186" t="str">
        <f t="shared" si="16"/>
        <v>$lang['button_demand']='Demande';</v>
      </c>
      <c r="B292" s="183" t="s">
        <v>4542</v>
      </c>
      <c r="D292" s="183" t="s">
        <v>3450</v>
      </c>
      <c r="E292" s="184" t="s">
        <v>5150</v>
      </c>
      <c r="G292" s="115">
        <f t="shared" si="17"/>
        <v>0</v>
      </c>
      <c r="H292" s="195" t="str">
        <f t="shared" si="18"/>
        <v>Demande</v>
      </c>
      <c r="I292" s="120" t="s">
        <v>4869</v>
      </c>
      <c r="J292" s="200" t="s">
        <v>3494</v>
      </c>
      <c r="K292" s="204">
        <v>61</v>
      </c>
      <c r="L292" s="202" t="str">
        <f t="shared" si="19"/>
        <v>La demande</v>
      </c>
      <c r="M292" s="202" t="s">
        <v>4206</v>
      </c>
    </row>
    <row r="293" spans="1:13">
      <c r="A293" s="186" t="str">
        <f t="shared" si="16"/>
        <v/>
      </c>
      <c r="E293" s="184" t="s">
        <v>5150</v>
      </c>
      <c r="G293" s="115">
        <f t="shared" si="17"/>
        <v>0</v>
      </c>
      <c r="H293" s="195" t="str">
        <f t="shared" si="18"/>
        <v/>
      </c>
      <c r="I293" s="120"/>
      <c r="J293" s="200"/>
      <c r="L293" s="202" t="str">
        <f t="shared" si="19"/>
        <v/>
      </c>
      <c r="M293" s="202" t="s">
        <v>4498</v>
      </c>
    </row>
    <row r="294" spans="1:13" ht="24">
      <c r="A294" s="186" t="str">
        <f t="shared" si="16"/>
        <v>//----------7 lifegame -----------------------------------------------</v>
      </c>
      <c r="B294" s="183" t="s">
        <v>5185</v>
      </c>
      <c r="E294" s="184" t="s">
        <v>5150</v>
      </c>
      <c r="G294" s="115">
        <f t="shared" si="17"/>
        <v>0</v>
      </c>
      <c r="H294" s="195" t="str">
        <f t="shared" si="18"/>
        <v/>
      </c>
      <c r="I294" s="120"/>
      <c r="J294" s="200"/>
      <c r="L294" s="202" t="str">
        <f t="shared" si="19"/>
        <v/>
      </c>
      <c r="M294" s="202" t="s">
        <v>4498</v>
      </c>
    </row>
    <row r="295" spans="1:13">
      <c r="A295" s="186" t="str">
        <f t="shared" si="16"/>
        <v>$lang['home_lifegame_title']='CO2 zéro survie de l\'ère';</v>
      </c>
      <c r="B295" s="183" t="s">
        <v>5186</v>
      </c>
      <c r="D295" s="183" t="s">
        <v>3450</v>
      </c>
      <c r="E295" s="184" t="s">
        <v>5150</v>
      </c>
      <c r="G295" s="115">
        <f t="shared" si="17"/>
        <v>0</v>
      </c>
      <c r="H295" s="195" t="str">
        <f t="shared" si="18"/>
        <v>CO2 zéro survie de l\'ère</v>
      </c>
      <c r="I295" s="120" t="s">
        <v>5213</v>
      </c>
      <c r="J295" s="200" t="s">
        <v>5068</v>
      </c>
    </row>
    <row r="296" spans="1:13" ht="24">
      <c r="A296" s="186" t="str">
        <f t="shared" si="16"/>
        <v>$lang['home_lifegame_toptitle']='Vos gains mensuels ont augmenté de 10 000 yens!';</v>
      </c>
      <c r="B296" s="183" t="s">
        <v>5187</v>
      </c>
      <c r="D296" s="183" t="s">
        <v>3450</v>
      </c>
      <c r="E296" s="184" t="s">
        <v>5150</v>
      </c>
      <c r="G296" s="115">
        <f t="shared" si="17"/>
        <v>0</v>
      </c>
      <c r="H296" s="195" t="str">
        <f t="shared" si="18"/>
        <v>Vos gains mensuels ont augmenté de 10 000 yens!</v>
      </c>
      <c r="I296" s="120" t="s">
        <v>5214</v>
      </c>
      <c r="J296" s="200" t="s">
        <v>5069</v>
      </c>
    </row>
    <row r="297" spans="1:13" ht="60">
      <c r="A297" s="186"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3" t="s">
        <v>5188</v>
      </c>
      <c r="D297" s="183" t="s">
        <v>3450</v>
      </c>
      <c r="E297" s="184" t="s">
        <v>5150</v>
      </c>
      <c r="G297" s="115">
        <f t="shared" si="17"/>
        <v>0</v>
      </c>
      <c r="H297" s="195" t="str">
        <f t="shared" si="18"/>
        <v>Je ne sais pas si l\'économie s\'est améliorée ou je ne peux pas accepter votre travail mais les revenus ont augmenté de 10 000 yens par mois. Félicitations. Quoi? N\'est-ce pas un montant juste? Eh bien, peu importe si vous n\'êtes pas humble.</v>
      </c>
      <c r="I297" s="120" t="s">
        <v>5215</v>
      </c>
      <c r="J297" s="200" t="s">
        <v>5070</v>
      </c>
    </row>
    <row r="298" spans="1:13" ht="108">
      <c r="A298" s="186"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3" t="s">
        <v>5189</v>
      </c>
      <c r="D298" s="183" t="s">
        <v>3450</v>
      </c>
      <c r="E298" s="184" t="s">
        <v>5150</v>
      </c>
      <c r="G298" s="115">
        <f t="shared" si="17"/>
        <v>0</v>
      </c>
      <c r="H298" s="195"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5216</v>
      </c>
      <c r="J298" s="200" t="s">
        <v>5071</v>
      </c>
    </row>
    <row r="299" spans="1:13" ht="48">
      <c r="A299" s="186" t="str">
        <f t="shared" si="16"/>
        <v>$lang['home_lifegame_top3']='Merci beaucoup. Peu importe si cela prend des années, mais mettons-le à zéro pendant que vous êtes en vie. Cependant, l\'argent supplémentaire que vous payez est de 10 000 yens par mois.';</v>
      </c>
      <c r="B299" s="183" t="s">
        <v>5190</v>
      </c>
      <c r="D299" s="183" t="s">
        <v>3450</v>
      </c>
      <c r="E299" s="184" t="s">
        <v>5150</v>
      </c>
      <c r="G299" s="115">
        <f t="shared" si="17"/>
        <v>0</v>
      </c>
      <c r="H299" s="195" t="str">
        <f t="shared" si="18"/>
        <v>Merci beaucoup. Peu importe si cela prend des années, mais mettons-le à zéro pendant que vous êtes en vie. Cependant, l\'argent supplémentaire que vous payez est de 10 000 yens par mois.</v>
      </c>
      <c r="I299" s="120" t="s">
        <v>5217</v>
      </c>
      <c r="J299" s="200" t="s">
        <v>5072</v>
      </c>
    </row>
    <row r="300" spans="1:13" ht="48">
      <c r="A300" s="186" t="str">
        <f t="shared" si="16"/>
        <v>$lang['home_lifegame_top3b']='En passant, vous êtes une personne qui vit la vie comme une moyenne japonaise &lt;/ li&gt; &lt;/ ul&gt;, peut-être &lt;br&gt; &lt;br&gt; &lt;ul&gt; &lt;li&gt; Appartement seul location appartement studio &lt;/ li&gt; &lt;li&gt; Quoi?';</v>
      </c>
      <c r="B300" s="183" t="s">
        <v>5191</v>
      </c>
      <c r="D300" s="183" t="s">
        <v>3450</v>
      </c>
      <c r="E300" s="184" t="s">
        <v>5150</v>
      </c>
      <c r="G300" s="115">
        <f t="shared" si="17"/>
        <v>0</v>
      </c>
      <c r="H300" s="195" t="str">
        <f t="shared" si="18"/>
        <v>En passant, vous êtes une personne qui vit la vie comme une moyenne japonaise &lt;/ li&gt; &lt;/ ul&gt;, peut-être &lt;br&gt; &lt;br&gt; &lt;ul&gt; &lt;li&gt; Appartement seul location appartement studio &lt;/ li&gt; &lt;li&gt; Quoi?</v>
      </c>
      <c r="I300" s="120" t="s">
        <v>5218</v>
      </c>
      <c r="J300" s="200" t="s">
        <v>5073</v>
      </c>
    </row>
    <row r="301" spans="1:13">
      <c r="A301" s="186" t="str">
        <f t="shared" si="16"/>
        <v>$lang['home_lifegame_toptitle4']='Veuillez choisir votre approche';</v>
      </c>
      <c r="B301" s="183" t="s">
        <v>5192</v>
      </c>
      <c r="D301" s="183" t="s">
        <v>3450</v>
      </c>
      <c r="E301" s="184" t="s">
        <v>5150</v>
      </c>
      <c r="G301" s="115">
        <f t="shared" si="17"/>
        <v>0</v>
      </c>
      <c r="H301" s="195" t="str">
        <f t="shared" si="18"/>
        <v>Veuillez choisir votre approche</v>
      </c>
      <c r="I301" s="120" t="s">
        <v>5219</v>
      </c>
      <c r="J301" s="200" t="s">
        <v>5074</v>
      </c>
    </row>
    <row r="302" spans="1:13" ht="84">
      <c r="A302" s="186"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3" t="s">
        <v>5193</v>
      </c>
      <c r="D302" s="183" t="s">
        <v>3450</v>
      </c>
      <c r="E302" s="184" t="s">
        <v>5150</v>
      </c>
      <c r="G302" s="115">
        <f t="shared" si="17"/>
        <v>0</v>
      </c>
      <c r="H302" s="195"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5220</v>
      </c>
      <c r="J302" s="200" t="s">
        <v>5075</v>
      </c>
    </row>
    <row r="303" spans="1:13">
      <c r="A303" s="186" t="str">
        <f t="shared" si="16"/>
        <v>$lang['home_lifegame_toptitle5']='Merci pour vos efforts';</v>
      </c>
      <c r="B303" s="183" t="s">
        <v>5194</v>
      </c>
      <c r="D303" s="183" t="s">
        <v>3450</v>
      </c>
      <c r="E303" s="184" t="s">
        <v>5150</v>
      </c>
      <c r="G303" s="115">
        <f t="shared" si="17"/>
        <v>0</v>
      </c>
      <c r="H303" s="195" t="str">
        <f t="shared" si="18"/>
        <v>Merci pour vos efforts</v>
      </c>
      <c r="I303" s="120" t="s">
        <v>5221</v>
      </c>
      <c r="J303" s="200" t="s">
        <v>5076</v>
      </c>
    </row>
    <row r="304" spans="1:13" ht="36">
      <c r="A304" s="186" t="str">
        <f t="shared" si="16"/>
        <v>$lang['home_lifegame_top5']='Nous avons réalisé les initiatives de ○ ○, ○ ○. Pour cette raison ○ 10 000 yens d\'argent ont été utilisés, le reste est devenu ○ 10 000.';</v>
      </c>
      <c r="B304" s="183" t="s">
        <v>5195</v>
      </c>
      <c r="D304" s="183" t="s">
        <v>3450</v>
      </c>
      <c r="E304" s="184" t="s">
        <v>5150</v>
      </c>
      <c r="G304" s="115">
        <f t="shared" si="17"/>
        <v>0</v>
      </c>
      <c r="H304" s="195" t="str">
        <f t="shared" si="18"/>
        <v>Nous avons réalisé les initiatives de ○ ○, ○ ○. Pour cette raison ○ 10 000 yens d\'argent ont été utilisés, le reste est devenu ○ 10 000.</v>
      </c>
      <c r="I304" s="120" t="s">
        <v>5222</v>
      </c>
      <c r="J304" s="200" t="s">
        <v>5077</v>
      </c>
    </row>
    <row r="305" spans="1:10">
      <c r="A305" s="186" t="str">
        <f t="shared" si="16"/>
        <v>$lang['home_lifegame_toptitle6']='Un effet est apparu';</v>
      </c>
      <c r="B305" s="183" t="s">
        <v>5196</v>
      </c>
      <c r="D305" s="183" t="s">
        <v>3450</v>
      </c>
      <c r="E305" s="184" t="s">
        <v>5150</v>
      </c>
      <c r="G305" s="115">
        <f t="shared" si="17"/>
        <v>0</v>
      </c>
      <c r="H305" s="195" t="str">
        <f t="shared" si="18"/>
        <v>Un effet est apparu</v>
      </c>
      <c r="I305" s="120" t="s">
        <v>5223</v>
      </c>
      <c r="J305" s="200" t="s">
        <v>5078</v>
      </c>
    </row>
    <row r="306" spans="1:10" ht="72">
      <c r="A306" s="186"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3" t="s">
        <v>5197</v>
      </c>
      <c r="D306" s="183" t="s">
        <v>3450</v>
      </c>
      <c r="E306" s="184" t="s">
        <v>5150</v>
      </c>
      <c r="G306" s="115">
        <f t="shared" si="17"/>
        <v>0</v>
      </c>
      <c r="H306" s="195"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5224</v>
      </c>
      <c r="J306" s="200" t="s">
        <v>5079</v>
      </c>
    </row>
    <row r="307" spans="1:10" ht="60">
      <c r="A307" s="186"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3" t="s">
        <v>5198</v>
      </c>
      <c r="D307" s="183" t="s">
        <v>3450</v>
      </c>
      <c r="E307" s="184" t="s">
        <v>5150</v>
      </c>
      <c r="G307" s="115">
        <f t="shared" si="17"/>
        <v>0</v>
      </c>
      <c r="H307" s="195"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5225</v>
      </c>
      <c r="J307" s="200" t="s">
        <v>5080</v>
      </c>
    </row>
    <row r="308" spans="1:10">
      <c r="A308" s="186" t="str">
        <f t="shared" si="16"/>
        <v>$lang['home_lifegame_toptitle7']='Il est temps d\'entreprendre';</v>
      </c>
      <c r="B308" s="183" t="s">
        <v>5199</v>
      </c>
      <c r="D308" s="183" t="s">
        <v>3450</v>
      </c>
      <c r="E308" s="184" t="s">
        <v>5150</v>
      </c>
      <c r="G308" s="115">
        <f t="shared" si="17"/>
        <v>0</v>
      </c>
      <c r="H308" s="195" t="str">
        <f t="shared" si="18"/>
        <v>Il est temps d\'entreprendre</v>
      </c>
      <c r="I308" s="120" t="s">
        <v>5226</v>
      </c>
      <c r="J308" s="200" t="s">
        <v>5081</v>
      </c>
    </row>
    <row r="309" spans="1:10" ht="48">
      <c r="A309" s="186" t="str">
        <f t="shared" si="16"/>
        <v>$lang['home_lifegame_top7']='Actuellement, nous avons un budget de 10 000 ¥. Il y a quelque chose comme ceci dans un effort qui peut être abordé dans cette quantité d\'argent, l\'argent pas cher. Veuillez sélectionner l\'article sur lequel travailler.';</v>
      </c>
      <c r="B309" s="183" t="s">
        <v>5200</v>
      </c>
      <c r="D309" s="183" t="s">
        <v>3450</v>
      </c>
      <c r="E309" s="184" t="s">
        <v>5103</v>
      </c>
      <c r="G309" s="115">
        <f t="shared" si="17"/>
        <v>0</v>
      </c>
      <c r="H309" s="195" t="str">
        <f t="shared" si="18"/>
        <v>Actuellement, nous avons un budget de 10 000 ¥. Il y a quelque chose comme ceci dans un effort qui peut être abordé dans cette quantité d\'argent, l\'argent pas cher. Veuillez sélectionner l\'article sur lequel travailler.</v>
      </c>
      <c r="I309" s="120" t="s">
        <v>5227</v>
      </c>
      <c r="J309" s="200" t="s">
        <v>5082</v>
      </c>
    </row>
    <row r="310" spans="1:10">
      <c r="A310" s="186" t="str">
        <f t="shared" si="16"/>
        <v>$lang['home_lifegame_toptitle90']='Veuillez choisir vos paramètres';</v>
      </c>
      <c r="B310" s="183" t="s">
        <v>5201</v>
      </c>
      <c r="D310" s="183" t="s">
        <v>3450</v>
      </c>
      <c r="E310" s="184" t="s">
        <v>5150</v>
      </c>
      <c r="G310" s="115">
        <f t="shared" si="17"/>
        <v>0</v>
      </c>
      <c r="H310" s="195" t="str">
        <f t="shared" si="18"/>
        <v>Veuillez choisir vos paramètres</v>
      </c>
      <c r="I310" s="120" t="s">
        <v>5228</v>
      </c>
      <c r="J310" s="200" t="s">
        <v>5083</v>
      </c>
    </row>
    <row r="311" spans="1:10" ht="36">
      <c r="A311" s="186" t="str">
        <f t="shared" si="16"/>
        <v>$lang['home_lifegame_top90']='Lors du choix de la durée de vie actuelle, la simulation qui fait réellement zéro le CO2 commencera à partir de maintenant.';</v>
      </c>
      <c r="B311" s="183" t="s">
        <v>5202</v>
      </c>
      <c r="D311" s="183" t="s">
        <v>3450</v>
      </c>
      <c r="E311" s="184" t="s">
        <v>5103</v>
      </c>
      <c r="G311" s="115">
        <f t="shared" si="17"/>
        <v>0</v>
      </c>
      <c r="H311" s="195" t="str">
        <f t="shared" si="18"/>
        <v>Lors du choix de la durée de vie actuelle, la simulation qui fait réellement zéro le CO2 commencera à partir de maintenant.</v>
      </c>
      <c r="I311" s="120" t="s">
        <v>5229</v>
      </c>
      <c r="J311" s="200" t="s">
        <v>5084</v>
      </c>
    </row>
    <row r="312" spans="1:10">
      <c r="A312" s="186" t="str">
        <f t="shared" si="16"/>
        <v>$lang['home_lifegame_toptitle99']='Il est mort. Félicitations!';</v>
      </c>
      <c r="B312" s="183" t="s">
        <v>5203</v>
      </c>
      <c r="D312" s="183" t="s">
        <v>3450</v>
      </c>
      <c r="E312" s="184" t="s">
        <v>5103</v>
      </c>
      <c r="G312" s="115">
        <f t="shared" si="17"/>
        <v>0</v>
      </c>
      <c r="H312" s="195" t="str">
        <f t="shared" si="18"/>
        <v>Il est mort. Félicitations!</v>
      </c>
      <c r="I312" s="120" t="s">
        <v>5230</v>
      </c>
      <c r="J312" s="200" t="s">
        <v>5085</v>
      </c>
    </row>
    <row r="313" spans="1:10" ht="108">
      <c r="A313" s="186"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3" t="s">
        <v>5204</v>
      </c>
      <c r="D313" s="183" t="s">
        <v>3450</v>
      </c>
      <c r="E313" s="184" t="s">
        <v>5103</v>
      </c>
      <c r="G313" s="115">
        <f t="shared" si="17"/>
        <v>0</v>
      </c>
      <c r="H313" s="195"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5231</v>
      </c>
      <c r="J313" s="200" t="s">
        <v>5086</v>
      </c>
    </row>
    <row r="314" spans="1:10">
      <c r="A314" s="186" t="str">
        <f t="shared" si="16"/>
        <v/>
      </c>
      <c r="E314" s="184" t="s">
        <v>5150</v>
      </c>
      <c r="G314" s="115">
        <f t="shared" si="17"/>
        <v>0</v>
      </c>
      <c r="H314" s="195" t="str">
        <f t="shared" si="18"/>
        <v/>
      </c>
      <c r="I314" s="120"/>
      <c r="J314" s="200"/>
    </row>
    <row r="315" spans="1:10">
      <c r="A315" s="186" t="str">
        <f t="shared" si="16"/>
        <v/>
      </c>
      <c r="E315" s="184" t="s">
        <v>5103</v>
      </c>
      <c r="G315" s="115">
        <f t="shared" si="17"/>
        <v>0</v>
      </c>
      <c r="H315" s="195" t="str">
        <f t="shared" si="18"/>
        <v/>
      </c>
      <c r="I315" s="120"/>
      <c r="J315" s="200"/>
    </row>
    <row r="316" spans="1:10">
      <c r="A316" s="186" t="str">
        <f t="shared" si="16"/>
        <v>$lang['button_end']='Abandonner';</v>
      </c>
      <c r="B316" s="183" t="s">
        <v>5205</v>
      </c>
      <c r="D316" s="183" t="s">
        <v>3450</v>
      </c>
      <c r="E316" s="184" t="s">
        <v>5103</v>
      </c>
      <c r="G316" s="115">
        <f t="shared" si="17"/>
        <v>0</v>
      </c>
      <c r="H316" s="195" t="str">
        <f t="shared" si="18"/>
        <v>Abandonner</v>
      </c>
      <c r="I316" s="120" t="s">
        <v>5232</v>
      </c>
      <c r="J316" s="200" t="s">
        <v>5087</v>
      </c>
    </row>
    <row r="317" spans="1:10">
      <c r="A317" s="186" t="str">
        <f t="shared" si="16"/>
        <v>$lang['button_agree']='Pour mettre en place';</v>
      </c>
      <c r="B317" s="183" t="s">
        <v>5206</v>
      </c>
      <c r="D317" s="183" t="s">
        <v>3450</v>
      </c>
      <c r="E317" s="184" t="s">
        <v>5103</v>
      </c>
      <c r="G317" s="115">
        <f t="shared" si="17"/>
        <v>0</v>
      </c>
      <c r="H317" s="195" t="str">
        <f t="shared" si="18"/>
        <v>Pour mettre en place</v>
      </c>
      <c r="I317" s="120" t="s">
        <v>5233</v>
      </c>
      <c r="J317" s="200" t="s">
        <v>5088</v>
      </c>
    </row>
    <row r="318" spans="1:10">
      <c r="A318" s="186" t="str">
        <f t="shared" si="16"/>
        <v>$lang['button_commit']='Je le ferai';</v>
      </c>
      <c r="B318" s="183" t="s">
        <v>5207</v>
      </c>
      <c r="D318" s="183" t="s">
        <v>3450</v>
      </c>
      <c r="E318" s="184" t="s">
        <v>5150</v>
      </c>
      <c r="G318" s="115">
        <f t="shared" si="17"/>
        <v>0</v>
      </c>
      <c r="H318" s="195" t="str">
        <f t="shared" si="18"/>
        <v>Je le ferai</v>
      </c>
      <c r="I318" s="120" t="s">
        <v>5234</v>
      </c>
      <c r="J318" s="200" t="s">
        <v>5089</v>
      </c>
    </row>
    <row r="319" spans="1:10">
      <c r="A319" s="186" t="str">
        <f t="shared" si="16"/>
        <v>$lang['home_lifegame_button_sel99']='';</v>
      </c>
      <c r="B319" s="183" t="s">
        <v>5208</v>
      </c>
      <c r="E319" s="184" t="s">
        <v>5103</v>
      </c>
      <c r="G319" s="115">
        <f t="shared" si="17"/>
        <v>0</v>
      </c>
      <c r="H319" s="195" t="str">
        <f t="shared" si="18"/>
        <v>Je suis désolé, je vais le faire.</v>
      </c>
      <c r="I319" s="120" t="s">
        <v>5235</v>
      </c>
      <c r="J319" s="200" t="s">
        <v>5090</v>
      </c>
    </row>
    <row r="320" spans="1:10">
      <c r="A320" s="186" t="str">
        <f t="shared" si="16"/>
        <v>$lang['home_lifegame_button_sel3a']='';</v>
      </c>
      <c r="B320" s="183" t="s">
        <v>5209</v>
      </c>
      <c r="E320" s="184" t="s">
        <v>5103</v>
      </c>
      <c r="G320" s="115">
        <f t="shared" si="17"/>
        <v>0</v>
      </c>
      <c r="H320" s="195" t="str">
        <f t="shared" si="18"/>
        <v>Je ne suis pas.</v>
      </c>
      <c r="I320" s="120" t="s">
        <v>5236</v>
      </c>
      <c r="J320" s="200" t="s">
        <v>5091</v>
      </c>
    </row>
    <row r="321" spans="1:10">
      <c r="A321" s="186" t="str">
        <f t="shared" si="16"/>
        <v>$lang['home_lifegame_button_sel3b']='';</v>
      </c>
      <c r="B321" s="183" t="s">
        <v>5210</v>
      </c>
      <c r="E321" s="184" t="s">
        <v>5150</v>
      </c>
      <c r="G321" s="115">
        <f t="shared" si="17"/>
        <v>0</v>
      </c>
      <c r="H321" s="195" t="str">
        <f t="shared" si="18"/>
        <v>Eh bien, c\'est OK.</v>
      </c>
      <c r="I321" s="120" t="s">
        <v>5237</v>
      </c>
      <c r="J321" s="200" t="s">
        <v>5092</v>
      </c>
    </row>
    <row r="322" spans="1:10">
      <c r="A322" s="186" t="str">
        <f t="shared" ref="A322:A324" si="20">IF(E322="param",CLEAN(B322&amp;"'function("&amp;H322&amp;") {return "&amp;H323&amp;"};';"),IF(E322="template","",CLEAN(B322&amp;IF(D322="",IF(OR(CLEAN(B322)="",LEFT(B322,2)="//"),"","'';"),"'"&amp;H322&amp;"'"&amp;D322))))</f>
        <v/>
      </c>
      <c r="E322" s="184" t="s">
        <v>5150</v>
      </c>
      <c r="G322" s="115">
        <f t="shared" si="17"/>
        <v>0</v>
      </c>
      <c r="H322" s="195" t="str">
        <f t="shared" si="18"/>
        <v/>
      </c>
      <c r="I322" s="120"/>
      <c r="J322" s="200"/>
    </row>
    <row r="323" spans="1:10" ht="24">
      <c r="A323" s="186" t="str">
        <f t="shared" si="20"/>
        <v>//----------8 uchieco web -----------------------------------------------</v>
      </c>
      <c r="B323" s="183" t="s">
        <v>5211</v>
      </c>
      <c r="E323" s="184" t="s">
        <v>5150</v>
      </c>
      <c r="G323" s="115">
        <f t="shared" si="17"/>
        <v>0</v>
      </c>
      <c r="H323" s="195" t="str">
        <f t="shared" si="18"/>
        <v/>
      </c>
      <c r="I323" s="120"/>
      <c r="J323" s="200"/>
    </row>
    <row r="324" spans="1:10">
      <c r="A324" s="186" t="str">
        <f t="shared" si="20"/>
        <v>$lang['home_uchieco_title']='Diagnostic écologique WEB';</v>
      </c>
      <c r="B324" s="183" t="s">
        <v>5212</v>
      </c>
      <c r="D324" s="183" t="s">
        <v>3450</v>
      </c>
      <c r="E324" s="184" t="s">
        <v>5103</v>
      </c>
      <c r="G324" s="115">
        <f t="shared" si="17"/>
        <v>0</v>
      </c>
      <c r="H324" s="195" t="str">
        <f t="shared" si="18"/>
        <v>Diagnostic écologique WEB</v>
      </c>
      <c r="I324" s="185" t="s">
        <v>5238</v>
      </c>
      <c r="J324" s="200" t="s">
        <v>5093</v>
      </c>
    </row>
    <row r="325" spans="1:10">
      <c r="E325" s="184" t="s">
        <v>5150</v>
      </c>
      <c r="G325" s="115">
        <f t="shared" ref="G325:G327" si="21">IF(MOD(LEN(H325) - LEN(SUBSTITUTE(H325, """", "")),2) = 1,1,0)</f>
        <v>0</v>
      </c>
      <c r="H325" s="195" t="str">
        <f t="shared" si="18"/>
        <v/>
      </c>
    </row>
    <row r="326" spans="1:10">
      <c r="E326" s="184" t="s">
        <v>5150</v>
      </c>
      <c r="G326" s="115">
        <f t="shared" si="21"/>
        <v>0</v>
      </c>
      <c r="H326" s="195" t="str">
        <f t="shared" si="18"/>
        <v/>
      </c>
    </row>
    <row r="327" spans="1:10">
      <c r="E327" s="184" t="s">
        <v>5103</v>
      </c>
      <c r="G327" s="115">
        <f t="shared" si="21"/>
        <v>0</v>
      </c>
      <c r="H327" s="195" t="str">
        <f t="shared" si="18"/>
        <v/>
      </c>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4501</v>
      </c>
      <c r="F2" t="s">
        <v>4561</v>
      </c>
    </row>
    <row r="3" spans="2:12">
      <c r="C3" t="s">
        <v>4499</v>
      </c>
      <c r="D3" t="s">
        <v>4500</v>
      </c>
      <c r="F3" t="s">
        <v>4499</v>
      </c>
      <c r="G3" t="s">
        <v>4500</v>
      </c>
      <c r="L3" t="s">
        <v>4620</v>
      </c>
    </row>
    <row r="4" spans="2:12">
      <c r="B4" s="138" t="s">
        <v>4555</v>
      </c>
      <c r="C4" s="138">
        <v>19</v>
      </c>
      <c r="D4" s="138">
        <v>4</v>
      </c>
      <c r="F4">
        <v>24</v>
      </c>
      <c r="G4">
        <v>0</v>
      </c>
      <c r="H4" t="s">
        <v>4559</v>
      </c>
      <c r="J4" s="13">
        <v>1</v>
      </c>
      <c r="K4" s="13" t="s">
        <v>302</v>
      </c>
      <c r="L4" s="21">
        <v>9.4</v>
      </c>
    </row>
    <row r="5" spans="2:12">
      <c r="B5" s="138" t="s">
        <v>4556</v>
      </c>
      <c r="C5" s="138">
        <v>27</v>
      </c>
      <c r="D5" s="138">
        <v>7</v>
      </c>
      <c r="F5">
        <v>30</v>
      </c>
      <c r="G5">
        <v>5</v>
      </c>
      <c r="H5" t="s">
        <v>4558</v>
      </c>
      <c r="J5" s="13">
        <v>2</v>
      </c>
      <c r="K5" s="13" t="s">
        <v>303</v>
      </c>
      <c r="L5" s="21">
        <v>11.1</v>
      </c>
    </row>
    <row r="6" spans="2:12">
      <c r="B6" s="138" t="s">
        <v>4557</v>
      </c>
      <c r="C6" s="138">
        <v>29</v>
      </c>
      <c r="D6" s="138">
        <v>12</v>
      </c>
      <c r="F6">
        <v>28</v>
      </c>
      <c r="G6">
        <v>9</v>
      </c>
      <c r="H6" t="s">
        <v>4560</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4621</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4622</v>
      </c>
      <c r="L29" s="21">
        <v>16.3</v>
      </c>
    </row>
    <row r="30" spans="10:12">
      <c r="J30" s="13">
        <v>27</v>
      </c>
      <c r="K30" s="13" t="s">
        <v>4623</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des panneaux photovoltaïques</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Installez le chauffe-eau solaire (type de circulation naturelle) et utilisez-le</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Attachez la douche à économie d'eau à 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Utilisation de douche de la douche une personne un jour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dans le lave-vaisselle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Répartition du chauffage dans le logement</v>
      </c>
      <c r="E3" s="118" t="str">
        <f>IFERROR(VLOOKUP("i"&amp;RIGHT(("00"&amp;(E$2+$A3)),3),Input!$B$3:$C$217,2,FALSE),"")</f>
        <v/>
      </c>
      <c r="F3" s="118" t="str">
        <f>IFERROR(VLOOKUP("i"&amp;RIGHT(("00"&amp;(F$2+$A3)),3),Input!$B$3:$C$217,2,FALSE),"")</f>
        <v>Fréquence d'utilisation du sèche-linge</v>
      </c>
      <c r="G3" s="118" t="str">
        <f>IFERROR(VLOOKUP("i"&amp;RIGHT(("00"&amp;(G$2+$A3)),3),Input!$B$3:$C$217,2,FALSE),"")</f>
        <v>Éclairage du salon</v>
      </c>
      <c r="H3" s="118" t="str">
        <f>IFERROR(VLOOKUP("i"&amp;RIGHT(("00"&amp;(H$2+$A3)),3),Input!$B$3:$C$217,2,FALSE),"")</f>
        <v>Temps de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v>
      </c>
    </row>
    <row r="4" spans="1:11">
      <c r="A4" s="116">
        <v>2</v>
      </c>
      <c r="B4" s="118" t="str">
        <f>IFERROR(VLOOKUP("i"&amp;RIGHT(("00"&amp;(B$2+$A4)),3),Input!$B$3:$C$217,2,FALSE),"")</f>
        <v>Maison individuelle ou immeuble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sèche-linge</v>
      </c>
      <c r="G4" s="118" t="str">
        <f>IFERROR(VLOOKUP("i"&amp;RIGHT(("00"&amp;(G$2+$A4)),3),Input!$B$3:$C$217,2,FALSE),"")</f>
        <v>Éclairage des pièces vides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de scooter ou moto</v>
      </c>
    </row>
    <row r="5" spans="1:11">
      <c r="A5" s="116">
        <v>3</v>
      </c>
      <c r="B5" s="118" t="str">
        <f>IFERROR(VLOOKUP("i"&amp;RIGHT(("00"&amp;(B$2+$A5)),3),Input!$B$3:$C$217,2,FALSE),"")</f>
        <v>La taille du logement</v>
      </c>
      <c r="C5" s="118" t="str">
        <f>IFERROR(VLOOKUP("i"&amp;RIGHT(("00"&amp;(C$2+$A5)),3),Input!$B$3:$C$217,2,FALSE),"")</f>
        <v>Nombre de jours où l'on prend un bain (hors été)</v>
      </c>
      <c r="D5" s="118" t="str">
        <f>IFERROR(VLOOKUP("i"&amp;RIGHT(("00"&amp;(D$2+$A5)),3),Input!$B$3:$C$217,2,FALSE),"")</f>
        <v>Équipement de chauffage utilisé de façon complémentaire</v>
      </c>
      <c r="E5" s="118" t="str">
        <f>IFERROR(VLOOKUP("i"&amp;RIGHT(("00"&amp;(E$2+$A5)),3),Input!$B$3:$C$217,2,FALSE),"")</f>
        <v/>
      </c>
      <c r="F5" s="118" t="str">
        <f>IFERROR(VLOOKUP("i"&amp;RIGHT(("00"&amp;(F$2+$A5)),3),Input!$B$3:$C$217,2,FALSE),"")</f>
        <v>Fréquence des lessives</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Nombre de jours où l'on prend un bain (en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Nombre d'étages</v>
      </c>
      <c r="C7" s="118" t="str">
        <f>IFERROR(VLOOKUP("i"&amp;RIGHT(("00"&amp;(C$2+$A7)),3),Input!$B$3:$C$217,2,FALSE),"")</f>
        <v>Temps de douche (hors été)</v>
      </c>
      <c r="D7" s="118" t="str">
        <f>IFERROR(VLOOKUP("i"&amp;RIGHT(("00"&amp;(D$2+$A7)),3),Input!$B$3:$C$217,2,FALSE),"")</f>
        <v>Réglage de la température du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sous le toit ? (au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Exposition au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pièces</v>
      </c>
      <c r="C10" s="118" t="str">
        <f>IFERROR(VLOOKUP("i"&amp;RIGHT(("00"&amp;(C$2+$A10)),3),Input!$B$3:$C$217,2,FALSE),"")</f>
        <v>#Durée de maintien au chaud du bain</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Âge du bâtiment</v>
      </c>
      <c r="C11" s="118" t="str">
        <f>IFERROR(VLOOKUP("i"&amp;RIGHT(("00"&amp;(C$2+$A11)),3),Input!$B$3:$C$217,2,FALSE),"")</f>
        <v>#En ce qui concerne l'eau que vous utilisez pour vous laver</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Préférence pour l'affichage des mesures</v>
      </c>
      <c r="C12" s="118" t="str">
        <f>IFERROR(VLOOKUP("i"&amp;RIGHT(("00"&amp;(C$2+$A12)),3),Input!$B$3:$C$217,2,FALSE),"")</f>
        <v>#Réchauffement du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du bain diminue</v>
      </c>
      <c r="D13" s="118" t="str">
        <f>IFERROR(VLOOKUP("i"&amp;RIGHT(("00"&amp;(D$2+$A13)),3),Input!$B$3:$C$217,2,FALSE),"")</f>
        <v>Nom de la pièce</v>
      </c>
      <c r="E13" s="118" t="str">
        <f>IFERROR(VLOOKUP("i"&amp;RIGHT(("00"&amp;(E$2+$A13)),3),Input!$B$3:$C$217,2,FALSE),"")</f>
        <v/>
      </c>
      <c r="F13" s="118" t="str">
        <f>IFERROR(VLOOKUP("i"&amp;RIGHT(("00"&amp;(F$2+$A13)),3),Input!$B$3:$C$217,2,FALSE),"")</f>
        <v>Puissance de l'aspirateur</v>
      </c>
      <c r="G13" s="118" t="str">
        <f>IFERROR(VLOOKUP("i"&amp;RIGHT(("00"&amp;(G$2+$A13)),3),Input!$B$3:$C$217,2,FALSE),"")</f>
        <v>Emplacement de l'éclairage</v>
      </c>
      <c r="H13" s="118" t="str">
        <f>IFERROR(VLOOKUP("i"&amp;RIGHT(("00"&amp;(H$2+$A13)),3),Input!$B$3:$C$217,2,FALSE),"")</f>
        <v/>
      </c>
      <c r="I13" s="118" t="str">
        <f>IFERROR(VLOOKUP("i"&amp;RIGHT(("00"&amp;(I$2+$A13)),3),Input!$B$3:$C$217,2,FALSE),"")</f>
        <v>Années d'utilisation du réfrigérateur</v>
      </c>
      <c r="J13" s="118" t="str">
        <f>IFERROR(VLOOKUP("i"&amp;RIGHT(("00"&amp;(J$2+$A13)),3),Input!$B$3:$C$217,2,FALSE),"")</f>
        <v>La fonction “maintenir au chaud” du cuiseur à riz</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Temps d'attente de l'eau chaude de la douche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Consommation de carburant de la voiture</v>
      </c>
    </row>
    <row r="15" spans="1:11">
      <c r="A15" s="116">
        <v>13</v>
      </c>
      <c r="B15" s="118" t="str">
        <f>IFERROR(VLOOKUP("i"&amp;RIGHT(("00"&amp;(B$2+$A15)),3),Input!$B$3:$C$217,2,FALSE),"")</f>
        <v/>
      </c>
      <c r="C15" s="118" t="str">
        <f>IFERROR(VLOOKUP("i"&amp;RIGHT(("00"&amp;(C$2+$A15)),3),Input!$B$3:$C$217,2,FALSE),"")</f>
        <v>Utilisation de l'eau chaude pour laver la vaisselle</v>
      </c>
      <c r="D15" s="118" t="str">
        <f>IFERROR(VLOOKUP("i"&amp;RIGHT(("00"&amp;(D$2+$A15)),3),Input!$B$3:$C$217,2,FALSE),"")</f>
        <v>Taille des vitres</v>
      </c>
      <c r="E15" s="118" t="str">
        <f>IFERROR(VLOOKUP("i"&amp;RIGHT(("00"&amp;(E$2+$A15)),3),Input!$B$3:$C$217,2,FALSE),"")</f>
        <v/>
      </c>
      <c r="F15" s="118" t="str">
        <f>IFERROR(VLOOKUP("i"&amp;RIGHT(("00"&amp;(F$2+$A15)),3),Input!$B$3:$C$217,2,FALSE),"")</f>
        <v/>
      </c>
      <c r="G15" s="118" t="str">
        <f>IFERROR(VLOOKUP("i"&amp;RIGHT(("00"&amp;(G$2+$A15)),3),Input!$B$3:$C$217,2,FALSE),"")</f>
        <v>Consommation électrique d'une ampoule (ou d'un néon)</v>
      </c>
      <c r="H15" s="118" t="str">
        <f>IFERROR(VLOOKUP("i"&amp;RIGHT(("00"&amp;(H$2+$A15)),3),Input!$B$3:$C$217,2,FALSE),"")</f>
        <v/>
      </c>
      <c r="I15" s="118" t="str">
        <f>IFERROR(VLOOKUP("i"&amp;RIGHT(("00"&amp;(I$2+$A15)),3),Input!$B$3:$C$217,2,FALSE),"")</f>
        <v>Capacité nette du/des réfrigérateur(s)</v>
      </c>
      <c r="J15" s="118" t="str">
        <f>IFERROR(VLOOKUP("i"&amp;RIGHT(("00"&amp;(J$2+$A15)),3),Input!$B$3:$C$217,2,FALSE),"")</f>
        <v/>
      </c>
      <c r="K15" s="118" t="str">
        <f>IFERROR(VLOOKUP("i"&amp;RIGHT(("00"&amp;(K$2+$A15)),3),Input!$B$3:$C$217,2,FALSE),"")</f>
        <v>Principal utilisateur de la voiture</v>
      </c>
    </row>
    <row r="16" spans="1:11">
      <c r="A16" s="116">
        <v>14</v>
      </c>
      <c r="B16" s="118" t="str">
        <f>IFERROR(VLOOKUP("i"&amp;RIGHT(("00"&amp;(B$2+$A16)),3),Input!$B$3:$C$217,2,FALSE),"")</f>
        <v/>
      </c>
      <c r="C16" s="118" t="str">
        <f>IFERROR(VLOOKUP("i"&amp;RIGHT(("00"&amp;(C$2+$A16)),3),Input!$B$3:$C$217,2,FALSE),"")</f>
        <v>Moment de l'année où l'on utilise l'eau chaude pour sa toilette</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d'ampoules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pneus verts</v>
      </c>
    </row>
    <row r="17" spans="1:11">
      <c r="A17" s="116">
        <v>15</v>
      </c>
      <c r="B17" s="118" t="str">
        <f>IFERROR(VLOOKUP("i"&amp;RIGHT(("00"&amp;(B$2+$A17)),3),Input!$B$3:$C$217,2,FALSE),"")</f>
        <v/>
      </c>
      <c r="C17" s="118" t="str">
        <f>IFERROR(VLOOKUP("i"&amp;RIGHT(("00"&amp;(C$2+$A17)),3),Input!$B$3:$C$217,2,FALSE),"")</f>
        <v>Moment où l'on utilise de l'eau chaude pour laver la 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Surremplissage du réfrigérateur</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Efficacité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à l'écart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v>
      </c>
      <c r="D19" s="118" t="str">
        <f>IFERROR(VLOOKUP("i"&amp;RIGHT(("00"&amp;(D$2+$A19)),3),Input!$B$3:$C$217,2,FALSE),"")</f>
        <v>Nettoyage du filtre du climatiseur</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département</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Température de la théière</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de la bouilloire</v>
      </c>
      <c r="K24" s="118" t="str">
        <f>IFERROR(VLOOKUP("i"&amp;RIGHT(("00"&amp;(K$2+$A24)),3),Input!$B$3:$C$217,2,FALSE),"")</f>
        <v>Fréquence</v>
      </c>
    </row>
    <row r="25" spans="1:11">
      <c r="A25" s="116">
        <v>23</v>
      </c>
      <c r="B25" s="118" t="str">
        <f>IFERROR(VLOOKUP("i"&amp;RIGHT(("00"&amp;(B$2+$A25)),3),Input!$B$3:$C$217,2,FALSE),"")</f>
        <v>Résidence urbaine ou provinciale</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Trajet aller</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Voiture utilisée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Chauffage du siège des toilettes</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de la télévision</v>
      </c>
      <c r="I33" s="118" t="str">
        <f>IFERROR(VLOOKUP("i"&amp;RIGHT(("00"&amp;(I$2+$A33)),3),Input!$B$3:$C$217,2,FALSE),"")</f>
        <v/>
      </c>
      <c r="J33" s="118" t="str">
        <f>IFERROR(VLOOKUP("i"&amp;RIGHT(("00"&amp;(J$2+$A33)),3),Input!$B$3:$C$217,2,FALSE),"")</f>
        <v/>
      </c>
      <c r="K33" s="118" t="str">
        <f>IFERROR(VLOOKUP("i"&amp;RIGHT(("00"&amp;(K$2+$A33)),3),Input!$B$3:$C$217,2,FALSE),"")</f>
        <v>Système d'arrêt au ralenti</v>
      </c>
    </row>
    <row r="34" spans="1:11">
      <c r="A34" s="116">
        <v>32</v>
      </c>
      <c r="B34" s="118" t="str">
        <f>IFERROR(VLOOKUP("i"&amp;RIGHT(("00"&amp;(B$2+$A34)),3),Input!$B$3:$C$217,2,FALSE),"")</f>
        <v/>
      </c>
      <c r="C34" s="118" t="str">
        <f>IFERROR(VLOOKUP("i"&amp;RIGHT(("00"&amp;(C$2+$A34)),3),Input!$B$3:$C$217,2,FALSE),"")</f>
        <v>Réglage de la température du siège des toilettes</v>
      </c>
      <c r="D34" s="118" t="str">
        <f>IFERROR(VLOOKUP("i"&amp;RIGHT(("00"&amp;(D$2+$A34)),3),Input!$B$3:$C$217,2,FALSE),"")</f>
        <v>Équipement de chauffage utilisé de façon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Temps de télévision</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Rabattre l'abattant du siège des toilettes</v>
      </c>
      <c r="D36" s="118" t="str">
        <f>IFERROR(VLOOKUP("i"&amp;RIGHT(("00"&amp;(D$2+$A36)),3),Input!$B$3:$C$217,2,FALSE),"")</f>
        <v>Réglage de la température du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Arrêter d'accélérer tôt</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Ecoute des infos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Ne pas charger le véhicule inutilement</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feuilles d'isolation thermique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la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Conduire sans chauffage</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division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Efficacité de l'isolation thermique des fenêtres</v>
      </c>
      <c r="C43" s="118" t="str">
        <f>IFERROR(VLOOKUP("i"&amp;RIGHT(("00"&amp;(C$2+$A43)),3),Input!$B$3:$C$217,2,FALSE),"")</f>
        <v/>
      </c>
      <c r="D43" s="118" t="str">
        <f>IFERROR(VLOOKUP("i"&amp;RIGHT(("00"&amp;(D$2+$A43)),3),Input!$B$3:$C$217,2,FALSE),"")</f>
        <v>Temps d'utilisation du poêle électrique</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de l'isolation murale</v>
      </c>
      <c r="C44" s="118" t="str">
        <f>IFERROR(VLOOKUP("i"&amp;RIGHT(("00"&amp;(C$2+$A44)),3),Input!$B$3:$C$217,2,FALSE),"")</f>
        <v/>
      </c>
      <c r="D44" s="118" t="str">
        <f>IFERROR(VLOOKUP("i"&amp;RIGHT(("00"&amp;(D$2+$A44)),3),Input!$B$3:$C$217,2,FALSE),"")</f>
        <v>Température dans les pièces</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de l'isolation des fenêtres</v>
      </c>
      <c r="C45" s="118" t="str">
        <f>IFERROR(VLOOKUP("i"&amp;RIGHT(("00"&amp;(C$2+$A45)),3),Input!$B$3:$C$217,2,FALSE),"")</f>
        <v/>
      </c>
      <c r="D45" s="118" t="str">
        <f>IFERROR(VLOOKUP("i"&amp;RIGHT(("00"&amp;(D$2+$A45)),3),Input!$B$3:$C$217,2,FALSE),"")</f>
        <v>Présence de condensation sur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de l'isolation (murs, sols, plafond)</v>
      </c>
      <c r="C46" s="118" t="str">
        <f>IFERROR(VLOOKUP("i"&amp;RIGHT(("00"&amp;(C$2+$A46)),3),Input!$B$3:$C$217,2,FALSE),"")</f>
        <v/>
      </c>
      <c r="D46" s="118" t="str">
        <f>IFERROR(VLOOKUP("i"&amp;RIGHT(("00"&amp;(D$2+$A46)),3),Input!$B$3:$C$217,2,FALSE),"")</f>
        <v>Condensation sur les parois par exemple des placards</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Ressenti du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Premiers matins froids</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Derniers matins froids</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Penser aux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pièces vides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panneaux solaires</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des panneaux solaires</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Coût de l'électricité</v>
      </c>
      <c r="C63" s="118" t="str">
        <f>IFERROR(VLOOKUP("i"&amp;RIGHT(("00"&amp;(C$2+$A63)),3),Input!$B$3:$C$217,2,FALSE),"")</f>
        <v/>
      </c>
      <c r="D63" s="118" t="str">
        <f>IFERROR(VLOOKUP("i"&amp;RIGHT(("00"&amp;(D$2+$A63)),3),Input!$B$3:$C$217,2,FALSE),"")</f>
        <v>Temps d'utilisation de la climatisation</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d'électricité</v>
      </c>
      <c r="C64" s="118" t="str">
        <f>IFERROR(VLOOKUP("i"&amp;RIGHT(("00"&amp;(C$2+$A64)),3),Input!$B$3:$C$217,2,FALSE),"")</f>
        <v/>
      </c>
      <c r="D64" s="118" t="str">
        <f>IFERROR(VLOOKUP("i"&amp;RIGHT(("00"&amp;(D$2+$A64)),3),Input!$B$3:$C$217,2,FALSE),"")</f>
        <v>Moment d'utilisation de la climatisation</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Coût du gaz</v>
      </c>
      <c r="C65" s="118" t="str">
        <f>IFERROR(VLOOKUP("i"&amp;RIGHT(("00"&amp;(C$2+$A65)),3),Input!$B$3:$C$217,2,FALSE),"")</f>
        <v/>
      </c>
      <c r="D65" s="118" t="str">
        <f>IFERROR(VLOOKUP("i"&amp;RIGHT(("00"&amp;(D$2+$A65)),3),Input!$B$3:$C$217,2,FALSE),"")</f>
        <v>Réglage de la température de la climatisation</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Quantité de fioul acheté</v>
      </c>
      <c r="C66" s="118" t="str">
        <f>IFERROR(VLOOKUP("i"&amp;RIGHT(("00"&amp;(C$2+$A66)),3),Input!$B$3:$C$217,2,FALSE),"")</f>
        <v/>
      </c>
      <c r="D66" s="118" t="str">
        <f>IFERROR(VLOOKUP("i"&amp;RIGHT(("00"&amp;(D$2+$A66)),3),Input!$B$3:$C$217,2,FALSE),"")</f>
        <v>Période d'utilisation de la climatisation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Quantité de briquettes achetées</v>
      </c>
      <c r="C67" s="118" t="str">
        <f>IFERROR(VLOOKUP("i"&amp;RIGHT(("00"&amp;(C$2+$A67)),3),Input!$B$3:$C$217,2,FALSE),"")</f>
        <v/>
      </c>
      <c r="D67" s="118" t="str">
        <f>IFERROR(VLOOKUP("i"&amp;RIGHT(("00"&amp;(D$2+$A67)),3),Input!$B$3:$C$217,2,FALSE),"")</f>
        <v>La chaleur des pièces</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Réseau de chaleur</v>
      </c>
      <c r="C68" s="118" t="str">
        <f>IFERROR(VLOOKUP("i"&amp;RIGHT(("00"&amp;(C$2+$A68)),3),Input!$B$3:$C$217,2,FALSE),"")</f>
        <v/>
      </c>
      <c r="D68" s="118" t="str">
        <f>IFERROR(VLOOKUP("i"&amp;RIGHT(("00"&amp;(D$2+$A68)),3),Input!$B$3:$C$217,2,FALSE),"")</f>
        <v>Pénétration des rayons du soleil dans les pièces</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Eviter les rayons du soleil</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d'utilisation de la climatisation</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de la cuve à fioul</v>
      </c>
      <c r="C74" s="118" t="str">
        <f>IFERROR(VLOOKUP("i"&amp;RIGHT(("00"&amp;(C$2+$A74)),3),Input!$B$3:$C$217,2,FALSE),"")</f>
        <v/>
      </c>
      <c r="D74" s="118" t="str">
        <f>IFERROR(VLOOKUP("i"&amp;RIGHT(("00"&amp;(D$2+$A74)),3),Input!$B$3:$C$217,2,FALSE),"")</f>
        <v>Moment d'utilisation de la climatisation</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Fréquence de remplissage de la cuve</v>
      </c>
      <c r="C75" s="118" t="str">
        <f>IFERROR(VLOOKUP("i"&amp;RIGHT(("00"&amp;(C$2+$A75)),3),Input!$B$3:$C$217,2,FALSE),"")</f>
        <v/>
      </c>
      <c r="D75" s="118" t="str">
        <f>IFERROR(VLOOKUP("i"&amp;RIGHT(("00"&amp;(D$2+$A75)),3),Input!$B$3:$C$217,2,FALSE),"")</f>
        <v>Réglage de la température de la climatisation</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Facture d'eau (approvisionnement et assainissement)</v>
      </c>
      <c r="C76" s="118" t="str">
        <f>IFERROR(VLOOKUP("i"&amp;RIGHT(("00"&amp;(C$2+$A76)),3),Input!$B$3:$C$217,2,FALSE),"")</f>
        <v/>
      </c>
      <c r="D76" s="118" t="str">
        <f>IFERROR(VLOOKUP("i"&amp;RIGHT(("00"&amp;(D$2+$A76)),3),Input!$B$3:$C$217,2,FALSE),"")</f>
        <v>Temps d'utilisation de la climatisation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des pièces</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Pénétration des rayons du soleil dans les pièces</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Eviter les rayons du soleil</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d'électricité</v>
      </c>
      <c r="C84" s="118" t="str">
        <f>IFERROR(VLOOKUP("i"&amp;RIGHT(("00"&amp;(C$2+$A84)),3),Input!$B$3:$C$217,2,FALSE),"")</f>
        <v/>
      </c>
      <c r="D84" s="118" t="str">
        <f>IFERROR(VLOOKUP("i"&amp;RIGHT(("00"&amp;(D$2+$A84)),3),Input!$B$3:$C$217,2,FALSE),"")</f>
        <v>Source d'énergie du chauffage central</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spécialisée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d'utilisation du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mécanique contrôlée</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Déneigement de la route par chauffage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du système de déneigement par chauffage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déneigement par chauffage</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déneigement par chauffage</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pour déneiger le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Surface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d'électricité</v>
      </c>
      <c r="C94" s="118" t="str">
        <f>IFERROR(VLOOKUP("i"&amp;RIGHT(("00"&amp;(C$2+$A94)),3),Input!$B$3:$C$217,2,FALSE),"")</f>
        <v/>
      </c>
      <c r="D94" s="118" t="str">
        <f>IFERROR(VLOOKUP("i"&amp;RIGHT(("00"&amp;(D$2+$A94)),3),Input!$B$3:$C$217,2,FALSE),"")</f>
        <v>Source de chaleur du système de déneigement par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Coût du gaz</v>
      </c>
      <c r="C95" s="118" t="str">
        <f>IFERROR(VLOOKUP("i"&amp;RIGHT(("00"&amp;(C$2+$A95)),3),Input!$B$3:$C$217,2,FALSE),"")</f>
        <v/>
      </c>
      <c r="D95" s="118" t="str">
        <f>IFERROR(VLOOKUP("i"&amp;RIGHT(("00"&amp;(D$2+$A95)),3),Input!$B$3:$C$217,2,FALSE),"")</f>
        <v>Fréquence d'utilisation du système de déneigement par chauffage du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Quantité de fioul acheté</v>
      </c>
      <c r="C96" s="118" t="str">
        <f>IFERROR(VLOOKUP("i"&amp;RIGHT(("00"&amp;(C$2+$A96)),3),Input!$B$3:$C$217,2,FALSE),"")</f>
        <v/>
      </c>
      <c r="D96" s="118" t="str">
        <f>IFERROR(VLOOKUP("i"&amp;RIGHT(("00"&amp;(D$2+$A96)),3),Input!$B$3:$C$217,2,FALSE),"")</f>
        <v>Utilisation d'une citerne faisant fondre la neige</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de la citerne à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6" t="s">
        <v>4593</v>
      </c>
    </row>
    <row r="3" spans="1:5">
      <c r="A3" s="167" t="s">
        <v>4594</v>
      </c>
    </row>
    <row r="4" spans="1:5" ht="22.5">
      <c r="A4" t="s">
        <v>4595</v>
      </c>
      <c r="D4" s="136" t="s">
        <v>4596</v>
      </c>
      <c r="E4" s="168" t="s">
        <v>4597</v>
      </c>
    </row>
    <row r="5" spans="1:5">
      <c r="A5" t="s">
        <v>4598</v>
      </c>
    </row>
    <row r="7" spans="1:5">
      <c r="A7" s="169" t="s">
        <v>4599</v>
      </c>
      <c r="B7" s="169" t="s">
        <v>4600</v>
      </c>
      <c r="C7" s="169" t="s">
        <v>4601</v>
      </c>
    </row>
    <row r="8" spans="1:5">
      <c r="A8" s="13" t="s">
        <v>4602</v>
      </c>
      <c r="B8" s="13" t="s">
        <v>4603</v>
      </c>
      <c r="C8" s="13" t="s">
        <v>4604</v>
      </c>
    </row>
    <row r="9" spans="1:5">
      <c r="A9" s="13" t="s">
        <v>4605</v>
      </c>
      <c r="B9" s="13" t="s">
        <v>4606</v>
      </c>
      <c r="C9" s="13" t="s">
        <v>4607</v>
      </c>
    </row>
    <row r="10" spans="1:5">
      <c r="A10" s="13" t="s">
        <v>4608</v>
      </c>
      <c r="B10" s="13" t="s">
        <v>4609</v>
      </c>
      <c r="C10" s="13" t="s">
        <v>4610</v>
      </c>
    </row>
    <row r="11" spans="1:5" ht="27">
      <c r="A11" s="15" t="s">
        <v>4611</v>
      </c>
      <c r="B11" s="170" t="s">
        <v>4612</v>
      </c>
      <c r="C11" s="13" t="s">
        <v>4610</v>
      </c>
    </row>
    <row r="12" spans="1:5">
      <c r="A12" s="15" t="s">
        <v>4613</v>
      </c>
      <c r="B12" s="15" t="s">
        <v>4606</v>
      </c>
      <c r="C12" s="15" t="s">
        <v>4614</v>
      </c>
    </row>
    <row r="13" spans="1:5">
      <c r="A13" s="171"/>
      <c r="B13" s="171"/>
      <c r="C13" s="171" t="s">
        <v>4615</v>
      </c>
    </row>
    <row r="14" spans="1:5" ht="27">
      <c r="A14" s="13" t="s">
        <v>4616</v>
      </c>
      <c r="B14" s="172" t="s">
        <v>4617</v>
      </c>
      <c r="C14" s="172" t="s">
        <v>4618</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19" sqref="D19"/>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3553</v>
      </c>
    </row>
    <row r="3" spans="1:7">
      <c r="B3" s="20" t="s">
        <v>105</v>
      </c>
      <c r="C3" s="13" t="s">
        <v>3412</v>
      </c>
      <c r="D3" s="13" t="s">
        <v>3413</v>
      </c>
      <c r="E3" s="13" t="s">
        <v>2148</v>
      </c>
      <c r="F3" s="13" t="s">
        <v>3414</v>
      </c>
      <c r="G3" s="13" t="s">
        <v>3415</v>
      </c>
    </row>
    <row r="4" spans="1:7">
      <c r="B4" s="13">
        <v>0</v>
      </c>
      <c r="C4" s="138" t="s">
        <v>4156</v>
      </c>
      <c r="D4" s="138" t="s">
        <v>4160</v>
      </c>
      <c r="E4" s="13" t="s">
        <v>30</v>
      </c>
      <c r="F4" s="139" t="s">
        <v>1795</v>
      </c>
      <c r="G4" s="139" t="s">
        <v>815</v>
      </c>
    </row>
    <row r="5" spans="1:7">
      <c r="B5" s="13">
        <v>1</v>
      </c>
      <c r="C5" s="207" t="s">
        <v>5241</v>
      </c>
      <c r="D5" s="208" t="s">
        <v>5241</v>
      </c>
      <c r="E5" s="13" t="s">
        <v>946</v>
      </c>
      <c r="F5" s="139" t="s">
        <v>1793</v>
      </c>
      <c r="G5" s="139" t="s">
        <v>1793</v>
      </c>
    </row>
    <row r="6" spans="1:7">
      <c r="B6" s="13">
        <v>2</v>
      </c>
      <c r="C6" s="207" t="s">
        <v>5242</v>
      </c>
      <c r="D6" s="207" t="s">
        <v>5242</v>
      </c>
      <c r="E6" s="13" t="s">
        <v>943</v>
      </c>
      <c r="F6" s="139" t="s">
        <v>1115</v>
      </c>
      <c r="G6" s="139" t="s">
        <v>1115</v>
      </c>
    </row>
    <row r="7" spans="1:7">
      <c r="B7" s="13">
        <v>3</v>
      </c>
      <c r="C7" s="138" t="s">
        <v>4157</v>
      </c>
      <c r="D7" s="138"/>
      <c r="E7" s="13" t="s">
        <v>947</v>
      </c>
      <c r="F7" s="139" t="s">
        <v>55</v>
      </c>
      <c r="G7" s="139"/>
    </row>
    <row r="8" spans="1:7">
      <c r="B8" s="13">
        <v>4</v>
      </c>
      <c r="C8" s="207" t="s">
        <v>5243</v>
      </c>
      <c r="D8" s="207" t="s">
        <v>5243</v>
      </c>
      <c r="E8" s="13" t="s">
        <v>948</v>
      </c>
      <c r="F8" s="139" t="s">
        <v>1627</v>
      </c>
      <c r="G8" s="139" t="s">
        <v>1796</v>
      </c>
    </row>
    <row r="9" spans="1:7">
      <c r="B9" s="13">
        <v>5</v>
      </c>
      <c r="C9" s="207" t="s">
        <v>4147</v>
      </c>
      <c r="D9" s="207" t="s">
        <v>4147</v>
      </c>
      <c r="E9" s="13" t="s">
        <v>945</v>
      </c>
      <c r="F9" s="139" t="s">
        <v>1625</v>
      </c>
      <c r="G9" s="139" t="s">
        <v>1625</v>
      </c>
    </row>
    <row r="10" spans="1:7">
      <c r="B10" s="13">
        <v>6</v>
      </c>
      <c r="C10" s="207" t="s">
        <v>4158</v>
      </c>
      <c r="D10" s="207" t="s">
        <v>4161</v>
      </c>
      <c r="E10" s="13" t="s">
        <v>949</v>
      </c>
      <c r="F10" s="139" t="s">
        <v>1629</v>
      </c>
      <c r="G10" s="139" t="s">
        <v>816</v>
      </c>
    </row>
    <row r="11" spans="1:7">
      <c r="B11" s="13">
        <v>7</v>
      </c>
      <c r="C11" s="207" t="s">
        <v>5244</v>
      </c>
      <c r="D11" s="207" t="s">
        <v>5244</v>
      </c>
      <c r="E11" s="13" t="s">
        <v>944</v>
      </c>
      <c r="F11" s="139" t="s">
        <v>1624</v>
      </c>
      <c r="G11" s="139" t="s">
        <v>1624</v>
      </c>
    </row>
    <row r="12" spans="1:7">
      <c r="B12" s="13">
        <v>8</v>
      </c>
      <c r="C12" s="207" t="s">
        <v>5245</v>
      </c>
      <c r="D12" s="207"/>
      <c r="E12" s="13" t="s">
        <v>950</v>
      </c>
      <c r="F12" s="139" t="s">
        <v>1631</v>
      </c>
      <c r="G12" s="139"/>
    </row>
    <row r="13" spans="1:7">
      <c r="B13" s="13">
        <v>9</v>
      </c>
      <c r="C13" s="207" t="s">
        <v>5246</v>
      </c>
      <c r="D13" s="207"/>
      <c r="E13" s="13" t="s">
        <v>1797</v>
      </c>
      <c r="F13" s="139" t="s">
        <v>1794</v>
      </c>
      <c r="G13" s="139"/>
    </row>
    <row r="14" spans="1:7">
      <c r="B14" s="13"/>
      <c r="C14" s="207" t="s">
        <v>4159</v>
      </c>
      <c r="D14" s="207" t="s">
        <v>4159</v>
      </c>
      <c r="E14" s="13" t="s">
        <v>38</v>
      </c>
      <c r="F14" s="139" t="s">
        <v>86</v>
      </c>
      <c r="G14" s="139" t="s">
        <v>86</v>
      </c>
    </row>
    <row r="15" spans="1:7">
      <c r="B15" s="13"/>
      <c r="C15" s="207" t="s">
        <v>4025</v>
      </c>
      <c r="D15" s="207" t="s">
        <v>4025</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C1"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4497</v>
      </c>
      <c r="C1" s="156" t="s">
        <v>3549</v>
      </c>
      <c r="D1" s="156" t="s">
        <v>4670</v>
      </c>
    </row>
    <row r="2" spans="1:4">
      <c r="A2" s="155" t="str">
        <f>CLEAN(B2&amp;IF(C2="","",""""&amp;C2&amp;""";"))</f>
        <v/>
      </c>
      <c r="C2" s="157"/>
      <c r="D2" s="158"/>
    </row>
    <row r="3" spans="1:4">
      <c r="A3" s="155" t="str">
        <f t="shared" ref="A3:A66" si="0">CLEAN(B3&amp;IF(C3="","",""""&amp;C3&amp;""";"))</f>
        <v>D6.consAC.title = "air conditionné";</v>
      </c>
      <c r="B3" t="s">
        <v>4321</v>
      </c>
      <c r="C3" s="157" t="s">
        <v>4443</v>
      </c>
      <c r="D3" s="158" t="s">
        <v>4322</v>
      </c>
    </row>
    <row r="4" spans="1:4">
      <c r="A4" s="155" t="str">
        <f t="shared" si="0"/>
        <v>D6.consAC.countCall = "chambre";</v>
      </c>
      <c r="B4" t="s">
        <v>4323</v>
      </c>
      <c r="C4" s="157" t="s">
        <v>4444</v>
      </c>
      <c r="D4" s="158" t="s">
        <v>4324</v>
      </c>
    </row>
    <row r="5" spans="1:4">
      <c r="A5" s="155" t="str">
        <f t="shared" si="0"/>
        <v/>
      </c>
      <c r="C5" s="157"/>
      <c r="D5" s="158"/>
    </row>
    <row r="6" spans="1:4">
      <c r="A6" s="155" t="str">
        <f t="shared" si="0"/>
        <v>D6.consACcool.title = "air conditionné";</v>
      </c>
      <c r="B6" t="s">
        <v>4325</v>
      </c>
      <c r="C6" s="157" t="s">
        <v>4443</v>
      </c>
      <c r="D6" s="158" t="s">
        <v>4322</v>
      </c>
    </row>
    <row r="7" spans="1:4">
      <c r="A7" s="155" t="str">
        <f t="shared" si="0"/>
        <v>D6.consACcool.addable = "air conditionné";</v>
      </c>
      <c r="B7" t="s">
        <v>4326</v>
      </c>
      <c r="C7" s="157" t="s">
        <v>4443</v>
      </c>
      <c r="D7" s="158" t="s">
        <v>4322</v>
      </c>
    </row>
    <row r="8" spans="1:4">
      <c r="A8" s="155" t="str">
        <f t="shared" si="0"/>
        <v>D6.consACcool.countCall = "chambre";</v>
      </c>
      <c r="B8" t="s">
        <v>4327</v>
      </c>
      <c r="C8" s="157" t="s">
        <v>4444</v>
      </c>
      <c r="D8" s="158" t="s">
        <v>4671</v>
      </c>
    </row>
    <row r="9" spans="1:4" ht="27">
      <c r="A9" s="155" t="str">
        <f t="shared" si="0"/>
        <v>D6.consACcool.inputGuide = "comment utiliser la climatisation pour chaque pièce";</v>
      </c>
      <c r="B9" t="s">
        <v>4328</v>
      </c>
      <c r="C9" s="157" t="s">
        <v>4445</v>
      </c>
      <c r="D9" s="158" t="s">
        <v>4329</v>
      </c>
    </row>
    <row r="10" spans="1:4">
      <c r="A10" s="155" t="str">
        <f t="shared" si="0"/>
        <v/>
      </c>
      <c r="C10" s="157"/>
      <c r="D10" s="158"/>
    </row>
    <row r="11" spans="1:4">
      <c r="A11" s="155" t="str">
        <f t="shared" si="0"/>
        <v>D6.consACheat.title = "chauffage de la pièce";</v>
      </c>
      <c r="B11" t="s">
        <v>4330</v>
      </c>
      <c r="C11" s="157" t="s">
        <v>4446</v>
      </c>
      <c r="D11" s="158" t="s">
        <v>4331</v>
      </c>
    </row>
    <row r="12" spans="1:4">
      <c r="A12" s="155" t="str">
        <f t="shared" si="0"/>
        <v>D6.consACheat.addable = "air conditionné";</v>
      </c>
      <c r="B12" t="s">
        <v>4332</v>
      </c>
      <c r="C12" s="157" t="s">
        <v>4443</v>
      </c>
      <c r="D12" s="158" t="s">
        <v>4322</v>
      </c>
    </row>
    <row r="13" spans="1:4">
      <c r="A13" s="155" t="str">
        <f t="shared" si="0"/>
        <v>D6.consACheat.countCall = "une chambre";</v>
      </c>
      <c r="B13" t="s">
        <v>4333</v>
      </c>
      <c r="C13" s="157" t="s">
        <v>4447</v>
      </c>
      <c r="D13" s="158" t="s">
        <v>4671</v>
      </c>
    </row>
    <row r="14" spans="1:4">
      <c r="A14" s="155" t="str">
        <f t="shared" si="0"/>
        <v>D6.consACheat.inputGuide = "comment utiliser chaque salle de chauffage";</v>
      </c>
      <c r="B14" t="s">
        <v>4334</v>
      </c>
      <c r="C14" s="157" t="s">
        <v>4448</v>
      </c>
      <c r="D14" s="158" t="s">
        <v>4335</v>
      </c>
    </row>
    <row r="15" spans="1:4">
      <c r="A15" s="155" t="str">
        <f t="shared" si="0"/>
        <v/>
      </c>
      <c r="C15" s="157"/>
      <c r="D15" s="158"/>
    </row>
    <row r="16" spans="1:4">
      <c r="A16" s="155" t="str">
        <f t="shared" si="0"/>
        <v>D6.consCKcook.title = "Cuisine";</v>
      </c>
      <c r="B16" t="s">
        <v>4336</v>
      </c>
      <c r="C16" s="157" t="s">
        <v>4449</v>
      </c>
      <c r="D16" s="158" t="s">
        <v>4337</v>
      </c>
    </row>
    <row r="17" spans="1:4" ht="27">
      <c r="A17" s="155" t="str">
        <f t="shared" si="0"/>
        <v>D6.consCKcook.inputGuide = "Comment utiliser la cuisson pour se concentrer sur le poêle";</v>
      </c>
      <c r="B17" t="s">
        <v>4338</v>
      </c>
      <c r="C17" s="157" t="s">
        <v>4450</v>
      </c>
      <c r="D17" s="158" t="s">
        <v>4339</v>
      </c>
    </row>
    <row r="18" spans="1:4">
      <c r="A18" s="155" t="str">
        <f t="shared" si="0"/>
        <v/>
      </c>
      <c r="C18" s="157"/>
      <c r="D18" s="158"/>
    </row>
    <row r="19" spans="1:4">
      <c r="A19" s="155" t="str">
        <f t="shared" si="0"/>
        <v>D6.consCKpot.title = "adiabatique";</v>
      </c>
      <c r="B19" t="s">
        <v>4340</v>
      </c>
      <c r="C19" s="157" t="s">
        <v>4451</v>
      </c>
      <c r="D19" s="158" t="s">
        <v>4341</v>
      </c>
    </row>
    <row r="20" spans="1:4">
      <c r="A20" s="155" t="str">
        <f t="shared" si="0"/>
        <v>D6.consCKpot.inputGuide = "Comment utiliser l'isolation";</v>
      </c>
      <c r="B20" t="s">
        <v>4342</v>
      </c>
      <c r="C20" s="157" t="s">
        <v>4452</v>
      </c>
      <c r="D20" s="158" t="s">
        <v>4343</v>
      </c>
    </row>
    <row r="21" spans="1:4">
      <c r="A21" s="155" t="str">
        <f t="shared" si="0"/>
        <v/>
      </c>
      <c r="C21" s="157"/>
      <c r="D21" s="158"/>
    </row>
    <row r="22" spans="1:4">
      <c r="A22" s="155" t="str">
        <f t="shared" si="0"/>
        <v>D6.consCKrice.title = "riz";</v>
      </c>
      <c r="B22" t="s">
        <v>4344</v>
      </c>
      <c r="C22" s="157" t="s">
        <v>4453</v>
      </c>
      <c r="D22" s="158" t="s">
        <v>4345</v>
      </c>
    </row>
    <row r="23" spans="1:4">
      <c r="A23" s="155" t="str">
        <f t="shared" si="0"/>
        <v>D6.consCKrice.inputGuide = "comment utiliser un poêle";</v>
      </c>
      <c r="B23" t="s">
        <v>4346</v>
      </c>
      <c r="C23" s="157" t="s">
        <v>4454</v>
      </c>
      <c r="D23" s="158" t="s">
        <v>4672</v>
      </c>
    </row>
    <row r="24" spans="1:4">
      <c r="A24" s="155" t="str">
        <f t="shared" si="0"/>
        <v/>
      </c>
      <c r="C24" s="157"/>
      <c r="D24" s="158"/>
    </row>
    <row r="25" spans="1:4">
      <c r="A25" s="155" t="str">
        <f t="shared" si="0"/>
        <v>D6.consCKsum.title = "Cuisine";</v>
      </c>
      <c r="B25" t="s">
        <v>4347</v>
      </c>
      <c r="C25" s="157" t="s">
        <v>4449</v>
      </c>
      <c r="D25" s="158" t="s">
        <v>4337</v>
      </c>
    </row>
    <row r="26" spans="1:4">
      <c r="A26" s="155" t="str">
        <f t="shared" si="0"/>
        <v>D6.consCKsum.inputGuide = "Comment utiliser la cuisine";</v>
      </c>
      <c r="B26" t="s">
        <v>4348</v>
      </c>
      <c r="C26" s="157" t="s">
        <v>4455</v>
      </c>
      <c r="D26" s="158" t="s">
        <v>4349</v>
      </c>
    </row>
    <row r="27" spans="1:4">
      <c r="A27" s="155" t="str">
        <f t="shared" si="0"/>
        <v/>
      </c>
      <c r="C27" s="157"/>
      <c r="D27" s="158"/>
    </row>
    <row r="28" spans="1:4">
      <c r="A28" s="155" t="str">
        <f t="shared" si="0"/>
        <v>D6.consCOsum.title = "cool";</v>
      </c>
      <c r="B28" t="s">
        <v>4350</v>
      </c>
      <c r="C28" s="157" t="s">
        <v>4351</v>
      </c>
      <c r="D28" s="158" t="s">
        <v>4351</v>
      </c>
    </row>
    <row r="29" spans="1:4" ht="27">
      <c r="A29" s="155" t="str">
        <f t="shared" si="0"/>
        <v>D6.consCOsum.inputGuide = "comment utiliser l'air conditionné dans toute la maison";</v>
      </c>
      <c r="B29" t="s">
        <v>4352</v>
      </c>
      <c r="C29" s="157" t="s">
        <v>4456</v>
      </c>
      <c r="D29" s="158" t="s">
        <v>4353</v>
      </c>
    </row>
    <row r="30" spans="1:4">
      <c r="A30" s="155" t="str">
        <f t="shared" si="0"/>
        <v/>
      </c>
      <c r="C30" s="157"/>
      <c r="D30" s="158"/>
    </row>
    <row r="31" spans="1:4">
      <c r="A31" s="155" t="str">
        <f t="shared" si="0"/>
        <v>D6.consCR.title = "véhicule";</v>
      </c>
      <c r="B31" t="s">
        <v>4354</v>
      </c>
      <c r="C31" s="157" t="s">
        <v>4457</v>
      </c>
      <c r="D31" s="158" t="s">
        <v>4355</v>
      </c>
    </row>
    <row r="32" spans="1:4">
      <c r="A32" s="155" t="str">
        <f t="shared" si="0"/>
        <v>D6.consCR.addable = "véhicule";</v>
      </c>
      <c r="B32" t="s">
        <v>4356</v>
      </c>
      <c r="C32" s="157" t="s">
        <v>4457</v>
      </c>
      <c r="D32" s="158" t="s">
        <v>4355</v>
      </c>
    </row>
    <row r="33" spans="1:4">
      <c r="A33" s="155" t="str">
        <f t="shared" si="0"/>
        <v>D6.consCR.countCall = "voiture";</v>
      </c>
      <c r="B33" t="s">
        <v>4357</v>
      </c>
      <c r="C33" s="157" t="s">
        <v>4458</v>
      </c>
      <c r="D33" s="158" t="s">
        <v>4673</v>
      </c>
    </row>
    <row r="34" spans="1:4" ht="27">
      <c r="A34" s="155" t="str">
        <f t="shared" si="0"/>
        <v>D6.consCR.inputGuide = "sur la performance et l'utilisation de chaque voiture aura lieu";</v>
      </c>
      <c r="B34" t="s">
        <v>4358</v>
      </c>
      <c r="C34" s="157" t="s">
        <v>4459</v>
      </c>
      <c r="D34" s="158" t="s">
        <v>4359</v>
      </c>
    </row>
    <row r="35" spans="1:4">
      <c r="A35" s="155" t="str">
        <f t="shared" si="0"/>
        <v/>
      </c>
      <c r="C35" s="157"/>
      <c r="D35" s="158"/>
    </row>
    <row r="36" spans="1:4">
      <c r="A36" s="155" t="str">
        <f t="shared" si="0"/>
        <v>D6.consCRsum.title = "véhicule";</v>
      </c>
      <c r="B36" t="s">
        <v>4360</v>
      </c>
      <c r="C36" s="157" t="s">
        <v>4457</v>
      </c>
      <c r="D36" s="158" t="s">
        <v>4355</v>
      </c>
    </row>
    <row r="37" spans="1:4">
      <c r="A37" s="155" t="str">
        <f t="shared" si="0"/>
        <v>D6.consCRsum.inputGuide = "Comment utiliser les voitures, les vélos";</v>
      </c>
      <c r="B37" t="s">
        <v>4361</v>
      </c>
      <c r="C37" s="157" t="s">
        <v>4460</v>
      </c>
      <c r="D37" s="158" t="s">
        <v>4362</v>
      </c>
    </row>
    <row r="38" spans="1:4">
      <c r="A38" s="155" t="str">
        <f t="shared" si="0"/>
        <v/>
      </c>
      <c r="C38" s="157"/>
      <c r="D38" s="158"/>
    </row>
    <row r="39" spans="1:4">
      <c r="A39" s="155" t="str">
        <f t="shared" si="0"/>
        <v>D6.consCRtrip.title = "mouvement";</v>
      </c>
      <c r="B39" t="s">
        <v>4363</v>
      </c>
      <c r="C39" s="157" t="s">
        <v>4461</v>
      </c>
      <c r="D39" s="158" t="s">
        <v>4364</v>
      </c>
    </row>
    <row r="40" spans="1:4">
      <c r="A40" s="155" t="str">
        <f t="shared" si="0"/>
        <v>D6.consCRtrip.countCall = "deux places";</v>
      </c>
      <c r="B40" t="s">
        <v>4365</v>
      </c>
      <c r="C40" s="157" t="s">
        <v>4462</v>
      </c>
      <c r="D40" s="158" t="s">
        <v>4674</v>
      </c>
    </row>
    <row r="41" spans="1:4">
      <c r="A41" s="155" t="str">
        <f t="shared" si="0"/>
        <v>D6.consCRtrip.addable = "destination";</v>
      </c>
      <c r="B41" t="s">
        <v>4366</v>
      </c>
      <c r="C41" s="157" t="s">
        <v>4367</v>
      </c>
      <c r="D41" s="158" t="s">
        <v>4367</v>
      </c>
    </row>
    <row r="42" spans="1:4" ht="27">
      <c r="A42" s="155" t="str">
        <f t="shared" si="0"/>
        <v>D6.consCRtrip.inputGuide = "comment utiliser les voitures et d'autres destinations";</v>
      </c>
      <c r="B42" t="s">
        <v>4368</v>
      </c>
      <c r="C42" s="157" t="s">
        <v>4463</v>
      </c>
      <c r="D42" s="158" t="s">
        <v>4369</v>
      </c>
    </row>
    <row r="43" spans="1:4">
      <c r="A43" s="155" t="str">
        <f t="shared" si="0"/>
        <v/>
      </c>
      <c r="C43" s="157"/>
      <c r="D43" s="158"/>
    </row>
    <row r="44" spans="1:4">
      <c r="A44" s="155" t="str">
        <f t="shared" si="0"/>
        <v>D6.consDRsum.title = "lavage de linge";</v>
      </c>
      <c r="B44" t="s">
        <v>4370</v>
      </c>
      <c r="C44" s="157" t="s">
        <v>4464</v>
      </c>
      <c r="D44" s="158" t="s">
        <v>4371</v>
      </c>
    </row>
    <row r="45" spans="1:4" ht="27">
      <c r="A45" s="155" t="str">
        <f t="shared" si="0"/>
        <v>D6.consDRsum.inputGuide = "Nettoyez l'aspirateur, comment utiliser la machine à laver et le sèche-linge";</v>
      </c>
      <c r="B45" t="s">
        <v>4372</v>
      </c>
      <c r="C45" s="157" t="s">
        <v>4465</v>
      </c>
      <c r="D45" s="158" t="s">
        <v>4373</v>
      </c>
    </row>
    <row r="46" spans="1:4">
      <c r="A46" s="155" t="str">
        <f t="shared" si="0"/>
        <v/>
      </c>
      <c r="C46" s="157"/>
      <c r="D46" s="158"/>
    </row>
    <row r="47" spans="1:4">
      <c r="A47" s="155" t="str">
        <f t="shared" si="0"/>
        <v>D6.consEnergy.title = "Ensemble énergétique général";</v>
      </c>
      <c r="B47" t="s">
        <v>4374</v>
      </c>
      <c r="C47" s="157" t="s">
        <v>4466</v>
      </c>
      <c r="D47" s="158" t="s">
        <v>4375</v>
      </c>
    </row>
    <row r="48" spans="1:4" ht="27">
      <c r="A48" s="155" t="str">
        <f t="shared" si="0"/>
        <v>D6.consEnergy.inputGuide = "l'utilisation de la maison entière et l'énergie, les factures d'électricité mensuelles";</v>
      </c>
      <c r="B48" t="s">
        <v>4376</v>
      </c>
      <c r="C48" s="157" t="s">
        <v>4467</v>
      </c>
      <c r="D48" s="158" t="s">
        <v>4377</v>
      </c>
    </row>
    <row r="49" spans="1:4">
      <c r="A49" s="155" t="str">
        <f t="shared" si="0"/>
        <v/>
      </c>
      <c r="C49" s="157"/>
      <c r="D49" s="158"/>
    </row>
    <row r="50" spans="1:4">
      <c r="A50" s="155" t="str">
        <f t="shared" si="0"/>
        <v>D6.consHTcold.title = "Dans le climat froid";</v>
      </c>
      <c r="B50" t="s">
        <v>4378</v>
      </c>
      <c r="C50" s="157" t="s">
        <v>4468</v>
      </c>
      <c r="D50" s="158" t="s">
        <v>4379</v>
      </c>
    </row>
    <row r="51" spans="1:4" ht="27">
      <c r="A51" s="155" t="str">
        <f t="shared" si="0"/>
        <v>D6.consHTcold.inputGuide = "Comment utiliser le chauffage par temps froid";</v>
      </c>
      <c r="B51" t="s">
        <v>4380</v>
      </c>
      <c r="C51" s="157" t="s">
        <v>4469</v>
      </c>
      <c r="D51" s="158" t="s">
        <v>4381</v>
      </c>
    </row>
    <row r="52" spans="1:4">
      <c r="A52" s="155" t="str">
        <f t="shared" si="0"/>
        <v/>
      </c>
      <c r="C52" s="157"/>
      <c r="D52" s="158"/>
    </row>
    <row r="53" spans="1:4">
      <c r="A53" s="155" t="str">
        <f t="shared" si="0"/>
        <v>D6.consHTsum.title = "chauffage";</v>
      </c>
      <c r="B53" t="s">
        <v>4382</v>
      </c>
      <c r="C53" s="157" t="s">
        <v>4470</v>
      </c>
      <c r="D53" s="158" t="s">
        <v>4383</v>
      </c>
    </row>
    <row r="54" spans="1:4" ht="27">
      <c r="A54" s="155" t="str">
        <f t="shared" si="0"/>
        <v>D6.consHTsum.inputGuide = "comment utiliser le chauffage de la maison entière";</v>
      </c>
      <c r="B54" t="s">
        <v>4384</v>
      </c>
      <c r="C54" s="157" t="s">
        <v>4471</v>
      </c>
      <c r="D54" s="158" t="s">
        <v>4385</v>
      </c>
    </row>
    <row r="55" spans="1:4">
      <c r="A55" s="155" t="str">
        <f t="shared" si="0"/>
        <v/>
      </c>
      <c r="C55" s="157"/>
      <c r="D55" s="158"/>
    </row>
    <row r="56" spans="1:4">
      <c r="A56" s="155" t="str">
        <f t="shared" si="0"/>
        <v>D6.consHWdishwash.title = "lavage";</v>
      </c>
      <c r="B56" t="s">
        <v>4386</v>
      </c>
      <c r="C56" s="157" t="s">
        <v>4472</v>
      </c>
      <c r="D56" s="158" t="s">
        <v>4387</v>
      </c>
    </row>
    <row r="57" spans="1:4">
      <c r="A57" s="155" t="str">
        <f t="shared" si="0"/>
        <v>D6.consHWdishwash.inputGuide = "Comment utiliser le lave-vaisselle";</v>
      </c>
      <c r="B57" t="s">
        <v>4388</v>
      </c>
      <c r="C57" s="157" t="s">
        <v>4473</v>
      </c>
      <c r="D57" s="158" t="s">
        <v>4389</v>
      </c>
    </row>
    <row r="58" spans="1:4">
      <c r="A58" s="155" t="str">
        <f t="shared" si="0"/>
        <v/>
      </c>
      <c r="C58" s="157"/>
      <c r="D58" s="158"/>
    </row>
    <row r="59" spans="1:4">
      <c r="A59" s="155" t="str">
        <f t="shared" si="0"/>
        <v>D6.consHWdresser.title = "lavage";</v>
      </c>
      <c r="B59" t="s">
        <v>4390</v>
      </c>
      <c r="C59" s="157" t="s">
        <v>4472</v>
      </c>
      <c r="D59" s="158" t="s">
        <v>4391</v>
      </c>
    </row>
    <row r="60" spans="1:4" ht="27">
      <c r="A60" s="155" t="str">
        <f t="shared" si="0"/>
        <v>D6.consHWdresser.inputGuide = "Comment laver de l'eau chaude dans le bassin";</v>
      </c>
      <c r="B60" t="s">
        <v>4392</v>
      </c>
      <c r="C60" s="157" t="s">
        <v>4474</v>
      </c>
      <c r="D60" s="158" t="s">
        <v>4393</v>
      </c>
    </row>
    <row r="61" spans="1:4">
      <c r="A61" s="155" t="str">
        <f t="shared" si="0"/>
        <v/>
      </c>
      <c r="C61" s="157"/>
      <c r="D61" s="158"/>
    </row>
    <row r="62" spans="1:4">
      <c r="A62" s="155" t="str">
        <f t="shared" si="0"/>
        <v>D6.consHWshower.title = "douche";</v>
      </c>
      <c r="B62" t="s">
        <v>4394</v>
      </c>
      <c r="C62" s="157" t="s">
        <v>4475</v>
      </c>
      <c r="D62" s="158" t="s">
        <v>4395</v>
      </c>
    </row>
    <row r="63" spans="1:4">
      <c r="A63" s="155" t="str">
        <f t="shared" si="0"/>
        <v>D6.consHWshower.inputGuide = "comment utiliser la douche";</v>
      </c>
      <c r="B63" t="s">
        <v>4396</v>
      </c>
      <c r="C63" s="157" t="s">
        <v>4476</v>
      </c>
      <c r="D63" s="158" t="s">
        <v>4397</v>
      </c>
    </row>
    <row r="64" spans="1:4">
      <c r="A64" s="155" t="str">
        <f t="shared" si="0"/>
        <v/>
      </c>
      <c r="C64" s="157"/>
      <c r="D64" s="158"/>
    </row>
    <row r="65" spans="1:4">
      <c r="A65" s="155" t="str">
        <f t="shared" si="0"/>
        <v>D6.consHWsum.title = "approvisionnement en eau chaude";</v>
      </c>
      <c r="B65" t="s">
        <v>4398</v>
      </c>
      <c r="C65" s="157" t="s">
        <v>4477</v>
      </c>
      <c r="D65" s="158" t="s">
        <v>4399</v>
      </c>
    </row>
    <row r="66" spans="1:4" ht="27">
      <c r="A66" s="155" t="str">
        <f t="shared" si="0"/>
        <v>D6.consHWsum.inputGuide = "comment utiliser l'alimentation en eau chaude en général";</v>
      </c>
      <c r="B66" t="s">
        <v>4400</v>
      </c>
      <c r="C66" s="157" t="s">
        <v>4478</v>
      </c>
      <c r="D66" s="158" t="s">
        <v>4401</v>
      </c>
    </row>
    <row r="67" spans="1:4">
      <c r="A67" s="155" t="str">
        <f t="shared" ref="A67:A105" si="1">CLEAN(B67&amp;IF(C67="","",""""&amp;C67&amp;""";"))</f>
        <v/>
      </c>
      <c r="C67" s="157"/>
      <c r="D67" s="158"/>
    </row>
    <row r="68" spans="1:4">
      <c r="A68" s="155" t="str">
        <f t="shared" si="1"/>
        <v>D6.consHWtoilet.title = "toilette";</v>
      </c>
      <c r="B68" t="s">
        <v>4402</v>
      </c>
      <c r="C68" s="157" t="s">
        <v>4479</v>
      </c>
      <c r="D68" s="158" t="s">
        <v>4403</v>
      </c>
    </row>
    <row r="69" spans="1:4" ht="27">
      <c r="A69" s="155" t="str">
        <f t="shared" si="1"/>
        <v>D6.consHWtoilet.inputGuide = "Comment utiliser l'eau de toilette et l'isolation thermique";</v>
      </c>
      <c r="B69" t="s">
        <v>4404</v>
      </c>
      <c r="C69" s="157" t="s">
        <v>4480</v>
      </c>
      <c r="D69" s="158" t="s">
        <v>4405</v>
      </c>
    </row>
    <row r="70" spans="1:4">
      <c r="A70" s="155" t="str">
        <f t="shared" si="1"/>
        <v/>
      </c>
      <c r="C70" s="157"/>
      <c r="D70" s="158"/>
    </row>
    <row r="71" spans="1:4">
      <c r="A71" s="155" t="str">
        <f t="shared" si="1"/>
        <v>D6.consHWtub.title = "Une baignoire";</v>
      </c>
      <c r="B71" t="s">
        <v>4406</v>
      </c>
      <c r="C71" s="157" t="s">
        <v>4481</v>
      </c>
      <c r="D71" s="158" t="s">
        <v>4407</v>
      </c>
    </row>
    <row r="72" spans="1:4">
      <c r="A72" s="155" t="str">
        <f t="shared" si="1"/>
        <v>D6.consHWtub.inputGuide = "comment utiliser le spa";</v>
      </c>
      <c r="B72" t="s">
        <v>4408</v>
      </c>
      <c r="C72" s="157" t="s">
        <v>4482</v>
      </c>
      <c r="D72" s="158" t="s">
        <v>4409</v>
      </c>
    </row>
    <row r="73" spans="1:4">
      <c r="A73" s="155" t="str">
        <f t="shared" si="1"/>
        <v/>
      </c>
      <c r="C73" s="157"/>
      <c r="D73" s="158"/>
    </row>
    <row r="74" spans="1:4">
      <c r="A74" s="155" t="str">
        <f t="shared" si="1"/>
        <v>D6.consLI.title = "lumière";</v>
      </c>
      <c r="B74" t="s">
        <v>4410</v>
      </c>
      <c r="C74" s="157" t="s">
        <v>4483</v>
      </c>
      <c r="D74" s="158" t="s">
        <v>4411</v>
      </c>
    </row>
    <row r="75" spans="1:4">
      <c r="A75" s="155" t="str">
        <f t="shared" si="1"/>
        <v>D6.consLI.addable = "éclairage de la pièce";</v>
      </c>
      <c r="B75" t="s">
        <v>4412</v>
      </c>
      <c r="C75" s="157" t="s">
        <v>4484</v>
      </c>
      <c r="D75" s="158" t="s">
        <v>4413</v>
      </c>
    </row>
    <row r="76" spans="1:4">
      <c r="A76" s="155" t="str">
        <f t="shared" si="1"/>
        <v>D6.consLI.countCall = "chambre";</v>
      </c>
      <c r="B76" t="s">
        <v>4414</v>
      </c>
      <c r="C76" s="157" t="s">
        <v>4444</v>
      </c>
      <c r="D76" s="158" t="s">
        <v>4671</v>
      </c>
    </row>
    <row r="77" spans="1:4" ht="27">
      <c r="A77" s="155" t="str">
        <f t="shared" si="1"/>
        <v>D6.consLI.inputGuide = "comment utiliser un éclairage de chambre simple";</v>
      </c>
      <c r="B77" t="s">
        <v>4415</v>
      </c>
      <c r="C77" s="157" t="s">
        <v>4485</v>
      </c>
      <c r="D77" s="158" t="s">
        <v>4416</v>
      </c>
    </row>
    <row r="78" spans="1:4">
      <c r="A78" s="155" t="str">
        <f t="shared" si="1"/>
        <v/>
      </c>
      <c r="C78" s="157"/>
      <c r="D78" s="158"/>
    </row>
    <row r="79" spans="1:4">
      <c r="A79" s="155" t="str">
        <f t="shared" si="1"/>
        <v>D6.consLIsum.title = "lumière";</v>
      </c>
      <c r="B79" t="s">
        <v>4417</v>
      </c>
      <c r="C79" s="157" t="s">
        <v>4483</v>
      </c>
      <c r="D79" s="158" t="s">
        <v>4411</v>
      </c>
    </row>
    <row r="80" spans="1:4" ht="27">
      <c r="A80" s="155" t="str">
        <f t="shared" si="1"/>
        <v>D6.consLIsum.inputGuide = "comment utiliser l'éclairage de la maison entière";</v>
      </c>
      <c r="B80" t="s">
        <v>4418</v>
      </c>
      <c r="C80" s="157" t="s">
        <v>4486</v>
      </c>
      <c r="D80" s="158" t="s">
        <v>4419</v>
      </c>
    </row>
    <row r="81" spans="1:4">
      <c r="A81" s="155" t="str">
        <f t="shared" si="1"/>
        <v/>
      </c>
      <c r="C81" s="157"/>
      <c r="D81" s="158"/>
    </row>
    <row r="82" spans="1:4">
      <c r="A82" s="155" t="str">
        <f t="shared" si="1"/>
        <v>D6.consRF.title = "réfrigérateur";</v>
      </c>
      <c r="B82" t="s">
        <v>4420</v>
      </c>
      <c r="C82" s="157" t="s">
        <v>4487</v>
      </c>
      <c r="D82" s="158" t="s">
        <v>4421</v>
      </c>
    </row>
    <row r="83" spans="1:4">
      <c r="A83" s="155" t="str">
        <f t="shared" si="1"/>
        <v>D6.consRF.addable = "réfrigérateur";</v>
      </c>
      <c r="B83" t="s">
        <v>4422</v>
      </c>
      <c r="C83" s="157" t="s">
        <v>4487</v>
      </c>
      <c r="D83" s="158" t="s">
        <v>4421</v>
      </c>
    </row>
    <row r="84" spans="1:4">
      <c r="A84" s="155" t="str">
        <f t="shared" si="1"/>
        <v>D6.consRF.countCall = "Taïwan";</v>
      </c>
      <c r="B84" t="s">
        <v>4423</v>
      </c>
      <c r="C84" s="157" t="s">
        <v>4488</v>
      </c>
      <c r="D84" s="158" t="s">
        <v>4675</v>
      </c>
    </row>
    <row r="85" spans="1:4">
      <c r="A85" s="155" t="str">
        <f t="shared" si="1"/>
        <v>D6.consRF.inputGuide = "Comment utiliser un réfrigérateur personnel";</v>
      </c>
      <c r="B85" t="s">
        <v>4424</v>
      </c>
      <c r="C85" s="157" t="s">
        <v>4489</v>
      </c>
      <c r="D85" s="158" t="s">
        <v>4425</v>
      </c>
    </row>
    <row r="86" spans="1:4">
      <c r="A86" s="155" t="str">
        <f t="shared" si="1"/>
        <v/>
      </c>
      <c r="C86" s="157"/>
      <c r="D86" s="158"/>
    </row>
    <row r="87" spans="1:4">
      <c r="A87" s="155" t="str">
        <f t="shared" si="1"/>
        <v>D6.consRFsum.title = "réfrigérateur";</v>
      </c>
      <c r="B87" t="s">
        <v>4426</v>
      </c>
      <c r="C87" s="157" t="s">
        <v>4487</v>
      </c>
      <c r="D87" s="158" t="s">
        <v>4421</v>
      </c>
    </row>
    <row r="88" spans="1:4">
      <c r="A88" s="155" t="str">
        <f t="shared" si="1"/>
        <v>D6.consRFsum.inputGuide = "utiliser le réfrigérateur dans toute la maison";</v>
      </c>
      <c r="B88" t="s">
        <v>4427</v>
      </c>
      <c r="C88" s="157" t="s">
        <v>4490</v>
      </c>
      <c r="D88" s="158" t="s">
        <v>4428</v>
      </c>
    </row>
    <row r="89" spans="1:4">
      <c r="A89" s="155" t="str">
        <f t="shared" si="1"/>
        <v/>
      </c>
      <c r="C89" s="157"/>
      <c r="D89" s="158"/>
    </row>
    <row r="90" spans="1:4" ht="40.5">
      <c r="A90" s="155" t="str">
        <f t="shared" si="1"/>
        <v>D6.consSeason.inputGuide = "Pour les frais mensuels d'eau et d'électricité par saison. Remplissez la valeur approximative.";</v>
      </c>
      <c r="B90" t="s">
        <v>4429</v>
      </c>
      <c r="C90" s="157" t="s">
        <v>4491</v>
      </c>
      <c r="D90" s="158" t="s">
        <v>4430</v>
      </c>
    </row>
    <row r="91" spans="1:4">
      <c r="A91" s="155" t="str">
        <f t="shared" si="1"/>
        <v/>
      </c>
      <c r="C91" s="157"/>
      <c r="D91" s="158"/>
    </row>
    <row r="92" spans="1:4">
      <c r="A92" s="155" t="str">
        <f t="shared" si="1"/>
        <v>D6.consTotal.title = "entier";</v>
      </c>
      <c r="B92" t="s">
        <v>4431</v>
      </c>
      <c r="C92" s="157" t="s">
        <v>4492</v>
      </c>
      <c r="D92" s="158" t="s">
        <v>4432</v>
      </c>
    </row>
    <row r="93" spans="1:4" ht="27">
      <c r="A93" s="155" t="str">
        <f t="shared" si="1"/>
        <v>D6.consTotal.inputGuide = "Informations de base sur la région et la maison";</v>
      </c>
      <c r="B93" t="s">
        <v>4433</v>
      </c>
      <c r="C93" s="157" t="s">
        <v>4493</v>
      </c>
      <c r="D93" s="158" t="s">
        <v>4434</v>
      </c>
    </row>
    <row r="94" spans="1:4">
      <c r="A94" s="155" t="str">
        <f t="shared" si="1"/>
        <v/>
      </c>
      <c r="C94" s="157"/>
      <c r="D94" s="158"/>
    </row>
    <row r="95" spans="1:4">
      <c r="A95" s="155" t="str">
        <f t="shared" si="1"/>
        <v>D6.consTV.title = "la télé";</v>
      </c>
      <c r="B95" t="s">
        <v>4435</v>
      </c>
      <c r="C95" s="157" t="s">
        <v>4494</v>
      </c>
      <c r="D95" s="158" t="s">
        <v>1862</v>
      </c>
    </row>
    <row r="96" spans="1:4">
      <c r="A96" s="155" t="str">
        <f t="shared" si="1"/>
        <v>D6.consTV.addable = "la télé";</v>
      </c>
      <c r="B96" t="s">
        <v>4436</v>
      </c>
      <c r="C96" s="157" t="s">
        <v>4494</v>
      </c>
      <c r="D96" s="158" t="s">
        <v>1862</v>
      </c>
    </row>
    <row r="97" spans="1:4">
      <c r="A97" s="155" t="str">
        <f t="shared" si="1"/>
        <v>D6.consTV.countCall = "Taïwan";</v>
      </c>
      <c r="B97" t="s">
        <v>4437</v>
      </c>
      <c r="C97" s="157" t="s">
        <v>4488</v>
      </c>
      <c r="D97" s="158" t="s">
        <v>4676</v>
      </c>
    </row>
    <row r="98" spans="1:4">
      <c r="A98" s="155" t="str">
        <f t="shared" si="1"/>
        <v>D6.consTV.inputGuide = "Comment utiliser la télévision personnalisée";</v>
      </c>
      <c r="B98" t="s">
        <v>4438</v>
      </c>
      <c r="C98" s="157" t="s">
        <v>4495</v>
      </c>
      <c r="D98" s="158" t="s">
        <v>4439</v>
      </c>
    </row>
    <row r="99" spans="1:4">
      <c r="A99" s="155" t="str">
        <f t="shared" si="1"/>
        <v/>
      </c>
      <c r="C99" s="157"/>
      <c r="D99" s="158"/>
    </row>
    <row r="100" spans="1:4">
      <c r="A100" s="155" t="str">
        <f t="shared" si="1"/>
        <v>D6.consTVsum.title = "la télé";</v>
      </c>
      <c r="B100" t="s">
        <v>4440</v>
      </c>
      <c r="C100" s="157" t="s">
        <v>4494</v>
      </c>
      <c r="D100" s="158" t="s">
        <v>1862</v>
      </c>
    </row>
    <row r="101" spans="1:4" ht="27">
      <c r="A101" s="155" t="str">
        <f t="shared" si="1"/>
        <v>D6.consTVsum.inputGuide = "comment utiliser toute la maison de la télévision";</v>
      </c>
      <c r="B101" t="s">
        <v>4441</v>
      </c>
      <c r="C101" s="157" t="s">
        <v>4496</v>
      </c>
      <c r="D101" s="158" t="s">
        <v>4442</v>
      </c>
    </row>
    <row r="102" spans="1:4">
      <c r="A102" s="155" t="str">
        <f t="shared" si="1"/>
        <v/>
      </c>
      <c r="C102" s="157"/>
      <c r="D102" s="158"/>
    </row>
    <row r="103" spans="1:4">
      <c r="A103" s="155" t="str">
        <f t="shared" si="1"/>
        <v>D6.consSeason.titleList[1] = "winter";</v>
      </c>
      <c r="B103" t="s">
        <v>4663</v>
      </c>
      <c r="C103" s="157" t="s">
        <v>4667</v>
      </c>
      <c r="D103" s="158" t="s">
        <v>4677</v>
      </c>
    </row>
    <row r="104" spans="1:4">
      <c r="A104" s="155" t="str">
        <f t="shared" si="1"/>
        <v>D6.consSeason.titleList[2] = "spring/fall";</v>
      </c>
      <c r="B104" t="s">
        <v>4664</v>
      </c>
      <c r="C104" s="157" t="s">
        <v>4668</v>
      </c>
      <c r="D104" s="158" t="s">
        <v>4665</v>
      </c>
    </row>
    <row r="105" spans="1:4">
      <c r="A105" s="155" t="str">
        <f t="shared" si="1"/>
        <v>D6.consSeason.titleList[3] = "summer";</v>
      </c>
      <c r="B105" t="s">
        <v>4666</v>
      </c>
      <c r="C105" s="157" t="s">
        <v>4669</v>
      </c>
      <c r="D105" s="158" t="s">
        <v>4678</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12" zoomScaleNormal="112" workbookViewId="0">
      <pane xSplit="4" ySplit="3" topLeftCell="X76" activePane="bottomRight" state="frozen"/>
      <selection pane="topRight" activeCell="G1" sqref="G1"/>
      <selection pane="bottomLeft" activeCell="A4" sqref="A4"/>
      <selection pane="bottomRight" activeCell="Z4" sqref="X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3553</v>
      </c>
      <c r="X1" s="47" t="s">
        <v>3437</v>
      </c>
    </row>
    <row r="2" spans="1:28" ht="15" customHeight="1">
      <c r="B2" s="140" t="s">
        <v>2289</v>
      </c>
      <c r="C2" s="145" t="s">
        <v>2290</v>
      </c>
      <c r="D2" s="148" t="s">
        <v>2291</v>
      </c>
      <c r="E2" s="149"/>
      <c r="F2" s="147" t="s">
        <v>3382</v>
      </c>
      <c r="G2" s="148" t="s">
        <v>2292</v>
      </c>
      <c r="H2" s="150"/>
      <c r="I2" s="151" t="s">
        <v>3082</v>
      </c>
      <c r="J2" s="152"/>
      <c r="K2" s="146" t="s">
        <v>2293</v>
      </c>
      <c r="L2" s="140" t="s">
        <v>2294</v>
      </c>
      <c r="M2" s="140" t="s">
        <v>2295</v>
      </c>
      <c r="N2" s="140" t="s">
        <v>2296</v>
      </c>
      <c r="O2" s="140" t="s">
        <v>2297</v>
      </c>
      <c r="P2" s="145" t="s">
        <v>2298</v>
      </c>
      <c r="Q2" s="148" t="s">
        <v>4619</v>
      </c>
      <c r="R2" s="150"/>
      <c r="S2" s="151" t="s">
        <v>2299</v>
      </c>
      <c r="T2" s="152"/>
      <c r="U2" s="146" t="s">
        <v>2300</v>
      </c>
      <c r="V2" s="140" t="s">
        <v>2301</v>
      </c>
      <c r="X2" s="1"/>
      <c r="Y2" s="1"/>
      <c r="Z2" s="1"/>
      <c r="AB2" s="68" t="s">
        <v>4562</v>
      </c>
    </row>
    <row r="3" spans="1:28" ht="43.9" customHeight="1">
      <c r="B3" s="144" t="s">
        <v>3421</v>
      </c>
      <c r="C3" s="144" t="s">
        <v>3422</v>
      </c>
      <c r="D3" s="144" t="s">
        <v>3550</v>
      </c>
      <c r="E3" s="144" t="s">
        <v>3408</v>
      </c>
      <c r="F3" s="144" t="s">
        <v>3423</v>
      </c>
      <c r="G3" s="144" t="s">
        <v>3424</v>
      </c>
      <c r="H3" s="144" t="s">
        <v>3406</v>
      </c>
      <c r="I3" s="144" t="s">
        <v>3425</v>
      </c>
      <c r="J3" s="144" t="s">
        <v>3409</v>
      </c>
      <c r="K3" s="144" t="s">
        <v>3426</v>
      </c>
      <c r="L3" s="144" t="s">
        <v>3427</v>
      </c>
      <c r="M3" s="144" t="s">
        <v>3428</v>
      </c>
      <c r="N3" s="144" t="s">
        <v>3429</v>
      </c>
      <c r="O3" s="144" t="s">
        <v>3430</v>
      </c>
      <c r="P3" s="144" t="s">
        <v>3431</v>
      </c>
      <c r="Q3" s="144" t="s">
        <v>3432</v>
      </c>
      <c r="R3" s="144" t="s">
        <v>3406</v>
      </c>
      <c r="S3" s="144" t="s">
        <v>3433</v>
      </c>
      <c r="T3" s="144" t="s">
        <v>3406</v>
      </c>
      <c r="U3" s="144" t="s">
        <v>3434</v>
      </c>
      <c r="V3" s="144" t="s">
        <v>3435</v>
      </c>
      <c r="X3" s="48"/>
      <c r="Y3" s="48"/>
      <c r="Z3" s="68" t="s">
        <v>3436</v>
      </c>
      <c r="AB3" s="1" t="s">
        <v>4563</v>
      </c>
    </row>
    <row r="4" spans="1:28" s="19" customFormat="1" ht="79.5" customHeight="1">
      <c r="A4" s="49"/>
      <c r="B4" s="65">
        <v>1</v>
      </c>
      <c r="C4" s="65" t="s">
        <v>2758</v>
      </c>
      <c r="D4" s="209" t="s">
        <v>5259</v>
      </c>
      <c r="E4" s="141" t="s">
        <v>2271</v>
      </c>
      <c r="F4" s="65" t="s">
        <v>1900</v>
      </c>
      <c r="G4" s="209" t="s">
        <v>5320</v>
      </c>
      <c r="H4" s="141" t="s">
        <v>1449</v>
      </c>
      <c r="I4" s="136">
        <v>0.5</v>
      </c>
      <c r="J4" s="119">
        <v>0.5</v>
      </c>
      <c r="K4" s="65"/>
      <c r="L4" s="65">
        <v>25</v>
      </c>
      <c r="M4" s="65">
        <v>20</v>
      </c>
      <c r="N4" s="65">
        <v>4000</v>
      </c>
      <c r="O4" s="65"/>
      <c r="P4" s="65"/>
      <c r="Q4" s="136"/>
      <c r="R4" s="119"/>
      <c r="S4" s="136" t="s">
        <v>4901</v>
      </c>
      <c r="T4" s="119" t="s">
        <v>4902</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des panneaux photovoltaïques",  easyness:"0.5",  refCons:"consTotal",  titleShort:"Production d'énergie solaire", level:"",  figNum:"25",  lifeTime:"20",  price:"4000",  roanShow:"",  standardType:"",  subsidy :"",  advice:"Les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   lifestyle:"",   season:"wss"};</v>
      </c>
      <c r="AB4" s="19" t="str">
        <f>"$defMeasures['"&amp;C4&amp;"'] = [ '"&amp;B$2&amp;"'=&gt;"""&amp;B4&amp;""",   '"&amp;D$2&amp;"'=&gt;"""&amp;CLEAN(SUBSTITUTE(D4,"""","'"))&amp;""",  '"&amp;L$2&amp;"'=&gt;"""&amp;L4&amp;""",  '"&amp;S$2&amp;"'=&gt;"""&amp;CLEAN(SUBSTITUTE(S4,"""","'"))&amp;"""];"</f>
        <v>$defMeasures['mTOsolar'] = [ 'mid'=&gt;"1",   'title'=&gt;"Installer des panneaux photovoltaïques",  'figNum'=&gt;"25",  'advice'=&gt;"Les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v>
      </c>
    </row>
    <row r="5" spans="1:28" s="19" customFormat="1" ht="69" customHeight="1">
      <c r="A5" s="49"/>
      <c r="B5" s="65">
        <v>2</v>
      </c>
      <c r="C5" s="65" t="s">
        <v>2759</v>
      </c>
      <c r="D5" s="210" t="s">
        <v>5260</v>
      </c>
      <c r="E5" s="119" t="s">
        <v>2358</v>
      </c>
      <c r="F5" s="65" t="s">
        <v>1900</v>
      </c>
      <c r="G5" s="210" t="s">
        <v>5321</v>
      </c>
      <c r="H5" s="119" t="s">
        <v>2359</v>
      </c>
      <c r="I5" s="136">
        <v>1</v>
      </c>
      <c r="J5" s="119">
        <v>1</v>
      </c>
      <c r="K5" s="65"/>
      <c r="L5" s="65">
        <v>3</v>
      </c>
      <c r="M5" s="65">
        <v>20</v>
      </c>
      <c r="N5" s="65">
        <v>2000</v>
      </c>
      <c r="O5" s="65"/>
      <c r="P5" s="65"/>
      <c r="Q5" s="136"/>
      <c r="R5" s="119"/>
      <c r="S5" s="136" t="s">
        <v>4978</v>
      </c>
      <c r="T5" s="119" t="s">
        <v>4976</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title:"Installer le périphérique Home Energy Checker",  easyness:"1",  refCons:"consTotal",  titleShort:" Home Energy Checker", level:"",  figNum:"3",  lifeTime:"20",  price:"2000",  roanShow:"",  standardType:"",  subsidy :"",  advice:"HEMS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v>
      </c>
    </row>
    <row r="6" spans="1:28" s="19" customFormat="1" ht="69" customHeight="1">
      <c r="A6" s="49"/>
      <c r="B6" s="65">
        <v>3</v>
      </c>
      <c r="C6" s="65" t="s">
        <v>3125</v>
      </c>
      <c r="D6" s="210" t="s">
        <v>5261</v>
      </c>
      <c r="E6" s="119" t="s">
        <v>3126</v>
      </c>
      <c r="F6" s="65" t="s">
        <v>1900</v>
      </c>
      <c r="G6" s="210" t="s">
        <v>5322</v>
      </c>
      <c r="H6" s="119" t="s">
        <v>3127</v>
      </c>
      <c r="I6" s="136">
        <v>2</v>
      </c>
      <c r="J6" s="119">
        <v>2</v>
      </c>
      <c r="K6" s="65"/>
      <c r="L6" s="65">
        <v>25</v>
      </c>
      <c r="M6" s="65">
        <v>10</v>
      </c>
      <c r="N6" s="65">
        <v>500</v>
      </c>
      <c r="O6" s="65"/>
      <c r="P6" s="65"/>
      <c r="Q6" s="136"/>
      <c r="R6" s="119"/>
      <c r="S6" s="136" t="s">
        <v>4979</v>
      </c>
      <c r="T6" s="119" t="s">
        <v>4977</v>
      </c>
      <c r="U6" s="65"/>
      <c r="V6" s="65" t="s">
        <v>2288</v>
      </c>
      <c r="W6" s="49"/>
      <c r="X6" s="49"/>
      <c r="Y6" s="49"/>
      <c r="Z6" s="49" t="str">
        <f t="shared" si="0"/>
        <v>D6.scenario.defMeasures['mTOsolarSmall'] = { mid:"3",  name:"mTOsolarSmall",  title:"Mettre un panneau solaire sur la véranda",  easyness:"2",  refCons:"consTotal",  titleShort:"Lumière de la veranda", level:"",  figNum:"25",  lifeTime:"10",  price:"500",  roanShow:"",  standardType:"",  subsidy :"",  advice:"Au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   lifestyle:"",   season:"wss"};</v>
      </c>
      <c r="AB6" s="19" t="str">
        <f t="shared" si="1"/>
        <v>$defMeasures['mTOsolarSmall'] = [ 'mid'=&gt;"3",   'title'=&gt;"Mettre un panneau solaire sur la véranda",  'figNum'=&gt;"25",  'advice'=&gt;"Au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v>
      </c>
    </row>
    <row r="7" spans="1:28" s="19" customFormat="1" ht="69" customHeight="1">
      <c r="A7" s="49"/>
      <c r="B7" s="65">
        <v>101</v>
      </c>
      <c r="C7" s="65" t="s">
        <v>2110</v>
      </c>
      <c r="D7" s="210" t="s">
        <v>4123</v>
      </c>
      <c r="E7" s="119" t="s">
        <v>2272</v>
      </c>
      <c r="F7" s="65" t="s">
        <v>2106</v>
      </c>
      <c r="G7" s="210" t="s">
        <v>5323</v>
      </c>
      <c r="H7" s="119" t="s">
        <v>1776</v>
      </c>
      <c r="I7" s="136">
        <v>2</v>
      </c>
      <c r="J7" s="119">
        <v>2</v>
      </c>
      <c r="K7" s="65"/>
      <c r="L7" s="65">
        <v>8</v>
      </c>
      <c r="M7" s="65">
        <v>10</v>
      </c>
      <c r="N7" s="65">
        <v>4000</v>
      </c>
      <c r="O7" s="65">
        <v>1</v>
      </c>
      <c r="P7" s="65" t="s">
        <v>1176</v>
      </c>
      <c r="Q7" s="136"/>
      <c r="R7" s="119"/>
      <c r="S7" s="136" t="s">
        <v>4970</v>
      </c>
      <c r="T7" s="119" t="s">
        <v>4903</v>
      </c>
      <c r="U7" s="65"/>
      <c r="V7" s="65" t="s">
        <v>2288</v>
      </c>
      <c r="W7" s="49"/>
      <c r="X7" s="49"/>
      <c r="Y7" s="49"/>
      <c r="Z7" s="49" t="str">
        <f t="shared" si="0"/>
        <v>D6.scenario.defMeasures['mHWecocute'] = { mid:"101",  name:"mHWecocute",  title:"Remplacer le chauffe-eau avec Eco Cute",  easyness:"2",  refCons:"consHWsum",  titleShort:"Eco Cute", level:"",  figNum:"8",  lifeTime:"10",  price:"4000",  roanShow:"1",  standardType:"電気温水器",  subsidy :"",  advice:"Eco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   lifestyle:"",   season:"wss"};</v>
      </c>
      <c r="AB7" s="19" t="str">
        <f t="shared" si="1"/>
        <v>$defMeasures['mHWecocute'] = [ 'mid'=&gt;"101",   'title'=&gt;"Remplacer le chauffe-eau avec Eco Cute",  'figNum'=&gt;"8",  'advice'=&gt;"Eco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v>
      </c>
    </row>
    <row r="8" spans="1:28" s="19" customFormat="1" ht="69" customHeight="1">
      <c r="A8" s="49"/>
      <c r="B8" s="65">
        <v>102</v>
      </c>
      <c r="C8" s="65" t="s">
        <v>2112</v>
      </c>
      <c r="D8" s="210" t="s">
        <v>5262</v>
      </c>
      <c r="E8" s="119" t="s">
        <v>2273</v>
      </c>
      <c r="F8" s="65" t="s">
        <v>2106</v>
      </c>
      <c r="G8" s="210" t="s">
        <v>4125</v>
      </c>
      <c r="H8" s="119" t="s">
        <v>1077</v>
      </c>
      <c r="I8" s="136">
        <v>2</v>
      </c>
      <c r="J8" s="119">
        <v>2</v>
      </c>
      <c r="K8" s="65"/>
      <c r="L8" s="65">
        <v>10</v>
      </c>
      <c r="M8" s="65">
        <v>10</v>
      </c>
      <c r="N8" s="65">
        <v>2000</v>
      </c>
      <c r="O8" s="65"/>
      <c r="P8" s="65" t="s">
        <v>1177</v>
      </c>
      <c r="Q8" s="136"/>
      <c r="R8" s="119"/>
      <c r="S8" s="136" t="s">
        <v>4971</v>
      </c>
      <c r="T8" s="119" t="s">
        <v>4904</v>
      </c>
      <c r="U8" s="65"/>
      <c r="V8" s="65" t="s">
        <v>2288</v>
      </c>
      <c r="W8" s="49"/>
      <c r="X8" s="49"/>
      <c r="Y8" s="49"/>
      <c r="Z8" s="49" t="str">
        <f t="shared" si="0"/>
        <v>D6.scenario.defMeasures['mHWecojoze'] = { mid:"102",  name:"mHWecojoze",  title:"Remplacer le chauffe-eau par Eco Jaws (type de récupération de chaleur latente)",  easyness:"2",  refCons:"consHWsum",  titleShort:"Eco Jozu", level:"",  figNum:"10",  lifeTime:"10",  price:"2000",  roanShow:"",  standardType:"既存型",  subsidy :"",  advice:"Puisque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   lifestyle:"",   season:"wss"};</v>
      </c>
      <c r="AB8" s="19" t="str">
        <f t="shared" si="1"/>
        <v>$defMeasures['mHWecojoze'] = [ 'mid'=&gt;"102",   'title'=&gt;"Remplacer le chauffe-eau par Eco Jaws (type de récupération de chaleur latente)",  'figNum'=&gt;"10",  'advice'=&gt;"Puisque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v>
      </c>
    </row>
    <row r="9" spans="1:28" s="19" customFormat="1" ht="69" customHeight="1">
      <c r="A9" s="49"/>
      <c r="B9" s="65">
        <v>103</v>
      </c>
      <c r="C9" s="65" t="s">
        <v>2111</v>
      </c>
      <c r="D9" s="210" t="s">
        <v>5263</v>
      </c>
      <c r="E9" s="119" t="s">
        <v>2274</v>
      </c>
      <c r="F9" s="65" t="s">
        <v>2106</v>
      </c>
      <c r="G9" s="210" t="s">
        <v>4126</v>
      </c>
      <c r="H9" s="119" t="s">
        <v>1078</v>
      </c>
      <c r="I9" s="136">
        <v>1</v>
      </c>
      <c r="J9" s="119">
        <v>1</v>
      </c>
      <c r="K9" s="65"/>
      <c r="L9" s="65">
        <v>10</v>
      </c>
      <c r="M9" s="65">
        <v>10</v>
      </c>
      <c r="N9" s="65">
        <v>2500</v>
      </c>
      <c r="O9" s="65"/>
      <c r="P9" s="65" t="s">
        <v>1177</v>
      </c>
      <c r="Q9" s="136"/>
      <c r="R9" s="119"/>
      <c r="S9" s="136" t="s">
        <v>4980</v>
      </c>
      <c r="T9" s="119" t="s">
        <v>4905</v>
      </c>
      <c r="U9" s="65"/>
      <c r="V9" s="65" t="s">
        <v>2288</v>
      </c>
      <c r="W9" s="49"/>
      <c r="X9" s="49"/>
      <c r="Y9" s="49"/>
      <c r="Z9" s="49" t="str">
        <f t="shared" si="0"/>
        <v>D6.scenario.defMeasures['mHWecofeel'] = { mid:"103",  name:"mHWecofeel",  title:"Remplacer le réchauffeur d'eau par un éco-corne (type de récupération de chaleur latente)",  easyness:"1",  refCons:"consHWsum",  titleShort:"Ecofeel", level:"",  figNum:"10",  lifeTime:"10",  price:"2500",  roanShow:"",  standardType:"既存型",  subsidy :"",  advice:"L'Eco-feel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   lifestyle:"",   season:"wss"};</v>
      </c>
      <c r="AB9" s="19" t="str">
        <f t="shared" si="1"/>
        <v>$defMeasures['mHWecofeel'] = [ 'mid'=&gt;"103",   'title'=&gt;"Remplacer le réchauffeur d'eau par un éco-corne (type de récupération de chaleur latente)",  'figNum'=&gt;"10",  'advice'=&gt;"L'Eco-feel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v>
      </c>
    </row>
    <row r="10" spans="1:28" s="19" customFormat="1" ht="69" customHeight="1">
      <c r="A10" s="49"/>
      <c r="B10" s="65">
        <v>105</v>
      </c>
      <c r="C10" s="65" t="s">
        <v>2113</v>
      </c>
      <c r="D10" s="210" t="s">
        <v>4124</v>
      </c>
      <c r="E10" s="119" t="s">
        <v>2275</v>
      </c>
      <c r="F10" s="65" t="s">
        <v>2106</v>
      </c>
      <c r="G10" s="210" t="s">
        <v>4127</v>
      </c>
      <c r="H10" s="119" t="s">
        <v>1289</v>
      </c>
      <c r="I10" s="136">
        <v>0.5</v>
      </c>
      <c r="J10" s="119">
        <v>0.5</v>
      </c>
      <c r="K10" s="65">
        <v>5</v>
      </c>
      <c r="L10" s="65">
        <v>10</v>
      </c>
      <c r="M10" s="65">
        <v>10</v>
      </c>
      <c r="N10" s="65">
        <v>12000</v>
      </c>
      <c r="O10" s="65">
        <v>1</v>
      </c>
      <c r="P10" s="65" t="s">
        <v>1290</v>
      </c>
      <c r="Q10" s="136"/>
      <c r="R10" s="119"/>
      <c r="S10" s="136" t="s">
        <v>4972</v>
      </c>
      <c r="T10" s="119" t="s">
        <v>4906</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   lifestyle:"",   season:"wss"};</v>
      </c>
      <c r="AB10" s="19" t="str">
        <f t="shared" si="1"/>
        <v>$defMeasures['mHWenefarm'] = [ 'mid'=&gt;"105",   'title'=&gt;"Remplacer le chauffe-eau avec Enefarm (pile à combustible)",  'figNum'=&gt;"10",  'advice'=&gt;"Enefarm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v>
      </c>
    </row>
    <row r="11" spans="1:28" s="19" customFormat="1" ht="69" customHeight="1">
      <c r="A11" s="49"/>
      <c r="B11" s="65">
        <v>106</v>
      </c>
      <c r="C11" s="65" t="s">
        <v>2114</v>
      </c>
      <c r="D11" s="210" t="s">
        <v>5247</v>
      </c>
      <c r="E11" s="119" t="s">
        <v>2344</v>
      </c>
      <c r="F11" s="65" t="s">
        <v>2106</v>
      </c>
      <c r="G11" s="210" t="s">
        <v>3569</v>
      </c>
      <c r="H11" s="119" t="s">
        <v>1161</v>
      </c>
      <c r="I11" s="136">
        <v>1</v>
      </c>
      <c r="J11" s="119">
        <v>1</v>
      </c>
      <c r="K11" s="65"/>
      <c r="L11" s="65">
        <v>9</v>
      </c>
      <c r="M11" s="65">
        <v>10</v>
      </c>
      <c r="N11" s="65">
        <v>4000</v>
      </c>
      <c r="O11" s="65"/>
      <c r="P11" s="65"/>
      <c r="Q11" s="136"/>
      <c r="R11" s="119"/>
      <c r="S11" s="136" t="s">
        <v>4973</v>
      </c>
      <c r="T11" s="119" t="s">
        <v>4907</v>
      </c>
      <c r="U11" s="65"/>
      <c r="V11" s="65" t="s">
        <v>2288</v>
      </c>
      <c r="W11" s="49"/>
      <c r="X11" s="49"/>
      <c r="Y11" s="49"/>
      <c r="Z11" s="49" t="str">
        <f t="shared" si="0"/>
        <v>D6.scenario.defMeasures['mHWsolarHeater'] = { mid:"106",  name:"mHWsolarHeater",  title:"Installez le chauffe-eau solaire (type de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1" s="19" t="str">
        <f t="shared" si="1"/>
        <v>$defMeasures['mHWsolarHeater'] = [ 'mid'=&gt;"106",   'title'=&gt;"Installez le chauffe-eau solaire (type de circulation naturelle) et utilisez-le",  'figNum'=&gt;"9",  'advice'=&gt;"Si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2" spans="1:28" s="19" customFormat="1" ht="69" customHeight="1">
      <c r="A12" s="49"/>
      <c r="B12" s="65">
        <v>107</v>
      </c>
      <c r="C12" s="65" t="s">
        <v>2760</v>
      </c>
      <c r="D12" s="210" t="s">
        <v>5264</v>
      </c>
      <c r="E12" s="119" t="s">
        <v>2343</v>
      </c>
      <c r="F12" s="65" t="s">
        <v>2106</v>
      </c>
      <c r="G12" s="210" t="s">
        <v>4128</v>
      </c>
      <c r="H12" s="119" t="s">
        <v>2342</v>
      </c>
      <c r="I12" s="136">
        <v>1</v>
      </c>
      <c r="J12" s="119">
        <v>1</v>
      </c>
      <c r="K12" s="65"/>
      <c r="L12" s="65">
        <v>9</v>
      </c>
      <c r="M12" s="65">
        <v>10</v>
      </c>
      <c r="N12" s="65">
        <v>6000</v>
      </c>
      <c r="O12" s="65"/>
      <c r="P12" s="65"/>
      <c r="Q12" s="136"/>
      <c r="R12" s="119"/>
      <c r="S12" s="136" t="s">
        <v>4974</v>
      </c>
      <c r="T12" s="119" t="s">
        <v>4908</v>
      </c>
      <c r="U12" s="65"/>
      <c r="V12" s="65" t="s">
        <v>2288</v>
      </c>
      <c r="W12" s="49"/>
      <c r="X12" s="49"/>
      <c r="Y12" s="49"/>
      <c r="Z12" s="49" t="str">
        <f t="shared" si="0"/>
        <v>D6.scenario.defMeasures['mHWsolarSystem']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3" spans="1:28" s="19" customFormat="1" ht="69" customHeight="1">
      <c r="A13" s="49"/>
      <c r="B13" s="65">
        <v>108</v>
      </c>
      <c r="C13" s="65" t="s">
        <v>867</v>
      </c>
      <c r="D13" s="210" t="s">
        <v>5265</v>
      </c>
      <c r="E13" s="119" t="s">
        <v>1162</v>
      </c>
      <c r="F13" s="65" t="s">
        <v>2140</v>
      </c>
      <c r="G13" s="210" t="s">
        <v>3571</v>
      </c>
      <c r="H13" s="119" t="s">
        <v>1291</v>
      </c>
      <c r="I13" s="136">
        <v>5</v>
      </c>
      <c r="J13" s="119">
        <v>5</v>
      </c>
      <c r="K13" s="65"/>
      <c r="L13" s="65">
        <v>11</v>
      </c>
      <c r="M13" s="65">
        <v>10</v>
      </c>
      <c r="N13" s="65">
        <v>20</v>
      </c>
      <c r="O13" s="65"/>
      <c r="P13" s="65"/>
      <c r="Q13" s="136"/>
      <c r="R13" s="119"/>
      <c r="S13" s="136" t="s">
        <v>4975</v>
      </c>
      <c r="T13" s="119" t="s">
        <v>4909</v>
      </c>
      <c r="U13" s="65">
        <v>1</v>
      </c>
      <c r="V13" s="65" t="s">
        <v>2288</v>
      </c>
      <c r="W13" s="49"/>
      <c r="X13" s="49"/>
      <c r="Y13" s="49"/>
      <c r="Z13" s="49" t="str">
        <f t="shared" si="0"/>
        <v>D6.scenario.defMeasures['mHWshowerHead'] = { mid:"108",  name:"mHWshowerHead",  title:"Attachez la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   lifestyle:"1",   season:"wss"};</v>
      </c>
      <c r="AB13" s="19" t="str">
        <f t="shared" si="1"/>
        <v>$defMeasures['mHWshowerHead'] = [ 'mid'=&gt;"108",   'title'=&gt;"Attachez la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v>
      </c>
    </row>
    <row r="14" spans="1:28" s="19" customFormat="1" ht="69" customHeight="1">
      <c r="A14" s="49"/>
      <c r="B14" s="65">
        <v>109</v>
      </c>
      <c r="C14" s="65" t="s">
        <v>868</v>
      </c>
      <c r="D14" s="210" t="s">
        <v>5248</v>
      </c>
      <c r="E14" s="119" t="s">
        <v>1551</v>
      </c>
      <c r="F14" s="65" t="s">
        <v>2140</v>
      </c>
      <c r="G14" s="210" t="s">
        <v>5324</v>
      </c>
      <c r="H14" s="119" t="s">
        <v>1292</v>
      </c>
      <c r="I14" s="136">
        <v>4</v>
      </c>
      <c r="J14" s="119">
        <v>4</v>
      </c>
      <c r="K14" s="65"/>
      <c r="L14" s="65">
        <v>11</v>
      </c>
      <c r="M14" s="65"/>
      <c r="N14" s="65" t="s">
        <v>4498</v>
      </c>
      <c r="O14" s="65"/>
      <c r="P14" s="65"/>
      <c r="Q14" s="136"/>
      <c r="R14" s="119"/>
      <c r="S14" s="136" t="s">
        <v>4981</v>
      </c>
      <c r="T14" s="119" t="s">
        <v>4910</v>
      </c>
      <c r="U14" s="65">
        <v>1</v>
      </c>
      <c r="V14" s="65" t="s">
        <v>2288</v>
      </c>
      <c r="W14" s="49"/>
      <c r="X14" s="49"/>
      <c r="Y14" s="49"/>
      <c r="Z14" s="49" t="str">
        <f t="shared" si="0"/>
        <v>D6.scenario.defMeasures['mHWshowerTime'] = { mid:"109",  name:"mHWshowerTime",  title:"Utilisation de douche de la douche une personne un jour par jour",  easyness:"4",  refCons:"consHWshower",  titleShort:"Douche une personne plus courte d'ici 1 minute",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4" s="19" t="str">
        <f t="shared" si="1"/>
        <v>$defMeasures['mHWshowerTime'] = [ 'mid'=&gt;"109",   'title'=&gt;"Utilisation de douche de la douche une personne un jour par jour",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5" spans="1:28" s="19" customFormat="1" ht="69" customHeight="1">
      <c r="A15" s="49"/>
      <c r="B15" s="65">
        <v>110</v>
      </c>
      <c r="C15" s="65" t="s">
        <v>3149</v>
      </c>
      <c r="D15" s="210" t="s">
        <v>5249</v>
      </c>
      <c r="E15" s="119" t="s">
        <v>3150</v>
      </c>
      <c r="F15" s="65" t="s">
        <v>2140</v>
      </c>
      <c r="G15" s="210" t="s">
        <v>4129</v>
      </c>
      <c r="H15" s="119" t="s">
        <v>3151</v>
      </c>
      <c r="I15" s="136">
        <v>3</v>
      </c>
      <c r="J15" s="119">
        <v>3</v>
      </c>
      <c r="K15" s="65"/>
      <c r="L15" s="65">
        <v>11</v>
      </c>
      <c r="M15" s="65"/>
      <c r="N15" s="65" t="s">
        <v>4498</v>
      </c>
      <c r="O15" s="65"/>
      <c r="P15" s="65"/>
      <c r="Q15" s="136"/>
      <c r="R15" s="119"/>
      <c r="S15" s="136" t="s">
        <v>4981</v>
      </c>
      <c r="T15" s="119" t="s">
        <v>4910</v>
      </c>
      <c r="U15" s="65">
        <v>1</v>
      </c>
      <c r="V15" s="65" t="s">
        <v>2288</v>
      </c>
      <c r="W15" s="49"/>
      <c r="X15" s="49"/>
      <c r="Y15" s="49"/>
      <c r="Z15" s="49" t="str">
        <f t="shared" si="0"/>
        <v>D6.scenario.defMeasures['mHWshowerTime30'] = { mid:"110",  name:"mHWshowerTime30",  title:"Temps de douche de 30%",  easyness:"3",  refCons:"consHWshower",  titleShort:"Douche réduite de 30%",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5" s="19" t="str">
        <f t="shared" si="1"/>
        <v>$defMeasures['mHWshowerTime30'] = [ 'mid'=&gt;"110",   'title'=&gt;"Temps de douche de 30%",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6" spans="1:28" s="165" customFormat="1" ht="69" customHeight="1">
      <c r="A16" s="163"/>
      <c r="B16" s="164">
        <v>111</v>
      </c>
      <c r="C16" s="164" t="s">
        <v>2115</v>
      </c>
      <c r="D16" s="210" t="s">
        <v>5315</v>
      </c>
      <c r="E16" s="164" t="s">
        <v>2276</v>
      </c>
      <c r="F16" s="164" t="s">
        <v>2141</v>
      </c>
      <c r="G16" s="210" t="s">
        <v>5325</v>
      </c>
      <c r="H16" s="164" t="s">
        <v>1163</v>
      </c>
      <c r="I16" s="164">
        <v>3</v>
      </c>
      <c r="J16" s="164">
        <v>3</v>
      </c>
      <c r="K16" s="164"/>
      <c r="L16" s="164">
        <v>12</v>
      </c>
      <c r="M16" s="164"/>
      <c r="N16" s="164" t="s">
        <v>4498</v>
      </c>
      <c r="O16" s="164"/>
      <c r="P16" s="164"/>
      <c r="Q16" s="164"/>
      <c r="R16" s="164"/>
      <c r="S16" s="164" t="s">
        <v>4151</v>
      </c>
      <c r="T16" s="164" t="s">
        <v>4911</v>
      </c>
      <c r="U16" s="164">
        <v>1</v>
      </c>
      <c r="V16" s="164" t="s">
        <v>2288</v>
      </c>
      <c r="W16" s="163"/>
      <c r="X16" s="163"/>
      <c r="Y16" s="163"/>
      <c r="Z16" s="49" t="str">
        <f t="shared" si="0"/>
        <v>D6.scenario.defMeasures['mHWkeep'] = { mid:"111",  name:"mHWkeep",  title:"#La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5" customFormat="1" ht="69" customHeight="1">
      <c r="A17" s="163"/>
      <c r="B17" s="164">
        <v>112</v>
      </c>
      <c r="C17" s="164" t="s">
        <v>2130</v>
      </c>
      <c r="D17" s="210" t="s">
        <v>5316</v>
      </c>
      <c r="E17" s="164" t="s">
        <v>2131</v>
      </c>
      <c r="F17" s="164" t="s">
        <v>2106</v>
      </c>
      <c r="G17" s="210" t="s">
        <v>4130</v>
      </c>
      <c r="H17" s="164" t="s">
        <v>2132</v>
      </c>
      <c r="I17" s="164">
        <v>3</v>
      </c>
      <c r="J17" s="164">
        <v>3</v>
      </c>
      <c r="K17" s="164"/>
      <c r="L17" s="164">
        <v>8</v>
      </c>
      <c r="M17" s="164"/>
      <c r="N17" s="164" t="s">
        <v>4498</v>
      </c>
      <c r="O17" s="164"/>
      <c r="P17" s="164"/>
      <c r="Q17" s="164"/>
      <c r="R17" s="164"/>
      <c r="S17" s="164" t="s">
        <v>4152</v>
      </c>
      <c r="T17" s="164" t="s">
        <v>4912</v>
      </c>
      <c r="U17" s="164">
        <v>1</v>
      </c>
      <c r="V17" s="164" t="s">
        <v>2288</v>
      </c>
      <c r="W17" s="163"/>
      <c r="X17" s="163"/>
      <c r="Y17" s="163"/>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5" customFormat="1" ht="69" customHeight="1">
      <c r="A18" s="163"/>
      <c r="B18" s="164">
        <v>113</v>
      </c>
      <c r="C18" s="164" t="s">
        <v>2761</v>
      </c>
      <c r="D18" s="210" t="s">
        <v>5317</v>
      </c>
      <c r="E18" s="164" t="s">
        <v>1777</v>
      </c>
      <c r="F18" s="164" t="s">
        <v>2141</v>
      </c>
      <c r="G18" s="210" t="s">
        <v>5326</v>
      </c>
      <c r="H18" s="164" t="s">
        <v>1778</v>
      </c>
      <c r="I18" s="164">
        <v>3</v>
      </c>
      <c r="J18" s="164">
        <v>3</v>
      </c>
      <c r="K18" s="164"/>
      <c r="L18" s="164">
        <v>12</v>
      </c>
      <c r="M18" s="164"/>
      <c r="N18" s="164" t="s">
        <v>4498</v>
      </c>
      <c r="O18" s="164"/>
      <c r="P18" s="164"/>
      <c r="Q18" s="164"/>
      <c r="R18" s="164"/>
      <c r="S18" s="164" t="s">
        <v>4153</v>
      </c>
      <c r="T18" s="164" t="s">
        <v>4913</v>
      </c>
      <c r="U18" s="164">
        <v>1</v>
      </c>
      <c r="V18" s="164" t="s">
        <v>2288</v>
      </c>
      <c r="W18" s="163"/>
      <c r="X18" s="163"/>
      <c r="Y18" s="163"/>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5" customFormat="1" ht="69" customHeight="1">
      <c r="A19" s="163"/>
      <c r="B19" s="164">
        <v>114</v>
      </c>
      <c r="C19" s="164" t="s">
        <v>2129</v>
      </c>
      <c r="D19" s="210" t="s">
        <v>5318</v>
      </c>
      <c r="E19" s="164" t="s">
        <v>1779</v>
      </c>
      <c r="F19" s="164" t="s">
        <v>2141</v>
      </c>
      <c r="G19" s="210" t="s">
        <v>4131</v>
      </c>
      <c r="H19" s="164" t="s">
        <v>1780</v>
      </c>
      <c r="I19" s="164">
        <v>1</v>
      </c>
      <c r="J19" s="164">
        <v>1</v>
      </c>
      <c r="K19" s="164"/>
      <c r="L19" s="164">
        <v>12</v>
      </c>
      <c r="M19" s="164">
        <v>10</v>
      </c>
      <c r="N19" s="164">
        <v>6000</v>
      </c>
      <c r="O19" s="164"/>
      <c r="P19" s="164" t="s">
        <v>1174</v>
      </c>
      <c r="Q19" s="164"/>
      <c r="R19" s="164"/>
      <c r="S19" s="164" t="s">
        <v>4154</v>
      </c>
      <c r="T19" s="164" t="s">
        <v>4914</v>
      </c>
      <c r="U19" s="164"/>
      <c r="V19" s="164" t="s">
        <v>2288</v>
      </c>
      <c r="W19" s="163"/>
      <c r="X19" s="163"/>
      <c r="Y19" s="163"/>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5" customFormat="1" ht="69" customHeight="1">
      <c r="A20" s="163"/>
      <c r="B20" s="164">
        <v>115</v>
      </c>
      <c r="C20" s="164" t="s">
        <v>2762</v>
      </c>
      <c r="D20" s="210" t="s">
        <v>5319</v>
      </c>
      <c r="E20" s="164" t="s">
        <v>643</v>
      </c>
      <c r="F20" s="164" t="s">
        <v>2141</v>
      </c>
      <c r="G20" s="210" t="s">
        <v>5327</v>
      </c>
      <c r="H20" s="164" t="s">
        <v>644</v>
      </c>
      <c r="I20" s="164">
        <v>3</v>
      </c>
      <c r="J20" s="164">
        <v>3</v>
      </c>
      <c r="K20" s="164"/>
      <c r="L20" s="164">
        <v>11</v>
      </c>
      <c r="M20" s="164"/>
      <c r="N20" s="164" t="s">
        <v>4498</v>
      </c>
      <c r="O20" s="164"/>
      <c r="P20" s="164"/>
      <c r="Q20" s="164"/>
      <c r="R20" s="164"/>
      <c r="S20" s="164" t="s">
        <v>4155</v>
      </c>
      <c r="T20" s="164" t="s">
        <v>4915</v>
      </c>
      <c r="U20" s="164">
        <v>1</v>
      </c>
      <c r="V20" s="164" t="s">
        <v>2288</v>
      </c>
      <c r="W20" s="163"/>
      <c r="X20" s="163"/>
      <c r="Y20" s="163"/>
      <c r="Z20" s="49" t="str">
        <f t="shared" si="0"/>
        <v>D6.scenario.defMeasures['mHWonlyShower']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210" t="s">
        <v>5250</v>
      </c>
      <c r="E21" s="119" t="s">
        <v>645</v>
      </c>
      <c r="F21" s="65" t="s">
        <v>2323</v>
      </c>
      <c r="G21" s="210" t="s">
        <v>4132</v>
      </c>
      <c r="H21" s="119" t="s">
        <v>646</v>
      </c>
      <c r="I21" s="136">
        <v>2</v>
      </c>
      <c r="J21" s="119">
        <v>2</v>
      </c>
      <c r="K21" s="65"/>
      <c r="L21" s="65">
        <v>13</v>
      </c>
      <c r="M21" s="65"/>
      <c r="N21" s="65" t="s">
        <v>4498</v>
      </c>
      <c r="O21" s="65"/>
      <c r="P21" s="65"/>
      <c r="Q21" s="136"/>
      <c r="R21" s="119"/>
      <c r="S21" s="136" t="s">
        <v>4982</v>
      </c>
      <c r="T21" s="119" t="s">
        <v>4916</v>
      </c>
      <c r="U21" s="65">
        <v>1</v>
      </c>
      <c r="V21" s="65" t="s">
        <v>2288</v>
      </c>
      <c r="W21" s="49"/>
      <c r="X21" s="49"/>
      <c r="Y21" s="49"/>
      <c r="Z21" s="49" t="str">
        <f t="shared" si="0"/>
        <v>D6.scenario.defMeasures['mHWdishTank'] = { mid:"116",  name:"mHWdishTank",  title:"Ne laissez pas l'eau chaude couler dans le lave-vaisselle",  easyness:"2",  refCons:"consHWdishwash",  titleShort:"Laver la vaisselle", level:"",  figNum:"13",  lifeTime:"",  price:"",  roanShow:"",  standardType:"",  subsidy :"",  advice:"En cas de lavage avec un détergent, arrêtez l'eau chaude et raccourcissez le temps d'évacuation de l'eau chaude autant que possible. Frotter la saleté d'huile au début avec un vieux linge, etc. complétera le rinçage dès que possible.",   lifestyle:"1",   season:"wss"};</v>
      </c>
      <c r="AB21" s="19" t="str">
        <f t="shared" si="1"/>
        <v>$defMeasures['mHWdishTank'] = [ 'mid'=&gt;"116",   'title'=&gt;"Ne laissez pas l'eau chaude couler dans le lave-vaisselle",  'figNum'=&gt;"13",  'advice'=&gt;"En cas de lavage avec un détergent, arrêtez l'eau chaude et raccourcissez le temps d'évacuation de l'eau chaude autant que possible. Frotter la saleté d'huile au début avec un vieux linge, etc. complétera le rinçage dès que possible."];</v>
      </c>
    </row>
    <row r="22" spans="1:28" s="19" customFormat="1" ht="69" customHeight="1">
      <c r="A22" s="49"/>
      <c r="B22" s="65">
        <v>117</v>
      </c>
      <c r="C22" s="65" t="s">
        <v>2763</v>
      </c>
      <c r="D22" s="210" t="s">
        <v>5266</v>
      </c>
      <c r="E22" s="119" t="s">
        <v>648</v>
      </c>
      <c r="F22" s="65" t="s">
        <v>2323</v>
      </c>
      <c r="G22" s="210" t="s">
        <v>5328</v>
      </c>
      <c r="H22" s="119" t="s">
        <v>647</v>
      </c>
      <c r="I22" s="136">
        <v>2</v>
      </c>
      <c r="J22" s="119">
        <v>2</v>
      </c>
      <c r="K22" s="65"/>
      <c r="L22" s="65">
        <v>13</v>
      </c>
      <c r="M22" s="65"/>
      <c r="N22" s="65" t="s">
        <v>4498</v>
      </c>
      <c r="O22" s="65"/>
      <c r="P22" s="65"/>
      <c r="Q22" s="136"/>
      <c r="R22" s="119"/>
      <c r="S22" s="136" t="s">
        <v>4983</v>
      </c>
      <c r="T22" s="119" t="s">
        <v>4917</v>
      </c>
      <c r="U22" s="65">
        <v>1</v>
      </c>
      <c r="V22" s="65" t="s">
        <v>2288</v>
      </c>
      <c r="W22" s="49"/>
      <c r="X22" s="49"/>
      <c r="Y22" s="49"/>
      <c r="Z22" s="49" t="str">
        <f t="shared" si="0"/>
        <v>D6.scenario.defMeasures['mHWdishWater'] = { mid:"117",  name:"mHWdishWater",  title:"Laver la vaisselle avec de l'eau dans les moments où l'eau n'est pas froide",  easyness:"2",  refCons:"consHWdishwash",  titleShort:"Lave-vaisselle lave-vaisselle", level:"",  figNum:"13",  lifeTime:"",  price:"",  roanShow:"",  standardType:"",  subsidy :"",  advice:"Vous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   lifestyle:"1",   season:"wss"};</v>
      </c>
      <c r="AB22" s="19" t="str">
        <f t="shared" si="1"/>
        <v>$defMeasures['mHWdishWater'] = [ 'mid'=&gt;"117",   'title'=&gt;"Laver la vaisselle avec de l'eau dans les moments où l'eau n'est pas froide",  'figNum'=&gt;"13",  'advice'=&gt;"Vous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v>
      </c>
    </row>
    <row r="23" spans="1:28" s="19" customFormat="1" ht="69" customHeight="1">
      <c r="A23" s="49"/>
      <c r="B23" s="65">
        <v>118</v>
      </c>
      <c r="C23" s="65" t="s">
        <v>2764</v>
      </c>
      <c r="D23" s="210" t="s">
        <v>5267</v>
      </c>
      <c r="E23" s="119" t="s">
        <v>2270</v>
      </c>
      <c r="F23" s="65" t="s">
        <v>2138</v>
      </c>
      <c r="G23" s="210" t="s">
        <v>4133</v>
      </c>
      <c r="H23" s="119" t="s">
        <v>649</v>
      </c>
      <c r="I23" s="136">
        <v>2</v>
      </c>
      <c r="J23" s="119">
        <v>2</v>
      </c>
      <c r="K23" s="65"/>
      <c r="L23" s="65">
        <v>15</v>
      </c>
      <c r="M23" s="65">
        <v>10</v>
      </c>
      <c r="N23" s="65">
        <v>800</v>
      </c>
      <c r="O23" s="65"/>
      <c r="P23" s="65"/>
      <c r="Q23" s="136"/>
      <c r="R23" s="119"/>
      <c r="S23" s="136" t="s">
        <v>4984</v>
      </c>
      <c r="T23" s="119" t="s">
        <v>4918</v>
      </c>
      <c r="U23" s="65"/>
      <c r="V23" s="65" t="s">
        <v>2288</v>
      </c>
      <c r="W23" s="49"/>
      <c r="X23" s="49"/>
      <c r="Y23" s="49"/>
      <c r="Z23" s="49" t="str">
        <f t="shared" si="0"/>
        <v>D6.scenario.defMeasures['mCKdishWasher'] = { mid:"118",  name:"mCKdishWasher",  title:"Utilisez un lave-vaisselle / sécheuse",  easyness:"2",  refCons:"consHWdishwash",  titleShort:"Lave-vaisselle", level:"",  figNum:"15",  lifeTime:"10",  price:"800",  roanShow:"",  standardType:"",  subsidy :"",  advice:"Comparé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   lifestyle:"",   season:"wss"};</v>
      </c>
      <c r="AB23" s="19" t="str">
        <f t="shared" si="1"/>
        <v>$defMeasures['mCKdishWasher'] = [ 'mid'=&gt;"118",   'title'=&gt;"Utilisez un lave-vaisselle / sécheuse",  'figNum'=&gt;"15",  'advice'=&gt;"Comparé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v>
      </c>
    </row>
    <row r="24" spans="1:28" s="19" customFormat="1" ht="69" customHeight="1">
      <c r="A24" s="49"/>
      <c r="B24" s="65">
        <v>119</v>
      </c>
      <c r="C24" s="65" t="s">
        <v>2345</v>
      </c>
      <c r="D24" s="210" t="s">
        <v>5251</v>
      </c>
      <c r="E24" s="119" t="s">
        <v>2346</v>
      </c>
      <c r="F24" s="65" t="s">
        <v>2347</v>
      </c>
      <c r="G24" s="210" t="s">
        <v>5329</v>
      </c>
      <c r="H24" s="119" t="s">
        <v>2348</v>
      </c>
      <c r="I24" s="136">
        <v>2</v>
      </c>
      <c r="J24" s="119">
        <v>2</v>
      </c>
      <c r="K24" s="65"/>
      <c r="L24" s="65">
        <v>13</v>
      </c>
      <c r="M24" s="65">
        <v>20</v>
      </c>
      <c r="N24" s="65" t="s">
        <v>4498</v>
      </c>
      <c r="O24" s="65"/>
      <c r="P24" s="65"/>
      <c r="Q24" s="136"/>
      <c r="R24" s="119"/>
      <c r="S24" s="136" t="s">
        <v>4985</v>
      </c>
      <c r="T24" s="119" t="s">
        <v>4919</v>
      </c>
      <c r="U24" s="65"/>
      <c r="V24" s="65" t="s">
        <v>2349</v>
      </c>
      <c r="W24" s="49"/>
      <c r="X24" s="49"/>
      <c r="Y24" s="49"/>
      <c r="Z24" s="49" t="str">
        <f t="shared" si="0"/>
        <v>D6.scenario.defMeasures['mHWtap'] = { mid:"119",  name:"mHWtap",  title:"Installer un sanitaire et un robinet sur la cuisine / salle d'eau",  easyness:"2",  refCons:"consHWsum",  titleShort:"Sanmen faucet", level:"",  figNum:"13",  lifeTime:"20",  price:"",  roanShow:"",  standardType:"",  subsidy :"",  advice:"Même si la facilité d'utilisation est la même, comme l'arrêt immédiat à la main ou le virage à gauche, l'eau chaude ne fonctionne pas, même si la convivialité est la même, il existe des appareils qui peuvent réduire la consommation de chaleur l'eau de plus de 20%.",   lifestyle:"",   season:"wss"};</v>
      </c>
      <c r="AB24" s="19" t="str">
        <f t="shared" si="1"/>
        <v>$defMeasures['mHWtap'] = [ 'mid'=&gt;"119",   'title'=&gt;"Installer un sanitaire et un robinet sur la cuisine / salle d'eau",  'figNum'=&gt;"13",  'advice'=&gt;"Même si la facilité d'utilisation est la même, comme l'arrêt immédiat à la main ou le virage à gauche, l'eau chaude ne fonctionne pas, même si la convivialité est la même, il existe des appareils qui peuvent réduire la consommation de chaleur l'eau de plus de 20%."];</v>
      </c>
    </row>
    <row r="25" spans="1:28" s="19" customFormat="1" ht="69" customHeight="1">
      <c r="A25" s="49"/>
      <c r="B25" s="65">
        <v>120</v>
      </c>
      <c r="C25" s="65" t="s">
        <v>2361</v>
      </c>
      <c r="D25" s="210" t="s">
        <v>5268</v>
      </c>
      <c r="E25" s="119" t="s">
        <v>2365</v>
      </c>
      <c r="F25" s="65" t="s">
        <v>2362</v>
      </c>
      <c r="G25" s="210" t="s">
        <v>5330</v>
      </c>
      <c r="H25" s="119" t="s">
        <v>2363</v>
      </c>
      <c r="I25" s="136">
        <v>1</v>
      </c>
      <c r="J25" s="119">
        <v>1</v>
      </c>
      <c r="K25" s="65"/>
      <c r="L25" s="65">
        <v>19</v>
      </c>
      <c r="M25" s="65">
        <v>10</v>
      </c>
      <c r="N25" s="65">
        <v>300</v>
      </c>
      <c r="O25" s="65"/>
      <c r="P25" s="65" t="s">
        <v>1177</v>
      </c>
      <c r="Q25" s="136"/>
      <c r="R25" s="119"/>
      <c r="S25" s="136" t="s">
        <v>4986</v>
      </c>
      <c r="T25" s="119" t="s">
        <v>4920</v>
      </c>
      <c r="U25" s="65"/>
      <c r="V25" s="65" t="s">
        <v>2364</v>
      </c>
      <c r="W25" s="49"/>
      <c r="X25" s="49"/>
      <c r="Y25" s="49"/>
      <c r="Z25" s="49" t="str">
        <f t="shared" si="0"/>
        <v>D6.scenario.defMeasures['mHWreplaceToilet5'] = { mid:"120",  name:"mHWreplaceToilet5",  title:"Établir un toilette à économie d'eau",  easyness:"1",  refCons:"consHWtoilet",  titleShort:"Toilettes d'économie d'eau", level:"",  figNum:"19",  lifeTime:"10",  price:"300",  roanShow:"",  standardType:"既存型",  subsidy :"",  advice:"Bien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   lifestyle:"",   season:"wss"};</v>
      </c>
      <c r="AB25" s="19" t="str">
        <f t="shared" si="1"/>
        <v>$defMeasures['mHWreplaceToilet5'] = [ 'mid'=&gt;"120",   'title'=&gt;"Établir un toilette à économie d'eau",  'figNum'=&gt;"19",  'advice'=&gt;"Bien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v>
      </c>
    </row>
    <row r="26" spans="1:28" s="19" customFormat="1" ht="69" customHeight="1">
      <c r="A26" s="49"/>
      <c r="B26" s="65">
        <v>121</v>
      </c>
      <c r="C26" s="65" t="s">
        <v>2766</v>
      </c>
      <c r="D26" s="210" t="s">
        <v>5269</v>
      </c>
      <c r="E26" s="119" t="s">
        <v>1255</v>
      </c>
      <c r="F26" s="65" t="s">
        <v>2362</v>
      </c>
      <c r="G26" s="210" t="s">
        <v>4134</v>
      </c>
      <c r="H26" s="119" t="s">
        <v>1256</v>
      </c>
      <c r="I26" s="136">
        <v>1</v>
      </c>
      <c r="J26" s="119">
        <v>1</v>
      </c>
      <c r="K26" s="65"/>
      <c r="L26" s="65">
        <v>19</v>
      </c>
      <c r="M26" s="65">
        <v>10</v>
      </c>
      <c r="N26" s="65">
        <v>300</v>
      </c>
      <c r="O26" s="65"/>
      <c r="P26" s="65" t="s">
        <v>1177</v>
      </c>
      <c r="Q26" s="136"/>
      <c r="R26" s="119"/>
      <c r="S26" s="136" t="s">
        <v>4987</v>
      </c>
      <c r="T26" s="119" t="s">
        <v>4921</v>
      </c>
      <c r="U26" s="65"/>
      <c r="V26" s="65" t="s">
        <v>2288</v>
      </c>
      <c r="W26" s="49"/>
      <c r="X26" s="49"/>
      <c r="Y26" s="49"/>
      <c r="Z26" s="49" t="str">
        <f t="shared" si="0"/>
        <v>D6.scenario.defMeasures['mHWreplaceToilet']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   lifestyle:"",   season:"wss"};</v>
      </c>
      <c r="AB26" s="19" t="str">
        <f t="shared" si="1"/>
        <v>$defMeasures['mHWreplaceToilet'] = [ 'mid'=&gt;"121",   'title'=&gt;"Remplacer par un siège de toilette de lavage à eau chaude momentané",  'figNum'=&gt;"19",  'advice'=&gt;"Le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v>
      </c>
    </row>
    <row r="27" spans="1:28" s="19" customFormat="1" ht="69" customHeight="1">
      <c r="A27" s="49"/>
      <c r="B27" s="65">
        <v>122</v>
      </c>
      <c r="C27" s="65" t="s">
        <v>2767</v>
      </c>
      <c r="D27" s="210" t="s">
        <v>5270</v>
      </c>
      <c r="E27" s="119" t="s">
        <v>1257</v>
      </c>
      <c r="F27" s="65" t="s">
        <v>2362</v>
      </c>
      <c r="G27" s="210" t="s">
        <v>4135</v>
      </c>
      <c r="H27" s="119" t="s">
        <v>1258</v>
      </c>
      <c r="I27" s="136">
        <v>3</v>
      </c>
      <c r="J27" s="119">
        <v>3</v>
      </c>
      <c r="K27" s="65"/>
      <c r="L27" s="65">
        <v>19</v>
      </c>
      <c r="M27" s="65"/>
      <c r="N27" s="65" t="s">
        <v>4498</v>
      </c>
      <c r="O27" s="65"/>
      <c r="P27" s="65"/>
      <c r="Q27" s="136"/>
      <c r="R27" s="119"/>
      <c r="S27" s="136" t="s">
        <v>4988</v>
      </c>
      <c r="T27" s="119" t="s">
        <v>4922</v>
      </c>
      <c r="U27" s="65">
        <v>1</v>
      </c>
      <c r="V27" s="65" t="s">
        <v>2288</v>
      </c>
      <c r="W27" s="49"/>
      <c r="X27" s="49"/>
      <c r="Y27" s="49"/>
      <c r="Z27" s="49" t="str">
        <f t="shared" si="0"/>
        <v>D6.scenario.defMeasures['mHWtemplatureToilet']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advice:"Quand il ne fait pas froid, il peut économiser de l'énergie en éteignant le chauffage ou en réduisant le réglage de la température. Couvrant le siège des toilettes, il est difficile de se sentir froid.",   lifestyle:"1",   season:"wss"};</v>
      </c>
      <c r="AB27" s="19" t="str">
        <f t="shared" si="1"/>
        <v>$defMeasures['mHWtemplatureToilet'] = [ 'mid'=&gt;"122",   'title'=&gt;"Diminuer le réglage de la température du siège du réchauffement",  'figNum'=&gt;"19",  'advice'=&gt;"Quand il ne fait pas froid, il peut économiser de l'énergie en éteignant le chauffage ou en réduisant le réglage de la température. Couvrant le siège des toilettes, il est difficile de se sentir froid."];</v>
      </c>
    </row>
    <row r="28" spans="1:28" s="19" customFormat="1" ht="69" customHeight="1">
      <c r="A28" s="49"/>
      <c r="B28" s="65">
        <v>123</v>
      </c>
      <c r="C28" s="65" t="s">
        <v>2768</v>
      </c>
      <c r="D28" s="210" t="s">
        <v>5271</v>
      </c>
      <c r="E28" s="119" t="s">
        <v>1259</v>
      </c>
      <c r="F28" s="65" t="s">
        <v>2362</v>
      </c>
      <c r="G28" s="210" t="s">
        <v>5331</v>
      </c>
      <c r="H28" s="119" t="s">
        <v>1260</v>
      </c>
      <c r="I28" s="136">
        <v>3</v>
      </c>
      <c r="J28" s="119">
        <v>3</v>
      </c>
      <c r="K28" s="65"/>
      <c r="L28" s="65">
        <v>19</v>
      </c>
      <c r="M28" s="65"/>
      <c r="N28" s="65" t="s">
        <v>4498</v>
      </c>
      <c r="O28" s="65"/>
      <c r="P28" s="65"/>
      <c r="Q28" s="136"/>
      <c r="R28" s="119"/>
      <c r="S28" s="136" t="s">
        <v>4989</v>
      </c>
      <c r="T28" s="119" t="s">
        <v>4923</v>
      </c>
      <c r="U28" s="65">
        <v>1</v>
      </c>
      <c r="V28" s="65" t="s">
        <v>2288</v>
      </c>
      <c r="W28" s="49"/>
      <c r="X28" s="49"/>
      <c r="Y28" s="49"/>
      <c r="Z28" s="49" t="str">
        <f t="shared" si="0"/>
        <v>D6.scenario.defMeasures['mHWcoverTilet'] = { mid:"123",  name:"mHWcoverTilet",  title:"Fermez le couvercle du siège de toilette pour le réchauffement",  easyness:"3",  refCons:"consHWtoilet",  titleShort:"Fermer le couvercle du siège des toilettes", level:"",  figNum:"19",  lifeTime:"",  price:"",  roanShow:"",  standardType:"",  subsidy :"",  advice:"Si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   lifestyle:"1",   season:"wss"};</v>
      </c>
      <c r="AB28" s="19" t="str">
        <f t="shared" si="1"/>
        <v>$defMeasures['mHWcoverTilet'] = [ 'mid'=&gt;"123",   'title'=&gt;"Fermez le couvercle du siège de toilette pour le réchauffement",  'figNum'=&gt;"19",  'advice'=&gt;"Si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v>
      </c>
    </row>
    <row r="29" spans="1:28" s="19" customFormat="1" ht="69" customHeight="1">
      <c r="A29" s="49"/>
      <c r="B29" s="65">
        <v>201</v>
      </c>
      <c r="C29" s="65" t="s">
        <v>267</v>
      </c>
      <c r="D29" s="210" t="s">
        <v>5272</v>
      </c>
      <c r="E29" s="119" t="s">
        <v>797</v>
      </c>
      <c r="F29" s="65" t="s">
        <v>3033</v>
      </c>
      <c r="G29" s="210" t="s">
        <v>5332</v>
      </c>
      <c r="H29" s="119" t="s">
        <v>799</v>
      </c>
      <c r="I29" s="136">
        <v>1</v>
      </c>
      <c r="J29" s="119">
        <v>1</v>
      </c>
      <c r="K29" s="65"/>
      <c r="L29" s="65">
        <v>1</v>
      </c>
      <c r="M29" s="65">
        <v>10</v>
      </c>
      <c r="N29" s="65">
        <v>1600</v>
      </c>
      <c r="O29" s="65"/>
      <c r="P29" s="65"/>
      <c r="Q29" s="136"/>
      <c r="R29" s="119"/>
      <c r="S29" s="136" t="s">
        <v>4990</v>
      </c>
      <c r="T29" s="119" t="s">
        <v>4924</v>
      </c>
      <c r="U29" s="65"/>
      <c r="V29" s="65" t="s">
        <v>2288</v>
      </c>
      <c r="W29" s="49"/>
      <c r="X29" s="49"/>
      <c r="Y29" s="49"/>
      <c r="Z29" s="49" t="str">
        <f t="shared" si="0"/>
        <v>D6.scenario.defMeasures['mACreplace'] = { mid:"201",  name:"mACreplace",  title:"Remplacez l'air conditionné par un type d'économie d'énergie",  easyness:"1",  refCons:"consAC",  titleShort:"Climatiseur à économie d'énergie", level:"",  figNum:"1",  lifeTime:"10",  price:"1600",  roanShow:"",  standardType:"",  subsidy :"",  advice:"Même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   lifestyle:"",   season:"wss"};</v>
      </c>
      <c r="AB29" s="19" t="str">
        <f t="shared" si="1"/>
        <v>$defMeasures['mACreplace'] = [ 'mid'=&gt;"201",   'title'=&gt;"Remplacez l'air conditionné par un type d'économie d'énergie",  'figNum'=&gt;"1",  'advice'=&gt;"Même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v>
      </c>
    </row>
    <row r="30" spans="1:28" s="19" customFormat="1" ht="69" customHeight="1">
      <c r="A30" s="49"/>
      <c r="B30" s="65">
        <v>202</v>
      </c>
      <c r="C30" s="65" t="s">
        <v>2116</v>
      </c>
      <c r="D30" s="210" t="s">
        <v>5273</v>
      </c>
      <c r="E30" s="119" t="s">
        <v>798</v>
      </c>
      <c r="F30" s="65" t="s">
        <v>3059</v>
      </c>
      <c r="G30" s="210" t="s">
        <v>5333</v>
      </c>
      <c r="H30" s="119" t="s">
        <v>800</v>
      </c>
      <c r="I30" s="136">
        <v>2</v>
      </c>
      <c r="J30" s="119">
        <v>2</v>
      </c>
      <c r="K30" s="65"/>
      <c r="L30" s="65">
        <v>1</v>
      </c>
      <c r="M30" s="65">
        <v>10</v>
      </c>
      <c r="N30" s="65">
        <v>1600</v>
      </c>
      <c r="O30" s="65"/>
      <c r="P30" s="65"/>
      <c r="Q30" s="136"/>
      <c r="R30" s="119"/>
      <c r="S30" s="136" t="s">
        <v>4991</v>
      </c>
      <c r="T30" s="119" t="s">
        <v>4925</v>
      </c>
      <c r="U30" s="65"/>
      <c r="V30" s="65" t="s">
        <v>2288</v>
      </c>
      <c r="W30" s="49"/>
      <c r="X30" s="49"/>
      <c r="Y30" s="49"/>
      <c r="Z30" s="49" t="str">
        <f t="shared" si="0"/>
        <v>D6.scenario.defMeasures['mACreplaceHeat']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   lifestyle:"",   season:"wss"};</v>
      </c>
      <c r="AB30" s="19" t="str">
        <f t="shared" si="1"/>
        <v>$defMeasures['mACreplaceHeat'] = [ 'mid'=&gt;"202",   'title'=&gt;"Remplacez le climatiseur par un type d'économie d'énergie et faites-le chauffer avec le climatiseur",  'figNum'=&gt;"1",  'advice'=&gt;"Il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v>
      </c>
    </row>
    <row r="31" spans="1:28" s="19" customFormat="1" ht="69" customHeight="1">
      <c r="A31" s="49"/>
      <c r="B31" s="65">
        <v>203</v>
      </c>
      <c r="C31" s="65" t="s">
        <v>3036</v>
      </c>
      <c r="D31" s="210" t="s">
        <v>5252</v>
      </c>
      <c r="E31" s="119" t="s">
        <v>2283</v>
      </c>
      <c r="F31" s="65" t="s">
        <v>3034</v>
      </c>
      <c r="G31" s="210" t="s">
        <v>5334</v>
      </c>
      <c r="H31" s="119" t="s">
        <v>72</v>
      </c>
      <c r="I31" s="136">
        <v>2</v>
      </c>
      <c r="J31" s="119">
        <v>2</v>
      </c>
      <c r="K31" s="65"/>
      <c r="L31" s="65">
        <v>1</v>
      </c>
      <c r="M31" s="65"/>
      <c r="N31" s="65" t="s">
        <v>4498</v>
      </c>
      <c r="O31" s="65"/>
      <c r="P31" s="65"/>
      <c r="Q31" s="136"/>
      <c r="R31" s="119"/>
      <c r="S31" s="136" t="s">
        <v>4992</v>
      </c>
      <c r="T31" s="119" t="s">
        <v>4926</v>
      </c>
      <c r="U31" s="65">
        <v>1</v>
      </c>
      <c r="V31" s="65" t="s">
        <v>2288</v>
      </c>
      <c r="W31" s="49"/>
      <c r="X31" s="49"/>
      <c r="Y31" s="49"/>
      <c r="Z31" s="49" t="str">
        <f t="shared" si="0"/>
        <v>D6.scenario.defMeasures['mACchangeHeat'] = { mid:"203",  name:"mACchangeHeat",  title:"Chauffage dans un climatiseur",  easyness:"2",  refCons:"consACheat",  titleShort:"Chauffage de l'air conditionné",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   lifestyle:"1",   season:"wss"};</v>
      </c>
      <c r="AB31" s="19" t="str">
        <f t="shared" si="1"/>
        <v>$defMeasures['mACchangeHeat'] = [ 'mid'=&gt;"203",   'title'=&gt;"Chauffage dans un climatiseur",  'figNum'=&gt;"1",  'advice'=&gt;"En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v>
      </c>
    </row>
    <row r="32" spans="1:28" s="19" customFormat="1" ht="69" customHeight="1">
      <c r="A32" s="49"/>
      <c r="B32" s="65">
        <v>204</v>
      </c>
      <c r="C32" s="65" t="s">
        <v>2117</v>
      </c>
      <c r="D32" s="210" t="s">
        <v>5253</v>
      </c>
      <c r="E32" s="119" t="s">
        <v>3035</v>
      </c>
      <c r="F32" s="65" t="s">
        <v>3037</v>
      </c>
      <c r="G32" s="210" t="s">
        <v>5334</v>
      </c>
      <c r="H32" s="119" t="s">
        <v>72</v>
      </c>
      <c r="I32" s="136">
        <v>1</v>
      </c>
      <c r="J32" s="119">
        <v>1</v>
      </c>
      <c r="K32" s="65"/>
      <c r="L32" s="65">
        <v>1</v>
      </c>
      <c r="M32" s="65"/>
      <c r="N32" s="65" t="s">
        <v>4498</v>
      </c>
      <c r="O32" s="65"/>
      <c r="P32" s="65"/>
      <c r="Q32" s="136"/>
      <c r="R32" s="119"/>
      <c r="S32" s="136" t="s">
        <v>4993</v>
      </c>
      <c r="T32" s="119" t="s">
        <v>4926</v>
      </c>
      <c r="U32" s="65">
        <v>1</v>
      </c>
      <c r="V32" s="65" t="s">
        <v>2288</v>
      </c>
      <c r="W32" s="49"/>
      <c r="X32" s="49"/>
      <c r="Y32" s="49"/>
      <c r="Z32" s="49" t="str">
        <f t="shared" si="0"/>
        <v>D6.scenario.defMeasures['mHTchangeHeat'] = { mid:"204",  name:"mHTchangeHeat",  title:"Chauffage de la maison avec un climatiseur",  easyness:"1",  refCons:"consHTsum",  titleShort:"Chauffage de l'air conditionné",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   lifestyle:"1",   season:"wss"};</v>
      </c>
      <c r="AB32" s="19" t="str">
        <f t="shared" si="1"/>
        <v>$defMeasures['mHTchangeHeat'] = [ 'mid'=&gt;"204",   'title'=&gt;"Chauffage de la maison avec un climatiseur",  'figNum'=&gt;"1",  'advice'=&gt;"En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v>
      </c>
    </row>
    <row r="33" spans="1:28" s="19" customFormat="1" ht="69" customHeight="1">
      <c r="A33" s="49"/>
      <c r="B33" s="65">
        <v>205</v>
      </c>
      <c r="C33" s="65" t="s">
        <v>268</v>
      </c>
      <c r="D33" s="210" t="s">
        <v>5274</v>
      </c>
      <c r="E33" s="119" t="s">
        <v>1164</v>
      </c>
      <c r="F33" s="65" t="s">
        <v>3038</v>
      </c>
      <c r="G33" s="210" t="s">
        <v>5335</v>
      </c>
      <c r="H33" s="119" t="s">
        <v>73</v>
      </c>
      <c r="I33" s="136">
        <v>4</v>
      </c>
      <c r="J33" s="119">
        <v>4</v>
      </c>
      <c r="K33" s="65"/>
      <c r="L33" s="65">
        <v>1</v>
      </c>
      <c r="M33" s="65">
        <v>5</v>
      </c>
      <c r="N33" s="65" t="s">
        <v>4498</v>
      </c>
      <c r="O33" s="65"/>
      <c r="P33" s="65"/>
      <c r="Q33" s="136"/>
      <c r="R33" s="119"/>
      <c r="S33" s="136" t="s">
        <v>4994</v>
      </c>
      <c r="T33" s="119" t="s">
        <v>4927</v>
      </c>
      <c r="U33" s="65">
        <v>1</v>
      </c>
      <c r="V33" s="65" t="s">
        <v>2288</v>
      </c>
      <c r="W33" s="49"/>
      <c r="X33" s="49"/>
      <c r="Y33" s="49"/>
      <c r="Z33" s="49" t="str">
        <f t="shared" si="0"/>
        <v>D6.scenario.defMeasures['mCOsunCut']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v>
      </c>
    </row>
    <row r="34" spans="1:28" s="19" customFormat="1" ht="69" customHeight="1">
      <c r="A34" s="49"/>
      <c r="B34" s="65">
        <v>206</v>
      </c>
      <c r="C34" s="65" t="s">
        <v>2122</v>
      </c>
      <c r="D34" s="210" t="s">
        <v>5275</v>
      </c>
      <c r="E34" s="119" t="s">
        <v>1832</v>
      </c>
      <c r="F34" s="65" t="s">
        <v>3025</v>
      </c>
      <c r="G34" s="210" t="s">
        <v>5336</v>
      </c>
      <c r="H34" s="119" t="s">
        <v>1165</v>
      </c>
      <c r="I34" s="136">
        <v>3</v>
      </c>
      <c r="J34" s="119">
        <v>3</v>
      </c>
      <c r="K34" s="65"/>
      <c r="L34" s="65">
        <v>1</v>
      </c>
      <c r="M34" s="65"/>
      <c r="N34" s="65" t="s">
        <v>4498</v>
      </c>
      <c r="O34" s="65"/>
      <c r="P34" s="65"/>
      <c r="Q34" s="136"/>
      <c r="R34" s="119"/>
      <c r="S34" s="136" t="s">
        <v>4995</v>
      </c>
      <c r="T34" s="119" t="s">
        <v>4928</v>
      </c>
      <c r="U34" s="65">
        <v>1</v>
      </c>
      <c r="V34" s="65" t="s">
        <v>2288</v>
      </c>
      <c r="W34" s="49"/>
      <c r="X34" s="49"/>
      <c r="Y34" s="49"/>
      <c r="Z34" s="49" t="str">
        <f t="shared" si="0"/>
        <v>D6.scenario.defMeasures['mCOtemplature']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   lifestyle:"1",   season:"wss"};</v>
      </c>
      <c r="AB34" s="19" t="str">
        <f t="shared" si="1"/>
        <v>$defMeasures['mCOtemplature'] = [ 'mid'=&gt;"206",   'title'=&gt;"Réglez le réglage de la température de refroidissement à basse température (28 ° C)",  'figNum'=&gt;"1",  'advice'=&gt;"Considérant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v>
      </c>
    </row>
    <row r="35" spans="1:28" s="19" customFormat="1" ht="69" customHeight="1">
      <c r="A35" s="49"/>
      <c r="B35" s="65">
        <v>207</v>
      </c>
      <c r="C35" s="65" t="s">
        <v>2121</v>
      </c>
      <c r="D35" s="210" t="s">
        <v>5276</v>
      </c>
      <c r="E35" s="119" t="s">
        <v>2284</v>
      </c>
      <c r="F35" s="65" t="s">
        <v>3034</v>
      </c>
      <c r="G35" s="210" t="s">
        <v>5337</v>
      </c>
      <c r="H35" s="119" t="s">
        <v>1166</v>
      </c>
      <c r="I35" s="136">
        <v>3</v>
      </c>
      <c r="J35" s="119">
        <v>3</v>
      </c>
      <c r="K35" s="65"/>
      <c r="L35" s="65">
        <v>3</v>
      </c>
      <c r="M35" s="65"/>
      <c r="N35" s="65" t="s">
        <v>4498</v>
      </c>
      <c r="O35" s="65"/>
      <c r="P35" s="65"/>
      <c r="Q35" s="136"/>
      <c r="R35" s="119"/>
      <c r="S35" s="136" t="s">
        <v>4996</v>
      </c>
      <c r="T35" s="119" t="s">
        <v>4929</v>
      </c>
      <c r="U35" s="65">
        <v>1</v>
      </c>
      <c r="V35" s="65" t="s">
        <v>2288</v>
      </c>
      <c r="W35" s="49"/>
      <c r="X35" s="49"/>
      <c r="Y35" s="49"/>
      <c r="Z35" s="49" t="str">
        <f t="shared" si="0"/>
        <v>D6.scenario.defMeasures['mHTtemplature']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   lifestyle:"1",   season:"wss"};</v>
      </c>
      <c r="AB35" s="19" t="str">
        <f t="shared" si="1"/>
        <v>$defMeasures['mHTtemplature'] = [ 'mid'=&gt;"207",   'title'=&gt;"Faire des vêtements épais et régler le réglage de la température de chauffage à modéré (20 ° C)",  'figNum'=&gt;"3",  'advice'=&gt;"La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v>
      </c>
    </row>
    <row r="36" spans="1:28" s="19" customFormat="1" ht="69" customHeight="1">
      <c r="A36" s="49"/>
      <c r="B36" s="65">
        <v>208</v>
      </c>
      <c r="C36" s="65" t="s">
        <v>2120</v>
      </c>
      <c r="D36" s="210" t="s">
        <v>5277</v>
      </c>
      <c r="E36" s="119" t="s">
        <v>1833</v>
      </c>
      <c r="F36" s="65" t="s">
        <v>3034</v>
      </c>
      <c r="G36" s="210" t="s">
        <v>4136</v>
      </c>
      <c r="H36" s="119" t="s">
        <v>1167</v>
      </c>
      <c r="I36" s="136">
        <v>3</v>
      </c>
      <c r="J36" s="119">
        <v>3</v>
      </c>
      <c r="K36" s="65"/>
      <c r="L36" s="65">
        <v>4</v>
      </c>
      <c r="M36" s="65">
        <v>3</v>
      </c>
      <c r="N36" s="65">
        <v>30</v>
      </c>
      <c r="O36" s="65"/>
      <c r="P36" s="65"/>
      <c r="Q36" s="136"/>
      <c r="R36" s="119"/>
      <c r="S36" s="136" t="s">
        <v>4997</v>
      </c>
      <c r="T36" s="119" t="s">
        <v>4930</v>
      </c>
      <c r="U36" s="65"/>
      <c r="V36" s="65" t="s">
        <v>2288</v>
      </c>
      <c r="W36" s="49"/>
      <c r="X36" s="49"/>
      <c r="Y36" s="49"/>
      <c r="Z36" s="49" t="str">
        <f t="shared" si="0"/>
        <v>D6.scenario.defMeasures['mHTwindowSheet']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v>
      </c>
    </row>
    <row r="37" spans="1:28" s="19" customFormat="1" ht="69" customHeight="1">
      <c r="A37" s="49"/>
      <c r="B37" s="65">
        <v>209</v>
      </c>
      <c r="C37" s="65" t="s">
        <v>2119</v>
      </c>
      <c r="D37" s="210" t="s">
        <v>5278</v>
      </c>
      <c r="E37" s="119" t="s">
        <v>3128</v>
      </c>
      <c r="F37" s="65" t="s">
        <v>3034</v>
      </c>
      <c r="G37" s="210" t="s">
        <v>4137</v>
      </c>
      <c r="H37" s="119" t="s">
        <v>3129</v>
      </c>
      <c r="I37" s="136">
        <v>1</v>
      </c>
      <c r="J37" s="119">
        <v>1</v>
      </c>
      <c r="K37" s="65">
        <v>5</v>
      </c>
      <c r="L37" s="65">
        <v>4</v>
      </c>
      <c r="M37" s="65">
        <v>30</v>
      </c>
      <c r="N37" s="65">
        <v>1000</v>
      </c>
      <c r="O37" s="65"/>
      <c r="P37" s="65"/>
      <c r="Q37" s="136"/>
      <c r="R37" s="119" t="s">
        <v>2277</v>
      </c>
      <c r="S37" s="136" t="s">
        <v>4998</v>
      </c>
      <c r="T37" s="119" t="s">
        <v>4931</v>
      </c>
      <c r="U37" s="65"/>
      <c r="V37" s="65" t="s">
        <v>2288</v>
      </c>
      <c r="W37" s="49"/>
      <c r="X37" s="49"/>
      <c r="Y37" s="49"/>
      <c r="Z37" s="49" t="str">
        <f t="shared" si="0"/>
        <v>D6.scenario.defMeasures['mHTdouble']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8" spans="1:28" s="19" customFormat="1" ht="69" customHeight="1">
      <c r="A38" s="49"/>
      <c r="B38" s="65">
        <v>210</v>
      </c>
      <c r="C38" s="65" t="s">
        <v>2354</v>
      </c>
      <c r="D38" s="210" t="s">
        <v>5279</v>
      </c>
      <c r="E38" s="119" t="s">
        <v>2356</v>
      </c>
      <c r="F38" s="65" t="s">
        <v>3034</v>
      </c>
      <c r="G38" s="210" t="s">
        <v>5338</v>
      </c>
      <c r="H38" s="119" t="s">
        <v>2355</v>
      </c>
      <c r="I38" s="136">
        <v>1</v>
      </c>
      <c r="J38" s="119">
        <v>1</v>
      </c>
      <c r="K38" s="65"/>
      <c r="L38" s="65">
        <v>4</v>
      </c>
      <c r="M38" s="65">
        <v>30</v>
      </c>
      <c r="N38" s="65">
        <v>1500</v>
      </c>
      <c r="O38" s="65"/>
      <c r="P38" s="65"/>
      <c r="Q38" s="136"/>
      <c r="R38" s="119" t="s">
        <v>2277</v>
      </c>
      <c r="S38" s="136" t="s">
        <v>4998</v>
      </c>
      <c r="T38" s="119" t="s">
        <v>4931</v>
      </c>
      <c r="U38" s="65"/>
      <c r="V38" s="65" t="s">
        <v>2288</v>
      </c>
      <c r="W38" s="49"/>
      <c r="X38" s="49"/>
      <c r="Y38" s="49"/>
      <c r="Z38" s="49" t="str">
        <f t="shared" si="0"/>
        <v>D6.scenario.defMeasures['mHTlowe']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9" spans="1:28" s="19" customFormat="1" ht="69" customHeight="1">
      <c r="A39" s="49"/>
      <c r="B39" s="65">
        <v>211</v>
      </c>
      <c r="C39" s="65" t="s">
        <v>269</v>
      </c>
      <c r="D39" s="210" t="s">
        <v>5280</v>
      </c>
      <c r="E39" s="119" t="s">
        <v>1091</v>
      </c>
      <c r="F39" s="65" t="s">
        <v>3034</v>
      </c>
      <c r="G39" s="210" t="s">
        <v>4138</v>
      </c>
      <c r="H39" s="119" t="s">
        <v>1168</v>
      </c>
      <c r="I39" s="136">
        <v>2</v>
      </c>
      <c r="J39" s="119">
        <v>2</v>
      </c>
      <c r="K39" s="65">
        <v>5</v>
      </c>
      <c r="L39" s="65">
        <v>4</v>
      </c>
      <c r="M39" s="65">
        <v>30</v>
      </c>
      <c r="N39" s="65">
        <v>600</v>
      </c>
      <c r="O39" s="65"/>
      <c r="P39" s="65"/>
      <c r="Q39" s="136"/>
      <c r="R39" s="119" t="s">
        <v>2277</v>
      </c>
      <c r="S39" s="136" t="s">
        <v>4999</v>
      </c>
      <c r="T39" s="119" t="s">
        <v>4932</v>
      </c>
      <c r="U39" s="65"/>
      <c r="V39" s="65" t="s">
        <v>2288</v>
      </c>
      <c r="W39" s="49"/>
      <c r="X39" s="49"/>
      <c r="Y39" s="49"/>
      <c r="Z39" s="49" t="str">
        <f t="shared" si="0"/>
        <v>D6.scenario.defMeasures['mHTuchimado'] = { mid:"211",  name:"mHTuchimado",  title:"Joignez la fenêtre intérieure",  easyness:"2",  refCons:"consACheat",  titleShort:"Fenêtre intérieure", level:"5",  figNum:"4",  lifeTime:"30",  price:"600",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   lifestyle:"",   season:"wss"};</v>
      </c>
      <c r="AB39" s="19" t="str">
        <f t="shared" si="1"/>
        <v>$defMeasures['mHTuchimado'] = [ 'mid'=&gt;"211",   'title'=&gt;"Joignez la fenêtre intérieure",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v>
      </c>
    </row>
    <row r="40" spans="1:28" s="19" customFormat="1" ht="69" customHeight="1">
      <c r="A40" s="49"/>
      <c r="B40" s="65">
        <v>212</v>
      </c>
      <c r="C40" s="65" t="s">
        <v>3369</v>
      </c>
      <c r="D40" s="210" t="s">
        <v>5281</v>
      </c>
      <c r="E40" s="119" t="s">
        <v>3130</v>
      </c>
      <c r="F40" s="65" t="s">
        <v>3037</v>
      </c>
      <c r="G40" s="210" t="s">
        <v>4139</v>
      </c>
      <c r="H40" s="119" t="s">
        <v>3131</v>
      </c>
      <c r="I40" s="136">
        <v>1</v>
      </c>
      <c r="J40" s="119">
        <v>1</v>
      </c>
      <c r="K40" s="65"/>
      <c r="L40" s="65">
        <v>4</v>
      </c>
      <c r="M40" s="65">
        <v>30</v>
      </c>
      <c r="N40" s="65">
        <v>1000</v>
      </c>
      <c r="O40" s="65"/>
      <c r="P40" s="65"/>
      <c r="Q40" s="136"/>
      <c r="R40" s="119" t="s">
        <v>2277</v>
      </c>
      <c r="S40" s="136" t="s">
        <v>5000</v>
      </c>
      <c r="T40" s="119" t="s">
        <v>4933</v>
      </c>
      <c r="U40" s="65"/>
      <c r="V40" s="65" t="s">
        <v>2288</v>
      </c>
      <c r="W40" s="49"/>
      <c r="X40" s="49"/>
      <c r="Y40" s="49"/>
      <c r="Z40" s="49" t="str">
        <f t="shared" si="0"/>
        <v>D6.scenario.defMeasures['mHTdoubleGlassAll']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1" spans="1:28" s="19" customFormat="1" ht="69" customHeight="1">
      <c r="A41" s="49"/>
      <c r="B41" s="65">
        <v>213</v>
      </c>
      <c r="C41" s="65" t="s">
        <v>3370</v>
      </c>
      <c r="D41" s="210" t="s">
        <v>5282</v>
      </c>
      <c r="E41" s="119" t="s">
        <v>1303</v>
      </c>
      <c r="F41" s="65" t="s">
        <v>3037</v>
      </c>
      <c r="G41" s="210" t="s">
        <v>4140</v>
      </c>
      <c r="H41" s="119" t="s">
        <v>1169</v>
      </c>
      <c r="I41" s="136">
        <v>1</v>
      </c>
      <c r="J41" s="119">
        <v>1</v>
      </c>
      <c r="K41" s="65"/>
      <c r="L41" s="65">
        <v>4</v>
      </c>
      <c r="M41" s="65">
        <v>30</v>
      </c>
      <c r="N41" s="65">
        <v>1000</v>
      </c>
      <c r="O41" s="65"/>
      <c r="P41" s="65"/>
      <c r="Q41" s="136"/>
      <c r="R41" s="119" t="s">
        <v>2277</v>
      </c>
      <c r="S41" s="136" t="s">
        <v>5001</v>
      </c>
      <c r="T41" s="119" t="s">
        <v>4934</v>
      </c>
      <c r="U41" s="65"/>
      <c r="V41" s="65" t="s">
        <v>2288</v>
      </c>
      <c r="W41" s="49"/>
      <c r="X41" s="49"/>
      <c r="Y41" s="49"/>
      <c r="Z41" s="49" t="str">
        <f t="shared" si="0"/>
        <v>D6.scenario.defMeasures['mHTuchimadoAll']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   lifestyle:"",   season:"wss"};</v>
      </c>
      <c r="AB41" s="19" t="str">
        <f t="shared" si="1"/>
        <v>$defMeasures['mHTuchimadoAll'] = [ 'mid'=&gt;"213",   'title'=&gt;"Joignez les fenêtres internes à toutes les pièces",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v>
      </c>
    </row>
    <row r="42" spans="1:28" s="19" customFormat="1" ht="69" customHeight="1">
      <c r="A42" s="49"/>
      <c r="B42" s="65">
        <v>214</v>
      </c>
      <c r="C42" s="65" t="s">
        <v>3371</v>
      </c>
      <c r="D42" s="210" t="s">
        <v>5283</v>
      </c>
      <c r="E42" s="119" t="s">
        <v>2357</v>
      </c>
      <c r="F42" s="65" t="s">
        <v>3037</v>
      </c>
      <c r="G42" s="210" t="s">
        <v>5339</v>
      </c>
      <c r="H42" s="119" t="s">
        <v>3132</v>
      </c>
      <c r="I42" s="136">
        <v>1</v>
      </c>
      <c r="J42" s="119">
        <v>1</v>
      </c>
      <c r="K42" s="65"/>
      <c r="L42" s="65">
        <v>4</v>
      </c>
      <c r="M42" s="65">
        <v>30</v>
      </c>
      <c r="N42" s="65">
        <v>1500</v>
      </c>
      <c r="O42" s="65"/>
      <c r="P42" s="65"/>
      <c r="Q42" s="136"/>
      <c r="R42" s="119" t="s">
        <v>2277</v>
      </c>
      <c r="S42" s="136" t="s">
        <v>5000</v>
      </c>
      <c r="T42" s="119" t="s">
        <v>4933</v>
      </c>
      <c r="U42" s="65"/>
      <c r="V42" s="65" t="s">
        <v>2288</v>
      </c>
      <c r="W42" s="49"/>
      <c r="X42" s="49"/>
      <c r="Y42" s="49"/>
      <c r="Z42" s="49" t="str">
        <f t="shared" si="0"/>
        <v>D6.scenario.defMeasures['mHTloweAll']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3" spans="1:28" s="19" customFormat="1" ht="69" customHeight="1">
      <c r="A43" s="49"/>
      <c r="B43" s="65">
        <v>215</v>
      </c>
      <c r="C43" s="65" t="s">
        <v>271</v>
      </c>
      <c r="D43" s="210" t="s">
        <v>5284</v>
      </c>
      <c r="E43" s="119" t="s">
        <v>270</v>
      </c>
      <c r="F43" s="65" t="s">
        <v>3034</v>
      </c>
      <c r="G43" s="210" t="s">
        <v>5340</v>
      </c>
      <c r="H43" s="119" t="s">
        <v>1760</v>
      </c>
      <c r="I43" s="136">
        <v>2</v>
      </c>
      <c r="J43" s="119">
        <v>2</v>
      </c>
      <c r="K43" s="65">
        <v>5</v>
      </c>
      <c r="L43" s="65">
        <v>1</v>
      </c>
      <c r="M43" s="65"/>
      <c r="N43" s="65" t="s">
        <v>4498</v>
      </c>
      <c r="O43" s="65"/>
      <c r="P43" s="65"/>
      <c r="Q43" s="136"/>
      <c r="R43" s="119"/>
      <c r="S43" s="136" t="s">
        <v>5002</v>
      </c>
      <c r="T43" s="119" t="s">
        <v>4935</v>
      </c>
      <c r="U43" s="65">
        <v>1</v>
      </c>
      <c r="V43" s="65" t="s">
        <v>2288</v>
      </c>
      <c r="W43" s="49"/>
      <c r="X43" s="49"/>
      <c r="Y43" s="49"/>
      <c r="Z43" s="49" t="str">
        <f t="shared" si="0"/>
        <v>D6.scenario.defMeasures['mACfilter']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v>
      </c>
    </row>
    <row r="44" spans="1:28" s="19" customFormat="1" ht="69" customHeight="1">
      <c r="A44" s="49"/>
      <c r="B44" s="65">
        <v>216</v>
      </c>
      <c r="C44" s="65" t="s">
        <v>272</v>
      </c>
      <c r="D44" s="210" t="s">
        <v>5285</v>
      </c>
      <c r="E44" s="119" t="s">
        <v>11</v>
      </c>
      <c r="F44" s="65" t="s">
        <v>3034</v>
      </c>
      <c r="G44" s="210" t="s">
        <v>5341</v>
      </c>
      <c r="H44" s="119" t="s">
        <v>1761</v>
      </c>
      <c r="I44" s="136">
        <v>3</v>
      </c>
      <c r="J44" s="119">
        <v>3</v>
      </c>
      <c r="K44" s="65"/>
      <c r="L44" s="65">
        <v>3</v>
      </c>
      <c r="M44" s="65"/>
      <c r="N44" s="65" t="s">
        <v>4498</v>
      </c>
      <c r="O44" s="65"/>
      <c r="P44" s="65"/>
      <c r="Q44" s="136"/>
      <c r="R44" s="119"/>
      <c r="S44" s="136" t="s">
        <v>5003</v>
      </c>
      <c r="T44" s="119" t="s">
        <v>4936</v>
      </c>
      <c r="U44" s="65">
        <v>1</v>
      </c>
      <c r="V44" s="65" t="s">
        <v>2288</v>
      </c>
      <c r="W44" s="49"/>
      <c r="X44" s="49"/>
      <c r="Y44" s="49"/>
      <c r="Z44" s="49" t="str">
        <f t="shared" si="0"/>
        <v>D6.scenario.defMeasures['mHTtime'] = { mid:"216",  name:"mHTtime",  title:"Réduire le temps de chauffage d'ici 1 heure",  easyness:"3",  refCons:"consACheat",  titleShort:"Chauffage court 1 heure", level:"",  figNum:"3",  lifeTime:"",  price:"",  roanShow:"",  standardType:"",  subsidy :"",  advice:"Le chauffage a tendance à rester longtemps. Arrêtons quand il fait chaud. C'est une façon d'arrêter avant d'aller au lit ou de sortir 30 minutes. Aussi, c'est en vain de chauffer une pièce où personne n'est présent, alors coupons le plus possible.",   lifestyle:"1",   season:"wss"};</v>
      </c>
      <c r="AB44" s="19" t="str">
        <f t="shared" si="1"/>
        <v>$defMeasures['mHTtime'] = [ 'mid'=&gt;"216",   'title'=&gt;"Réduire le temps de chauffage d'ici 1 heure",  'figNum'=&gt;"3",  'advice'=&gt;"Le chauffage a tendance à rester longtemps. Arrêtons quand il fait chaud. C'est une façon d'arrêter avant d'aller au lit ou de sortir 30 minutes. Aussi, c'est en vain de chauffer une pièce où personne n'est présent, alors coupons le plus possible."];</v>
      </c>
    </row>
    <row r="45" spans="1:28" s="19" customFormat="1" ht="69" customHeight="1">
      <c r="A45" s="49"/>
      <c r="B45" s="65">
        <v>217</v>
      </c>
      <c r="C45" s="65" t="s">
        <v>273</v>
      </c>
      <c r="D45" s="210" t="s">
        <v>5286</v>
      </c>
      <c r="E45" s="119" t="s">
        <v>3133</v>
      </c>
      <c r="F45" s="65" t="s">
        <v>3034</v>
      </c>
      <c r="G45" s="210" t="s">
        <v>4141</v>
      </c>
      <c r="H45" s="119" t="s">
        <v>1762</v>
      </c>
      <c r="I45" s="136">
        <v>2</v>
      </c>
      <c r="J45" s="119">
        <v>2</v>
      </c>
      <c r="K45" s="65"/>
      <c r="L45" s="65">
        <v>3</v>
      </c>
      <c r="M45" s="65"/>
      <c r="N45" s="65" t="s">
        <v>4498</v>
      </c>
      <c r="O45" s="65"/>
      <c r="P45" s="65"/>
      <c r="Q45" s="136"/>
      <c r="R45" s="119"/>
      <c r="S45" s="136" t="s">
        <v>5004</v>
      </c>
      <c r="T45" s="119" t="s">
        <v>4937</v>
      </c>
      <c r="U45" s="65">
        <v>1</v>
      </c>
      <c r="V45" s="65" t="s">
        <v>2288</v>
      </c>
      <c r="W45" s="49"/>
      <c r="X45" s="49"/>
      <c r="Y45" s="49"/>
      <c r="Z45" s="49" t="str">
        <f t="shared" si="0"/>
        <v>D6.scenario.defMeasures['mHTpartialHeating']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   lifestyle:"1",   season:"wss"};</v>
      </c>
      <c r="AB45" s="19" t="str">
        <f t="shared" si="1"/>
        <v>$defMeasures['mHTpartialHeating'] = [ 'mid'=&gt;"217",   'title'=&gt;"Utiliser un kotatsu ou un tapis chaud pour s'abstenir du chauffage de la pièce",  'figNum'=&gt;"3",  'advice'=&gt;"Le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v>
      </c>
    </row>
    <row r="46" spans="1:28" s="19" customFormat="1" ht="69" customHeight="1">
      <c r="A46" s="49"/>
      <c r="B46" s="65">
        <v>218</v>
      </c>
      <c r="C46" s="65" t="s">
        <v>3135</v>
      </c>
      <c r="D46" s="210" t="s">
        <v>5254</v>
      </c>
      <c r="E46" s="119" t="s">
        <v>3134</v>
      </c>
      <c r="F46" s="65" t="s">
        <v>2772</v>
      </c>
      <c r="G46" s="210" t="s">
        <v>4142</v>
      </c>
      <c r="H46" s="119" t="s">
        <v>3136</v>
      </c>
      <c r="I46" s="136">
        <v>2</v>
      </c>
      <c r="J46" s="119">
        <v>2</v>
      </c>
      <c r="K46" s="65"/>
      <c r="L46" s="65">
        <v>3</v>
      </c>
      <c r="M46" s="65"/>
      <c r="N46" s="65" t="s">
        <v>4498</v>
      </c>
      <c r="O46" s="65"/>
      <c r="P46" s="65"/>
      <c r="Q46" s="136"/>
      <c r="R46" s="119"/>
      <c r="S46" s="136" t="s">
        <v>5005</v>
      </c>
      <c r="T46" s="119" t="s">
        <v>4938</v>
      </c>
      <c r="U46" s="65">
        <v>1</v>
      </c>
      <c r="V46" s="65" t="s">
        <v>2288</v>
      </c>
      <c r="W46" s="49"/>
      <c r="X46" s="49"/>
      <c r="Y46" s="49"/>
      <c r="Z46" s="49" t="str">
        <f t="shared" si="0"/>
        <v>D6.scenario.defMeasures['mHTceiling']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v>
      </c>
    </row>
    <row r="47" spans="1:28" s="19" customFormat="1" ht="69" customHeight="1">
      <c r="A47" s="49"/>
      <c r="B47" s="65">
        <v>219</v>
      </c>
      <c r="C47" s="65" t="s">
        <v>274</v>
      </c>
      <c r="D47" s="210" t="s">
        <v>5287</v>
      </c>
      <c r="E47" s="119" t="s">
        <v>1304</v>
      </c>
      <c r="F47" s="65" t="s">
        <v>3034</v>
      </c>
      <c r="G47" s="210" t="s">
        <v>3572</v>
      </c>
      <c r="H47" s="119" t="s">
        <v>1170</v>
      </c>
      <c r="I47" s="136">
        <v>2</v>
      </c>
      <c r="J47" s="119">
        <v>2</v>
      </c>
      <c r="K47" s="65">
        <v>5</v>
      </c>
      <c r="L47" s="65">
        <v>3</v>
      </c>
      <c r="M47" s="65"/>
      <c r="N47" s="65" t="s">
        <v>4498</v>
      </c>
      <c r="O47" s="65"/>
      <c r="P47" s="65"/>
      <c r="Q47" s="136"/>
      <c r="R47" s="119"/>
      <c r="S47" s="136" t="s">
        <v>5006</v>
      </c>
      <c r="T47" s="119" t="s">
        <v>4939</v>
      </c>
      <c r="U47" s="65">
        <v>1</v>
      </c>
      <c r="V47" s="65" t="s">
        <v>2288</v>
      </c>
      <c r="W47" s="49"/>
      <c r="X47" s="49"/>
      <c r="Y47" s="49"/>
      <c r="Z47" s="49" t="str">
        <f t="shared" si="0"/>
        <v>D6.scenario.defMeasures['mHTareaLimit']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v>
      </c>
    </row>
    <row r="48" spans="1:28" s="19" customFormat="1" ht="69" customHeight="1">
      <c r="A48" s="49"/>
      <c r="B48" s="65">
        <v>220</v>
      </c>
      <c r="C48" s="65" t="s">
        <v>2118</v>
      </c>
      <c r="D48" s="210" t="s">
        <v>5255</v>
      </c>
      <c r="E48" s="119" t="s">
        <v>112</v>
      </c>
      <c r="F48" s="65" t="s">
        <v>3037</v>
      </c>
      <c r="G48" s="210" t="s">
        <v>4143</v>
      </c>
      <c r="H48" s="119" t="s">
        <v>1763</v>
      </c>
      <c r="I48" s="136">
        <v>3</v>
      </c>
      <c r="J48" s="119">
        <v>3</v>
      </c>
      <c r="K48" s="65"/>
      <c r="L48" s="65">
        <v>3</v>
      </c>
      <c r="M48" s="65"/>
      <c r="N48" s="65" t="s">
        <v>4498</v>
      </c>
      <c r="O48" s="65"/>
      <c r="P48" s="65"/>
      <c r="Q48" s="136"/>
      <c r="R48" s="119"/>
      <c r="S48" s="136" t="s">
        <v>5007</v>
      </c>
      <c r="T48" s="119" t="s">
        <v>4940</v>
      </c>
      <c r="U48" s="65">
        <v>1</v>
      </c>
      <c r="V48" s="65" t="s">
        <v>2288</v>
      </c>
      <c r="W48" s="49"/>
      <c r="X48" s="49"/>
      <c r="Y48" s="49"/>
      <c r="Z48" s="49" t="str">
        <f t="shared" si="0"/>
        <v>D6.scenario.defMeasures['mHTdanran'] = { mid:"220",  name:"mHTdanran",  title:"Passons du temps en famille avec la famille",  easyness:"3",  refCons:"consHTsum",  titleShort:"Membres de la famille", level:"",  figNum:"3",  lifeTime:"",  price:"",  roanShow:"",  standardType:"",  subsidy :"",  advice:"Lorsque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   lifestyle:"1",   season:"wss"};</v>
      </c>
      <c r="AB48" s="19" t="str">
        <f t="shared" si="1"/>
        <v>$defMeasures['mHTdanran'] = [ 'mid'=&gt;"220",   'title'=&gt;"Passons du temps en famille avec la famille",  'figNum'=&gt;"3",  'advice'=&gt;"Lorsque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v>
      </c>
    </row>
    <row r="49" spans="1:28" s="19" customFormat="1" ht="69" customHeight="1">
      <c r="A49" s="49"/>
      <c r="B49" s="65">
        <v>221</v>
      </c>
      <c r="C49" s="65" t="s">
        <v>1764</v>
      </c>
      <c r="D49" s="210" t="s">
        <v>5288</v>
      </c>
      <c r="E49" s="119" t="s">
        <v>3137</v>
      </c>
      <c r="F49" s="65" t="s">
        <v>3034</v>
      </c>
      <c r="G49" s="210" t="s">
        <v>5342</v>
      </c>
      <c r="H49" s="119" t="s">
        <v>1765</v>
      </c>
      <c r="I49" s="136">
        <v>1</v>
      </c>
      <c r="J49" s="119">
        <v>1</v>
      </c>
      <c r="K49" s="65"/>
      <c r="L49" s="65">
        <v>3</v>
      </c>
      <c r="M49" s="65">
        <v>20</v>
      </c>
      <c r="N49" s="65" t="s">
        <v>4498</v>
      </c>
      <c r="O49" s="65"/>
      <c r="P49" s="65"/>
      <c r="Q49" s="136"/>
      <c r="R49" s="119"/>
      <c r="S49" s="136" t="s">
        <v>5008</v>
      </c>
      <c r="T49" s="119" t="s">
        <v>4941</v>
      </c>
      <c r="U49" s="65"/>
      <c r="V49" s="65" t="s">
        <v>2288</v>
      </c>
      <c r="W49" s="49"/>
      <c r="X49" s="49"/>
      <c r="Y49" s="49"/>
      <c r="Z49" s="49" t="str">
        <f t="shared" si="0"/>
        <v>D6.scenario.defMeasures['mHTbiomass'] = { mid:"221",  name:"mHTbiomass",  title:"Présentation du poêle à bois (poêle à granulés)",  easyness:"1",  refCons:"consACheat",  titleShort:"Poêle à bois et à granulés", level:"",  figNum:"3",  lifeTime:"20",  price:"",  roanShow:"",  standardType:"",  subsidy :"",  advice:"L'utilisation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v>
      </c>
    </row>
    <row r="50" spans="1:28" s="19" customFormat="1" ht="69" customHeight="1">
      <c r="A50" s="49"/>
      <c r="B50" s="65">
        <v>222</v>
      </c>
      <c r="C50" s="65" t="s">
        <v>275</v>
      </c>
      <c r="D50" s="210" t="s">
        <v>5289</v>
      </c>
      <c r="E50" s="119" t="s">
        <v>156</v>
      </c>
      <c r="F50" s="65" t="s">
        <v>3037</v>
      </c>
      <c r="G50" s="210" t="s">
        <v>5343</v>
      </c>
      <c r="H50" s="119" t="s">
        <v>1766</v>
      </c>
      <c r="I50" s="136">
        <v>2</v>
      </c>
      <c r="J50" s="119">
        <v>2</v>
      </c>
      <c r="K50" s="65">
        <v>5</v>
      </c>
      <c r="L50" s="65">
        <v>3</v>
      </c>
      <c r="M50" s="65"/>
      <c r="N50" s="65" t="s">
        <v>4498</v>
      </c>
      <c r="O50" s="65"/>
      <c r="P50" s="65"/>
      <c r="Q50" s="136"/>
      <c r="R50" s="119"/>
      <c r="S50" s="136" t="s">
        <v>5009</v>
      </c>
      <c r="T50" s="119" t="s">
        <v>4942</v>
      </c>
      <c r="U50" s="65">
        <v>1</v>
      </c>
      <c r="V50" s="65" t="s">
        <v>2288</v>
      </c>
      <c r="W50" s="49"/>
      <c r="X50" s="49"/>
      <c r="Y50" s="49"/>
      <c r="Z50" s="49" t="str">
        <f t="shared" si="0"/>
        <v>D6.scenario.defMeasures['mHTcentralNotUse']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   lifestyle:"1",   season:"wss"};</v>
      </c>
      <c r="AB50" s="19" t="str">
        <f t="shared" si="1"/>
        <v>$defMeasures['mHTcentralNotUse'] = [ 'mid'=&gt;"222",   'title'=&gt;"Abaisser la température réglée d'une pièce non utilisée dans le chauffage central",  'figNum'=&gt;"3",  'advice'=&gt;"Si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v>
      </c>
    </row>
    <row r="51" spans="1:28" s="19" customFormat="1" ht="69" customHeight="1">
      <c r="A51" s="49"/>
      <c r="B51" s="65">
        <v>223</v>
      </c>
      <c r="C51" s="65" t="s">
        <v>2350</v>
      </c>
      <c r="D51" s="210" t="s">
        <v>5290</v>
      </c>
      <c r="E51" s="119" t="s">
        <v>2351</v>
      </c>
      <c r="F51" s="65" t="s">
        <v>3037</v>
      </c>
      <c r="G51" s="210" t="s">
        <v>5344</v>
      </c>
      <c r="H51" s="119" t="s">
        <v>2352</v>
      </c>
      <c r="I51" s="136">
        <v>1</v>
      </c>
      <c r="J51" s="119">
        <v>1</v>
      </c>
      <c r="K51" s="65"/>
      <c r="L51" s="65">
        <v>3</v>
      </c>
      <c r="M51" s="65">
        <v>20</v>
      </c>
      <c r="N51" s="65" t="s">
        <v>4498</v>
      </c>
      <c r="O51" s="65"/>
      <c r="P51" s="65"/>
      <c r="Q51" s="136"/>
      <c r="R51" s="119"/>
      <c r="S51" s="136" t="s">
        <v>5010</v>
      </c>
      <c r="T51" s="119" t="s">
        <v>4943</v>
      </c>
      <c r="U51" s="65"/>
      <c r="V51" s="65" t="s">
        <v>2353</v>
      </c>
      <c r="W51" s="49"/>
      <c r="X51" s="49"/>
      <c r="Y51" s="49"/>
      <c r="Z51" s="49" t="str">
        <f t="shared" si="0"/>
        <v>D6.scenario.defMeasures['mHTkanki'] = { mid:"223",  name:"mHTkanki",  title:"Installer un ventilateur à échange thermique total",  easyness:"1",  refCons:"consHTsum",  titleShort:"Ventilation totale de la chaleur échangeuse", level:"",  figNum:"3",  lifeTime:"20",  price:"",  roanShow:"",  standardType:"",  subsidy :"",  advice:"L'introduction d'installations de ventilation est obligatoire dans les maisons neuves, mais lors du chauffage, nous jetons de l'air chaud à l'extérieur. Le ventilateur d'échange de chaleur total peut récupérer sa chaleur et réduire la quantité de chaleur rejetée.",   lifestyle:"",   season:"wss"};</v>
      </c>
      <c r="AB51" s="19" t="str">
        <f t="shared" si="1"/>
        <v>$defMeasures['mHTkanki'] = [ 'mid'=&gt;"223",   'title'=&gt;"Installer un ventilateur à échange thermique total",  'figNum'=&gt;"3",  'advice'=&gt;"L'introduction d'installations de ventilation est obligatoire dans les maisons neuves, mais lors du chauffage, nous jetons de l'air chaud à l'extérieur. Le ventilateur d'échange de chaleur total peut récupérer sa chaleur et réduire la quantité de chaleur rejetée."];</v>
      </c>
    </row>
    <row r="52" spans="1:28" s="19" customFormat="1" ht="69" customHeight="1">
      <c r="A52" s="49"/>
      <c r="B52" s="65">
        <v>301</v>
      </c>
      <c r="C52" s="65" t="s">
        <v>1246</v>
      </c>
      <c r="D52" s="210" t="s">
        <v>5291</v>
      </c>
      <c r="E52" s="119" t="s">
        <v>1245</v>
      </c>
      <c r="F52" s="65" t="s">
        <v>3040</v>
      </c>
      <c r="G52" s="210" t="s">
        <v>5345</v>
      </c>
      <c r="H52" s="119" t="s">
        <v>1247</v>
      </c>
      <c r="I52" s="136">
        <v>2</v>
      </c>
      <c r="J52" s="119">
        <v>2</v>
      </c>
      <c r="K52" s="65"/>
      <c r="L52" s="65">
        <v>17</v>
      </c>
      <c r="M52" s="65"/>
      <c r="N52" s="65" t="s">
        <v>4498</v>
      </c>
      <c r="O52" s="65"/>
      <c r="P52" s="65"/>
      <c r="Q52" s="136"/>
      <c r="R52" s="119"/>
      <c r="S52" s="136" t="s">
        <v>5011</v>
      </c>
      <c r="T52" s="119" t="s">
        <v>4944</v>
      </c>
      <c r="U52" s="65">
        <v>1</v>
      </c>
      <c r="V52" s="65" t="s">
        <v>2288</v>
      </c>
      <c r="W52" s="49"/>
      <c r="X52" s="49"/>
      <c r="Y52" s="49"/>
      <c r="Z52" s="49" t="str">
        <f t="shared" si="0"/>
        <v>D6.scenario.defMeasures['mPTstopPot']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en gardant au chaud pendant une longue période. S'il vous plaît essayer l'eau bouillante au besoin ou essayez d'utiliser une bouteille thermos qui n'utilise pas d'électricité.",   lifestyle:"1",   season:"wss"};</v>
      </c>
      <c r="AB52" s="19" t="str">
        <f t="shared" si="1"/>
        <v>$defMeasures['mPTstopPot'] = [ 'mid'=&gt;"301",   'title'=&gt;"Ne pas isoler avec un pot électrique",  'figNum'=&gt;"17",  'advice'=&gt;"Dans le pot électrique, beaucoup d'électricité est consommée en gardant au chaud pendant une longue période. S'il vous plaît essayer l'eau bouillante au besoin ou essayez d'utiliser une bouteille thermos qui n'utilise pas d'électricité."];</v>
      </c>
    </row>
    <row r="53" spans="1:28" s="19" customFormat="1" ht="69" customHeight="1">
      <c r="A53" s="49"/>
      <c r="B53" s="65">
        <v>302</v>
      </c>
      <c r="C53" s="65" t="s">
        <v>1249</v>
      </c>
      <c r="D53" s="210" t="s">
        <v>5292</v>
      </c>
      <c r="E53" s="119" t="s">
        <v>1248</v>
      </c>
      <c r="F53" s="65" t="s">
        <v>3040</v>
      </c>
      <c r="G53" s="210" t="s">
        <v>5346</v>
      </c>
      <c r="H53" s="119" t="s">
        <v>1250</v>
      </c>
      <c r="I53" s="136">
        <v>3</v>
      </c>
      <c r="J53" s="119">
        <v>3</v>
      </c>
      <c r="K53" s="65"/>
      <c r="L53" s="65">
        <v>17</v>
      </c>
      <c r="M53" s="65"/>
      <c r="N53" s="65" t="s">
        <v>4498</v>
      </c>
      <c r="O53" s="65"/>
      <c r="P53" s="65"/>
      <c r="Q53" s="136"/>
      <c r="R53" s="119"/>
      <c r="S53" s="136" t="s">
        <v>5012</v>
      </c>
      <c r="T53" s="119" t="s">
        <v>4945</v>
      </c>
      <c r="U53" s="65">
        <v>1</v>
      </c>
      <c r="V53" s="65" t="s">
        <v>2288</v>
      </c>
      <c r="W53" s="49"/>
      <c r="X53" s="49"/>
      <c r="Y53" s="49"/>
      <c r="Z53" s="49" t="str">
        <f t="shared" si="0"/>
        <v>D6.scenario.defMeasures['mPTstopPotNight']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v>
      </c>
    </row>
    <row r="54" spans="1:28" s="19" customFormat="1" ht="69" customHeight="1">
      <c r="A54" s="49"/>
      <c r="B54" s="65">
        <v>303</v>
      </c>
      <c r="C54" s="65" t="s">
        <v>2285</v>
      </c>
      <c r="D54" s="210" t="s">
        <v>5293</v>
      </c>
      <c r="E54" s="119" t="s">
        <v>229</v>
      </c>
      <c r="F54" s="65" t="s">
        <v>3041</v>
      </c>
      <c r="G54" s="210" t="s">
        <v>5347</v>
      </c>
      <c r="H54" s="119" t="s">
        <v>1251</v>
      </c>
      <c r="I54" s="136">
        <v>3</v>
      </c>
      <c r="J54" s="119">
        <v>3</v>
      </c>
      <c r="K54" s="65"/>
      <c r="L54" s="65">
        <v>18</v>
      </c>
      <c r="M54" s="65"/>
      <c r="N54" s="65" t="s">
        <v>4498</v>
      </c>
      <c r="O54" s="65"/>
      <c r="P54" s="65"/>
      <c r="Q54" s="136"/>
      <c r="R54" s="119"/>
      <c r="S54" s="136" t="s">
        <v>5013</v>
      </c>
      <c r="T54" s="119" t="s">
        <v>4946</v>
      </c>
      <c r="U54" s="65">
        <v>1</v>
      </c>
      <c r="V54" s="65" t="s">
        <v>2288</v>
      </c>
      <c r="W54" s="49"/>
      <c r="X54" s="49"/>
      <c r="Y54" s="49"/>
      <c r="Z54" s="49" t="str">
        <f t="shared" si="0"/>
        <v>D6.scenario.defMeasures['mPTstopRiceCooker'] = { mid:"303",  name:"mPTstopRiceCooker",  title:"Arrêtez de réchauffer le réchauffeur de riz",  easyness:"3",  refCons:"consCKrice",  titleShort:"Isolation de gateau", level:"",  figNum:"18",  lifeTime:"",  price:"",  roanShow:"",  standardType:"",  subsidy :"",  advice:"Pour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   lifestyle:"1",   season:"wss"};</v>
      </c>
      <c r="AB54" s="19" t="str">
        <f t="shared" si="1"/>
        <v>$defMeasures['mPTstopRiceCooker'] = [ 'mid'=&gt;"303",   'title'=&gt;"Arrêtez de réchauffer le réchauffeur de riz",  'figNum'=&gt;"18",  'advice'=&gt;"Pour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v>
      </c>
    </row>
    <row r="55" spans="1:28" s="19" customFormat="1" ht="69" customHeight="1">
      <c r="A55" s="49"/>
      <c r="B55" s="65">
        <v>304</v>
      </c>
      <c r="C55" s="65" t="s">
        <v>1253</v>
      </c>
      <c r="D55" s="210" t="s">
        <v>5294</v>
      </c>
      <c r="E55" s="119" t="s">
        <v>1252</v>
      </c>
      <c r="F55" s="65" t="s">
        <v>3040</v>
      </c>
      <c r="G55" s="210" t="s">
        <v>5348</v>
      </c>
      <c r="H55" s="119" t="s">
        <v>1254</v>
      </c>
      <c r="I55" s="136">
        <v>2</v>
      </c>
      <c r="J55" s="119">
        <v>2</v>
      </c>
      <c r="K55" s="65"/>
      <c r="L55" s="65">
        <v>17</v>
      </c>
      <c r="M55" s="65"/>
      <c r="N55" s="65" t="s">
        <v>4498</v>
      </c>
      <c r="O55" s="65"/>
      <c r="P55" s="65" t="s">
        <v>1177</v>
      </c>
      <c r="Q55" s="136"/>
      <c r="R55" s="119"/>
      <c r="S55" s="136" t="s">
        <v>5014</v>
      </c>
      <c r="T55" s="119" t="s">
        <v>4947</v>
      </c>
      <c r="U55" s="65"/>
      <c r="V55" s="65" t="s">
        <v>2288</v>
      </c>
      <c r="W55" s="49"/>
      <c r="X55" s="49"/>
      <c r="Y55" s="49"/>
      <c r="Z55" s="49" t="str">
        <f t="shared" si="0"/>
        <v>D6.scenario.defMeasures['mPTreplacePot']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   lifestyle:"",   season:"wss"};</v>
      </c>
      <c r="AB55" s="19" t="str">
        <f t="shared" si="1"/>
        <v>$defMeasures['mPTreplacePot'] = [ 'mid'=&gt;"304",   'title'=&gt;"Remplacer par une bouilloire électrique à économie d'énergie",  'figNum'=&gt;"17",  'advice'=&gt;"Il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v>
      </c>
    </row>
    <row r="56" spans="1:28" s="19" customFormat="1" ht="69" customHeight="1">
      <c r="A56" s="49"/>
      <c r="B56" s="65">
        <v>305</v>
      </c>
      <c r="C56" s="65" t="s">
        <v>2269</v>
      </c>
      <c r="D56" s="210" t="s">
        <v>5295</v>
      </c>
      <c r="E56" s="119" t="s">
        <v>650</v>
      </c>
      <c r="F56" s="65" t="s">
        <v>3042</v>
      </c>
      <c r="G56" s="210" t="s">
        <v>5349</v>
      </c>
      <c r="H56" s="119" t="s">
        <v>651</v>
      </c>
      <c r="I56" s="136">
        <v>2</v>
      </c>
      <c r="J56" s="119">
        <v>2</v>
      </c>
      <c r="K56" s="65"/>
      <c r="L56" s="65">
        <v>14</v>
      </c>
      <c r="M56" s="65"/>
      <c r="N56" s="65" t="s">
        <v>4498</v>
      </c>
      <c r="O56" s="65"/>
      <c r="P56" s="65"/>
      <c r="Q56" s="136"/>
      <c r="R56" s="119"/>
      <c r="S56" s="136" t="s">
        <v>5015</v>
      </c>
      <c r="T56" s="119" t="s">
        <v>4948</v>
      </c>
      <c r="U56" s="65">
        <v>1</v>
      </c>
      <c r="V56" s="65" t="s">
        <v>2288</v>
      </c>
      <c r="W56" s="49"/>
      <c r="X56" s="49"/>
      <c r="Y56" s="49"/>
      <c r="Z56" s="49" t="str">
        <f t="shared" si="0"/>
        <v>D6.scenario.defMeasures['mCKflame'] = { mid:"305",  name:"mCKflame",  title:"Ne laissez pas la flamme déborder de la casserole",  easyness:"2",  refCons:"consCKcook",  titleShort:"Réglage de la flamme", level:"",  figNum:"14",  lifeTime:"",  price:"",  roanShow:"",  standardType:"",  subsidy :"",  advice:"La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   lifestyle:"1",   season:"wss"};</v>
      </c>
      <c r="AB56" s="19" t="str">
        <f t="shared" si="1"/>
        <v>$defMeasures['mCKflame'] = [ 'mid'=&gt;"305",   'title'=&gt;"Ne laissez pas la flamme déborder de la casserole",  'figNum'=&gt;"14",  'advice'=&gt;"La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v>
      </c>
    </row>
    <row r="57" spans="1:28" s="19" customFormat="1" ht="69" customHeight="1">
      <c r="A57" s="49"/>
      <c r="B57" s="65">
        <v>401</v>
      </c>
      <c r="C57" s="65" t="s">
        <v>2123</v>
      </c>
      <c r="D57" s="210" t="s">
        <v>5296</v>
      </c>
      <c r="E57" s="119" t="s">
        <v>2287</v>
      </c>
      <c r="F57" s="65" t="s">
        <v>2107</v>
      </c>
      <c r="G57" s="210" t="s">
        <v>4144</v>
      </c>
      <c r="H57" s="119" t="s">
        <v>652</v>
      </c>
      <c r="I57" s="136">
        <v>2</v>
      </c>
      <c r="J57" s="119">
        <v>2</v>
      </c>
      <c r="K57" s="65"/>
      <c r="L57" s="65">
        <v>16</v>
      </c>
      <c r="M57" s="65"/>
      <c r="N57" s="65" t="s">
        <v>4498</v>
      </c>
      <c r="O57" s="65"/>
      <c r="P57" s="65"/>
      <c r="Q57" s="136"/>
      <c r="R57" s="119"/>
      <c r="S57" s="136" t="s">
        <v>5016</v>
      </c>
      <c r="T57" s="119" t="s">
        <v>4949</v>
      </c>
      <c r="U57" s="65">
        <v>1</v>
      </c>
      <c r="V57" s="65" t="s">
        <v>2288</v>
      </c>
      <c r="W57" s="49"/>
      <c r="X57" s="49"/>
      <c r="Y57" s="49"/>
      <c r="Z57" s="49" t="str">
        <f t="shared" si="0"/>
        <v>D6.scenario.defMeasures['mDRsolar']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des vêtements est pratique, mais elle coûte plus de 10 fois plus d'énergie que le lavage. Il est économe en énergie de ne pas utiliser la fonction de séchage autant que possible pour sécher au soleil.",   lifestyle:"1",   season:"wss"};</v>
      </c>
      <c r="AB57" s="19" t="str">
        <f t="shared" si="1"/>
        <v>$defMeasures['mDRsolar'] = [ 'mid'=&gt;"401",   'title'=&gt;"Pendant les jours ensoleillés, sèchez sèche sèche et sèchez-vous sans utiliser de séchage",  'figNum'=&gt;"16",  'advice'=&gt;"La fonction de séchage des vêtements est pratique, mais elle coûte plus de 10 fois plus d'énergie que le lavage. Il est économe en énergie de ne pas utiliser la fonction de séchage autant que possible pour sécher au soleil."];</v>
      </c>
    </row>
    <row r="58" spans="1:28" s="19" customFormat="1" ht="69" customHeight="1">
      <c r="A58" s="49"/>
      <c r="B58" s="65">
        <v>402</v>
      </c>
      <c r="C58" s="65" t="s">
        <v>654</v>
      </c>
      <c r="D58" s="210" t="s">
        <v>5297</v>
      </c>
      <c r="E58" s="119" t="s">
        <v>653</v>
      </c>
      <c r="F58" s="65" t="s">
        <v>2107</v>
      </c>
      <c r="G58" s="210" t="s">
        <v>5350</v>
      </c>
      <c r="H58" s="119" t="s">
        <v>655</v>
      </c>
      <c r="I58" s="136">
        <v>1</v>
      </c>
      <c r="J58" s="119">
        <v>1</v>
      </c>
      <c r="K58" s="65"/>
      <c r="L58" s="65">
        <v>16</v>
      </c>
      <c r="M58" s="65">
        <v>10</v>
      </c>
      <c r="N58" s="65">
        <v>1400</v>
      </c>
      <c r="O58" s="65"/>
      <c r="P58" s="65"/>
      <c r="Q58" s="136"/>
      <c r="R58" s="119"/>
      <c r="S58" s="136" t="s">
        <v>5017</v>
      </c>
      <c r="T58" s="119" t="s">
        <v>4950</v>
      </c>
      <c r="U58" s="65"/>
      <c r="V58" s="65" t="s">
        <v>2288</v>
      </c>
      <c r="W58" s="49"/>
      <c r="X58" s="49"/>
      <c r="Y58" s="49"/>
      <c r="Z58" s="49" t="str">
        <f t="shared" si="0"/>
        <v>D6.scenario.defMeasures['mDRheatPump']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v>
      </c>
    </row>
    <row r="59" spans="1:28" s="19" customFormat="1" ht="69" customHeight="1">
      <c r="A59" s="49"/>
      <c r="B59" s="65">
        <v>501</v>
      </c>
      <c r="C59" s="65" t="s">
        <v>3152</v>
      </c>
      <c r="D59" s="210" t="s">
        <v>5298</v>
      </c>
      <c r="E59" s="119" t="s">
        <v>2340</v>
      </c>
      <c r="F59" s="65" t="s">
        <v>1892</v>
      </c>
      <c r="G59" s="210" t="s">
        <v>4145</v>
      </c>
      <c r="H59" s="119" t="s">
        <v>2341</v>
      </c>
      <c r="I59" s="136">
        <v>4</v>
      </c>
      <c r="J59" s="119">
        <v>4</v>
      </c>
      <c r="K59" s="65"/>
      <c r="L59" s="65">
        <v>6</v>
      </c>
      <c r="M59" s="65">
        <v>20</v>
      </c>
      <c r="N59" s="65" t="s">
        <v>4498</v>
      </c>
      <c r="O59" s="65"/>
      <c r="P59" s="65" t="s">
        <v>2059</v>
      </c>
      <c r="Q59" s="136"/>
      <c r="R59" s="119"/>
      <c r="S59" s="136" t="s">
        <v>5018</v>
      </c>
      <c r="T59" s="119" t="s">
        <v>4951</v>
      </c>
      <c r="U59" s="65"/>
      <c r="V59" s="65" t="s">
        <v>2288</v>
      </c>
      <c r="W59" s="49"/>
      <c r="X59" s="49"/>
      <c r="Y59" s="49"/>
      <c r="Z59" s="49" t="str">
        <f t="shared" si="0"/>
        <v>D6.scenario.defMeasures['mLIceilingLED'] = { mid:"501",  name:"mLIceilingLED",  title:"Remplacement des luminaires fluorescents par des plafonniers à LED",  easyness:"4",  refCons:"consLI",  titleShort:"Lumière LED", level:"",  figNum:"6",  lifeTime:"20",  price:"",  roanShow:"",  standardType:"蛍光灯",  subsidy :"",  advice:"La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   lifestyle:"",   season:"wss"};</v>
      </c>
      <c r="AB59" s="19" t="str">
        <f t="shared" si="1"/>
        <v>$defMeasures['mLIceilingLED'] = [ 'mid'=&gt;"501",   'title'=&gt;"Remplacement des luminaires fluorescents par des plafonniers à LED",  'figNum'=&gt;"6",  'advice'=&gt;"La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v>
      </c>
    </row>
    <row r="60" spans="1:28" s="19" customFormat="1" ht="69" customHeight="1">
      <c r="A60" s="49"/>
      <c r="B60" s="65">
        <v>502</v>
      </c>
      <c r="C60" s="65" t="s">
        <v>2124</v>
      </c>
      <c r="D60" s="210" t="s">
        <v>5256</v>
      </c>
      <c r="E60" s="119" t="s">
        <v>1093</v>
      </c>
      <c r="F60" s="65" t="s">
        <v>1892</v>
      </c>
      <c r="G60" s="210" t="s">
        <v>5351</v>
      </c>
      <c r="H60" s="119" t="s">
        <v>1772</v>
      </c>
      <c r="I60" s="136">
        <v>2</v>
      </c>
      <c r="J60" s="119">
        <v>2</v>
      </c>
      <c r="K60" s="65"/>
      <c r="L60" s="65">
        <v>5</v>
      </c>
      <c r="M60" s="65" t="s">
        <v>1831</v>
      </c>
      <c r="N60" s="65">
        <v>20</v>
      </c>
      <c r="O60" s="65"/>
      <c r="P60" s="65" t="s">
        <v>1175</v>
      </c>
      <c r="Q60" s="136"/>
      <c r="R60" s="119"/>
      <c r="S60" s="136" t="s">
        <v>5019</v>
      </c>
      <c r="T60" s="119" t="s">
        <v>4952</v>
      </c>
      <c r="U60" s="65"/>
      <c r="V60" s="65" t="s">
        <v>2288</v>
      </c>
      <c r="W60" s="49"/>
      <c r="X60" s="49"/>
      <c r="Y60" s="49"/>
      <c r="Z60" s="49" t="str">
        <f t="shared" si="0"/>
        <v>D6.scenario.defMeasures['mLILED'] = { mid:"502",  name:"mLILED",  title:"Remplacer par la LED",  easyness:"2",  refCons:"consLI",  titleShort:"Ampoule LED", level:"",  figNum:"5",  lifeTime:"40000h",  price:"20",  roanShow:"",  standardType:"電球",  subsidy :"",  advice:"L'ampoule LED utilise la même douille que l'ampoule à incandescence, de sorte que vous pouvez le changer comme c'est le cas lorsque l'ampoule est vide. La consommation d'électricité peut être réduite de 80%, la vie sera plus de 40 fois.",   lifestyle:"",   season:"wss"};</v>
      </c>
      <c r="AB60" s="19" t="str">
        <f t="shared" si="1"/>
        <v>$defMeasures['mLILED'] = [ 'mid'=&gt;"502",   'title'=&gt;"Remplacer par la LED",  'figNum'=&gt;"5",  'advice'=&gt;"L'ampoule LED utilise la même douille que l'ampoule à incandescence, de sorte que vous pouvez le changer comme c'est le cas lorsque l'ampoule est vide. La consommation d'électricité peut être réduite de 80%, la vie sera plus de 40 fois."];</v>
      </c>
    </row>
    <row r="61" spans="1:28" s="19" customFormat="1" ht="69" customHeight="1">
      <c r="A61" s="49"/>
      <c r="B61" s="65">
        <v>503</v>
      </c>
      <c r="C61" s="65" t="s">
        <v>1083</v>
      </c>
      <c r="D61" s="210" t="s">
        <v>5257</v>
      </c>
      <c r="E61" s="119" t="s">
        <v>1082</v>
      </c>
      <c r="F61" s="65" t="s">
        <v>1892</v>
      </c>
      <c r="G61" s="210" t="s">
        <v>4146</v>
      </c>
      <c r="H61" s="119" t="s">
        <v>1770</v>
      </c>
      <c r="I61" s="136">
        <v>2</v>
      </c>
      <c r="J61" s="119">
        <v>2</v>
      </c>
      <c r="K61" s="65"/>
      <c r="L61" s="65">
        <v>5</v>
      </c>
      <c r="M61" s="65">
        <v>10</v>
      </c>
      <c r="N61" s="65" t="s">
        <v>4498</v>
      </c>
      <c r="O61" s="65"/>
      <c r="P61" s="65" t="s">
        <v>1175</v>
      </c>
      <c r="Q61" s="136"/>
      <c r="R61" s="119"/>
      <c r="S61" s="136" t="s">
        <v>5020</v>
      </c>
      <c r="T61" s="119" t="s">
        <v>4953</v>
      </c>
      <c r="U61" s="65"/>
      <c r="V61" s="65" t="s">
        <v>2288</v>
      </c>
      <c r="W61" s="49"/>
      <c r="X61" s="49"/>
      <c r="Y61" s="49"/>
      <c r="Z61" s="49" t="str">
        <f t="shared" si="0"/>
        <v>D6.scenario.defMeasures['mLIsensor'] = { mid:"503",  name:"mLIsensor",  title:"Passer au type de capteur humain",  easyness:"2",  refCons:"consLI",  titleShort:"Éclairage du capteur", level:"",  figNum:"5",  lifeTime:"10",  price:"",  roanShow:"",  standardType:"電球",  subsidy :"",  advice:"Lorsque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   lifestyle:"",   season:"wss"};</v>
      </c>
      <c r="AB61" s="19" t="str">
        <f t="shared" si="1"/>
        <v>$defMeasures['mLIsensor'] = [ 'mid'=&gt;"503",   'title'=&gt;"Passer au type de capteur humain",  'figNum'=&gt;"5",  'advice'=&gt;"Lorsque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v>
      </c>
    </row>
    <row r="62" spans="1:28" s="19" customFormat="1" ht="69" customHeight="1">
      <c r="A62" s="49"/>
      <c r="B62" s="65">
        <v>504</v>
      </c>
      <c r="C62" s="65" t="s">
        <v>1084</v>
      </c>
      <c r="D62" s="210" t="s">
        <v>5299</v>
      </c>
      <c r="E62" s="119" t="s">
        <v>1553</v>
      </c>
      <c r="F62" s="65" t="s">
        <v>2125</v>
      </c>
      <c r="G62" s="210" t="s">
        <v>5352</v>
      </c>
      <c r="H62" s="119" t="s">
        <v>1771</v>
      </c>
      <c r="I62" s="136">
        <v>3</v>
      </c>
      <c r="J62" s="119">
        <v>3</v>
      </c>
      <c r="K62" s="65"/>
      <c r="L62" s="65">
        <v>6</v>
      </c>
      <c r="M62" s="65"/>
      <c r="N62" s="65" t="s">
        <v>4498</v>
      </c>
      <c r="O62" s="65"/>
      <c r="P62" s="65"/>
      <c r="Q62" s="136"/>
      <c r="R62" s="119"/>
      <c r="S62" s="136" t="s">
        <v>5021</v>
      </c>
      <c r="T62" s="119" t="s">
        <v>4954</v>
      </c>
      <c r="U62" s="65">
        <v>1</v>
      </c>
      <c r="V62" s="65" t="s">
        <v>2288</v>
      </c>
      <c r="W62" s="49"/>
      <c r="X62" s="49"/>
      <c r="Y62" s="49"/>
      <c r="Z62" s="49" t="str">
        <f t="shared" si="0"/>
        <v>D6.scenario.defMeasures['mLItime'] = { mid:"504",  name:"mLItime",  title:"Raccourcir le temps d'éclairage d'une heure",  easyness:"3",  refCons:"consLI",  titleShort:"Réduction d'éclairage", level:"",  figNum:"6",  lifeTime:"",  price:"",  roanShow:"",  standardType:"",  subsidy :"",  advice:"Une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   lifestyle:"1",   season:"wss"};</v>
      </c>
      <c r="AB62" s="19" t="str">
        <f t="shared" si="1"/>
        <v>$defMeasures['mLItime'] = [ 'mid'=&gt;"504",   'title'=&gt;"Raccourcir le temps d'éclairage d'une heure",  'figNum'=&gt;"6",  'advice'=&gt;"Une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v>
      </c>
    </row>
    <row r="63" spans="1:28" s="19" customFormat="1" ht="69" customHeight="1">
      <c r="A63" s="49"/>
      <c r="B63" s="65">
        <v>505</v>
      </c>
      <c r="C63" s="65" t="s">
        <v>2366</v>
      </c>
      <c r="D63" s="210" t="s">
        <v>5300</v>
      </c>
      <c r="E63" s="119" t="s">
        <v>3138</v>
      </c>
      <c r="F63" s="65" t="s">
        <v>2125</v>
      </c>
      <c r="G63" s="210" t="s">
        <v>4147</v>
      </c>
      <c r="H63" s="119" t="s">
        <v>2367</v>
      </c>
      <c r="I63" s="136">
        <v>4</v>
      </c>
      <c r="J63" s="119">
        <v>4</v>
      </c>
      <c r="K63" s="65"/>
      <c r="L63" s="65">
        <v>6</v>
      </c>
      <c r="M63" s="65"/>
      <c r="N63" s="65" t="s">
        <v>4498</v>
      </c>
      <c r="O63" s="65"/>
      <c r="P63" s="65"/>
      <c r="Q63" s="136"/>
      <c r="R63" s="119"/>
      <c r="S63" s="136" t="s">
        <v>5022</v>
      </c>
      <c r="T63" s="119" t="s">
        <v>4955</v>
      </c>
      <c r="U63" s="65">
        <v>1</v>
      </c>
      <c r="V63" s="65" t="s">
        <v>2288</v>
      </c>
      <c r="W63" s="49"/>
      <c r="X63" s="49"/>
      <c r="Y63" s="49"/>
      <c r="Z63" s="49" t="str">
        <f t="shared" si="0"/>
        <v>D6.scenario.defMeasures['mLIoff'] = { mid:"505",  name:"mLIoff",  title:"Éteignez la lumière lorsque vous quittez la pièce",  easyness:"4",  refCons:"consLI",  titleShort:"Éclairage", level:"",  figNum:"6",  lifeTime:"",  price:"",  roanShow:"",  standardType:"",  subsidy :"",  advice:"Éteignons souvent les lumières en quittant la pièce. Une grande quantité d'électricité circule lors de la mise en marche, mais puisque ce n'est qu'un moment, même si vous prévoyez de revenir bientôt, il sera économe en énergie d'éteindre la lumière fréquemment.",   lifestyle:"1",   season:"wss"};</v>
      </c>
      <c r="AB63" s="19" t="str">
        <f t="shared" si="1"/>
        <v>$defMeasures['mLIoff'] = [ 'mid'=&gt;"505",   'title'=&gt;"Éteignez la lumière lorsque vous quittez la pièce",  'figNum'=&gt;"6",  'advice'=&gt;"Éteignons souvent les lumières en quittant la pièce. Une grande quantité d'électricité circule lors de la mise en marche, mais puisque ce n'est qu'un moment, même si vous prévoyez de revenir bientôt, il sera économe en énergie d'éteindre la lumière fréquemment."];</v>
      </c>
    </row>
    <row r="64" spans="1:28" s="19" customFormat="1" ht="69" customHeight="1">
      <c r="A64" s="49"/>
      <c r="B64" s="65">
        <v>601</v>
      </c>
      <c r="C64" s="65" t="s">
        <v>864</v>
      </c>
      <c r="D64" s="210" t="s">
        <v>5301</v>
      </c>
      <c r="E64" s="119" t="s">
        <v>995</v>
      </c>
      <c r="F64" s="65" t="s">
        <v>2101</v>
      </c>
      <c r="G64" s="210" t="s">
        <v>5353</v>
      </c>
      <c r="H64" s="119" t="s">
        <v>1178</v>
      </c>
      <c r="I64" s="136">
        <v>2</v>
      </c>
      <c r="J64" s="119">
        <v>2</v>
      </c>
      <c r="K64" s="65"/>
      <c r="L64" s="65">
        <v>7</v>
      </c>
      <c r="M64" s="65">
        <v>10</v>
      </c>
      <c r="N64" s="65">
        <v>400</v>
      </c>
      <c r="O64" s="65"/>
      <c r="P64" s="65" t="s">
        <v>1174</v>
      </c>
      <c r="Q64" s="136"/>
      <c r="R64" s="119"/>
      <c r="S64" s="136" t="s">
        <v>5023</v>
      </c>
      <c r="T64" s="119" t="s">
        <v>4956</v>
      </c>
      <c r="U64" s="65"/>
      <c r="V64" s="65" t="s">
        <v>2288</v>
      </c>
      <c r="W64" s="49"/>
      <c r="X64" s="49"/>
      <c r="Y64" s="49"/>
      <c r="Z64" s="49" t="str">
        <f t="shared" si="0"/>
        <v>D6.scenario.defMeasures['mTVreplace']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   lifestyle:"",   season:"wss"};</v>
      </c>
      <c r="AB64" s="19" t="str">
        <f t="shared" si="1"/>
        <v>$defMeasures['mTVreplace'] = [ 'mid'=&gt;"601",   'title'=&gt;"Remplacer par un téléviseur avec des performances élevées en économie d'énergie",  'figNum'=&gt;"7",  'advice'=&gt;"Depuis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v>
      </c>
    </row>
    <row r="65" spans="1:28" s="19" customFormat="1" ht="69" customHeight="1">
      <c r="A65" s="49"/>
      <c r="B65" s="65">
        <v>602</v>
      </c>
      <c r="C65" s="65" t="s">
        <v>865</v>
      </c>
      <c r="D65" s="210" t="s">
        <v>5302</v>
      </c>
      <c r="E65" s="119" t="s">
        <v>3379</v>
      </c>
      <c r="F65" s="65" t="s">
        <v>3383</v>
      </c>
      <c r="G65" s="210" t="s">
        <v>4148</v>
      </c>
      <c r="H65" s="119" t="s">
        <v>1773</v>
      </c>
      <c r="I65" s="136">
        <v>1</v>
      </c>
      <c r="J65" s="119">
        <v>1</v>
      </c>
      <c r="K65" s="65"/>
      <c r="L65" s="65">
        <v>7</v>
      </c>
      <c r="M65" s="65"/>
      <c r="N65" s="65" t="s">
        <v>4498</v>
      </c>
      <c r="O65" s="65"/>
      <c r="P65" s="65"/>
      <c r="Q65" s="136"/>
      <c r="R65" s="119"/>
      <c r="S65" s="136" t="s">
        <v>5024</v>
      </c>
      <c r="T65" s="119" t="s">
        <v>4957</v>
      </c>
      <c r="U65" s="65">
        <v>1</v>
      </c>
      <c r="V65" s="65" t="s">
        <v>2288</v>
      </c>
      <c r="W65" s="49"/>
      <c r="X65" s="49"/>
      <c r="Y65" s="49"/>
      <c r="Z65" s="49" t="str">
        <f t="shared" si="0"/>
        <v>D6.scenario.defMeasures['mTVradio'] = { mid:"602",  name:"mTVradio",  title:"Faire la moitié de la radio à la radio",  easyness:"1",  refCons:"consTVsum",  titleShort:"Radio", level:"",  figNum:"7",  lifeTime:"",  price:"",  roanShow:"",  standardType:"",  subsidy :"",  advice:"Puisque le téléviseur doit afficher l'écran, il consomme 10 à 100 fois la consommation d'énergie de la radio. Si vous êtes seul parce que vous allumez le téléviseur, veuillez passer à une radio ou un CD pour économiser de l'énergie.",   lifestyle:"1",   season:"wss"};</v>
      </c>
      <c r="AB65" s="19" t="str">
        <f t="shared" si="1"/>
        <v>$defMeasures['mTVradio'] = [ 'mid'=&gt;"602",   'title'=&gt;"Faire la moitié de la radio à la radio",  'figNum'=&gt;"7",  'advice'=&gt;"Puisque le téléviseur doit afficher l'écran, il consomme 10 à 100 fois la consommation d'énergie de la radio. Si vous êtes seul parce que vous allumez le téléviseur, veuillez passer à une radio ou un CD pour économiser de l'énergie."];</v>
      </c>
    </row>
    <row r="66" spans="1:28" s="19" customFormat="1" ht="69" customHeight="1">
      <c r="A66" s="49"/>
      <c r="B66" s="65">
        <v>603</v>
      </c>
      <c r="C66" s="65" t="s">
        <v>866</v>
      </c>
      <c r="D66" s="210" t="s">
        <v>5303</v>
      </c>
      <c r="E66" s="119" t="s">
        <v>1552</v>
      </c>
      <c r="F66" s="65" t="s">
        <v>3384</v>
      </c>
      <c r="G66" s="210" t="s">
        <v>5354</v>
      </c>
      <c r="H66" s="119" t="s">
        <v>1774</v>
      </c>
      <c r="I66" s="136">
        <v>3</v>
      </c>
      <c r="J66" s="119">
        <v>3</v>
      </c>
      <c r="K66" s="65"/>
      <c r="L66" s="65">
        <v>7</v>
      </c>
      <c r="M66" s="65"/>
      <c r="N66" s="65" t="s">
        <v>4498</v>
      </c>
      <c r="O66" s="65"/>
      <c r="P66" s="65"/>
      <c r="Q66" s="136"/>
      <c r="R66" s="119"/>
      <c r="S66" s="136" t="s">
        <v>5025</v>
      </c>
      <c r="T66" s="119" t="s">
        <v>4958</v>
      </c>
      <c r="U66" s="65">
        <v>1</v>
      </c>
      <c r="V66" s="65" t="s">
        <v>2288</v>
      </c>
      <c r="W66" s="49"/>
      <c r="X66" s="49"/>
      <c r="Y66" s="49"/>
      <c r="Z66" s="49" t="str">
        <f t="shared" si="0"/>
        <v>D6.scenario.defMeasures['mTVtime'] = { mid:"603",  name:"mTVtime",  title:"Raccourcir le moment où vous allumez la télévision une heure par jour",  easyness:"3",  refCons:"consTV",  titleShort:"Tram DaFMMMMMMMMMMMMMMMM", level:"",  figNum:"7",  lifeTime:"",  price:"",  roanShow:"",  standardType:"",  subsidy :"",  advice:"Décideons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   lifestyle:"1",   season:"wss"};</v>
      </c>
      <c r="AB66" s="19" t="str">
        <f t="shared" si="1"/>
        <v>$defMeasures['mTVtime'] = [ 'mid'=&gt;"603",   'title'=&gt;"Raccourcir le moment où vous allumez la télévision une heure par jour",  'figNum'=&gt;"7",  'advice'=&gt;"Décideons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v>
      </c>
    </row>
    <row r="67" spans="1:28" s="19" customFormat="1" ht="69" customHeight="1">
      <c r="A67" s="49"/>
      <c r="B67" s="65">
        <v>604</v>
      </c>
      <c r="C67" s="65" t="s">
        <v>2133</v>
      </c>
      <c r="D67" s="210" t="s">
        <v>5304</v>
      </c>
      <c r="E67" s="119" t="s">
        <v>1530</v>
      </c>
      <c r="F67" s="65" t="s">
        <v>2975</v>
      </c>
      <c r="G67" s="210" t="s">
        <v>5355</v>
      </c>
      <c r="H67" s="119" t="s">
        <v>1775</v>
      </c>
      <c r="I67" s="136">
        <v>2</v>
      </c>
      <c r="J67" s="119">
        <v>2</v>
      </c>
      <c r="K67" s="65"/>
      <c r="L67" s="65">
        <v>7</v>
      </c>
      <c r="M67" s="65"/>
      <c r="N67" s="65" t="s">
        <v>4498</v>
      </c>
      <c r="O67" s="65"/>
      <c r="P67" s="65"/>
      <c r="Q67" s="136"/>
      <c r="R67" s="119"/>
      <c r="S67" s="136" t="s">
        <v>5026</v>
      </c>
      <c r="T67" s="119" t="s">
        <v>4959</v>
      </c>
      <c r="U67" s="65">
        <v>1</v>
      </c>
      <c r="V67" s="65" t="s">
        <v>2288</v>
      </c>
      <c r="W67" s="49"/>
      <c r="X67" s="49"/>
      <c r="Y67" s="49"/>
      <c r="Z67" s="49" t="str">
        <f t="shared" si="0"/>
        <v>D6.scenario.defMeasures['mTVbright'] = { mid:"604",  name:"mTVbright",  title:"Réglez de sorte que l'écran du téléviseur ne soit pas trop lumineux",  easyness:"2",  refCons:"consTV",  titleShort:"Réglage de luminosité de la télévision", level:"",  figNum:"7",  lifeTime:"",  price:"",  roanShow:"",  standardType:"",  subsidy :"",  advice:"Vous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   lifestyle:"1",   season:"wss"};</v>
      </c>
      <c r="AB67" s="19" t="str">
        <f t="shared" si="1"/>
        <v>$defMeasures['mTVbright'] = [ 'mid'=&gt;"604",   'title'=&gt;"Réglez de sorte que l'écran du téléviseur ne soit pas trop lumineux",  'figNum'=&gt;"7",  'advice'=&gt;"Vous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v>
      </c>
    </row>
    <row r="68" spans="1:28" s="19" customFormat="1" ht="69" customHeight="1">
      <c r="A68" s="49"/>
      <c r="B68" s="65">
        <v>701</v>
      </c>
      <c r="C68" s="65" t="s">
        <v>1079</v>
      </c>
      <c r="D68" s="210" t="s">
        <v>5305</v>
      </c>
      <c r="E68" s="119" t="s">
        <v>1172</v>
      </c>
      <c r="F68" s="65" t="s">
        <v>3043</v>
      </c>
      <c r="G68" s="210" t="s">
        <v>5356</v>
      </c>
      <c r="H68" s="119" t="s">
        <v>1171</v>
      </c>
      <c r="I68" s="136">
        <v>2</v>
      </c>
      <c r="J68" s="119">
        <v>2</v>
      </c>
      <c r="K68" s="65"/>
      <c r="L68" s="65">
        <v>2</v>
      </c>
      <c r="M68" s="65">
        <v>10</v>
      </c>
      <c r="N68" s="65">
        <v>1500</v>
      </c>
      <c r="O68" s="65"/>
      <c r="P68" s="65" t="s">
        <v>1174</v>
      </c>
      <c r="Q68" s="136"/>
      <c r="R68" s="119"/>
      <c r="S68" s="136" t="s">
        <v>5027</v>
      </c>
      <c r="T68" s="119" t="s">
        <v>4960</v>
      </c>
      <c r="U68" s="65"/>
      <c r="V68" s="65" t="s">
        <v>2288</v>
      </c>
      <c r="W68" s="49"/>
      <c r="X68" s="49"/>
      <c r="Y68" s="49"/>
      <c r="Z68" s="49" t="str">
        <f t="shared" si="0"/>
        <v>D6.scenario.defMeasures['mRFreplace'] = { mid:"701",  name:"mRFreplace",  title:"Remplacer le réfrigérateur par un type d'économie d'énergie",  easyness:"2",  refCons:"consRF",  titleShort:"Réfrigérateur à économie d'énergie", level:"",  figNum:"2",  lifeTime:"10",  price:"1500",  roanShow:"",  standardType:"普及型",  subsidy :"",  advice:"Il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   lifestyle:"",   season:"wss"};</v>
      </c>
      <c r="AB68" s="19" t="str">
        <f t="shared" si="1"/>
        <v>$defMeasures['mRFreplace'] = [ 'mid'=&gt;"701",   'title'=&gt;"Remplacer le réfrigérateur par un type d'économie d'énergie",  'figNum'=&gt;"2",  'advice'=&gt;"Il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v>
      </c>
    </row>
    <row r="69" spans="1:28" s="19" customFormat="1" ht="69" customHeight="1">
      <c r="A69" s="49"/>
      <c r="B69" s="65">
        <v>702</v>
      </c>
      <c r="C69" s="65" t="s">
        <v>1080</v>
      </c>
      <c r="D69" s="210" t="s">
        <v>5306</v>
      </c>
      <c r="E69" s="119" t="s">
        <v>2278</v>
      </c>
      <c r="F69" s="65" t="s">
        <v>3043</v>
      </c>
      <c r="G69" s="210" t="s">
        <v>5357</v>
      </c>
      <c r="H69" s="119" t="s">
        <v>1767</v>
      </c>
      <c r="I69" s="136">
        <v>2</v>
      </c>
      <c r="J69" s="119">
        <v>2</v>
      </c>
      <c r="K69" s="65"/>
      <c r="L69" s="65">
        <v>2</v>
      </c>
      <c r="M69" s="65"/>
      <c r="N69" s="65" t="s">
        <v>4498</v>
      </c>
      <c r="O69" s="65"/>
      <c r="P69" s="65"/>
      <c r="Q69" s="136"/>
      <c r="R69" s="119"/>
      <c r="S69" s="136" t="s">
        <v>5028</v>
      </c>
      <c r="T69" s="119" t="s">
        <v>4961</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l'un des réfrigérateurs",  easyness:"2",  refCons:"consRF",  titleShort:"MarcodelAmemPea Da Marco Mountainbeea Da Marco Daeaeaeaea", level:"",  figNum:"2",  lifeTime:"",  price:"",  roanShow:"",  standardType:"",  subsidy :"",  advice:"Si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v>
      </c>
    </row>
    <row r="70" spans="1:28" s="19" customFormat="1" ht="69" customHeight="1">
      <c r="A70" s="49"/>
      <c r="B70" s="65">
        <v>703</v>
      </c>
      <c r="C70" s="65" t="s">
        <v>2126</v>
      </c>
      <c r="D70" s="210" t="s">
        <v>5307</v>
      </c>
      <c r="E70" s="119" t="s">
        <v>1623</v>
      </c>
      <c r="F70" s="65" t="s">
        <v>3043</v>
      </c>
      <c r="G70" s="210" t="s">
        <v>5358</v>
      </c>
      <c r="H70" s="119" t="s">
        <v>1768</v>
      </c>
      <c r="I70" s="136">
        <v>4</v>
      </c>
      <c r="J70" s="119">
        <v>4</v>
      </c>
      <c r="K70" s="65"/>
      <c r="L70" s="65">
        <v>2</v>
      </c>
      <c r="M70" s="65"/>
      <c r="N70" s="65" t="s">
        <v>4498</v>
      </c>
      <c r="O70" s="65"/>
      <c r="P70" s="65"/>
      <c r="Q70" s="136"/>
      <c r="R70" s="119"/>
      <c r="S70" s="136" t="s">
        <v>5029</v>
      </c>
      <c r="T70" s="119" t="s">
        <v>4962</v>
      </c>
      <c r="U70" s="65">
        <v>1</v>
      </c>
      <c r="V70" s="65" t="s">
        <v>2288</v>
      </c>
      <c r="W70" s="49"/>
      <c r="X70" s="49"/>
      <c r="Y70" s="49"/>
      <c r="Z70" s="49" t="str">
        <f t="shared" si="2"/>
        <v>D6.scenario.defMeasures['mRFwall']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échappe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échappe la chaleur du côté ou du plafond, mais s'il est en contact avec le mur, la chaleur ne s'échappera pas et la consommation d'énergie augmentera d'environ 10%."];</v>
      </c>
    </row>
    <row r="71" spans="1:28" s="19" customFormat="1" ht="69" customHeight="1">
      <c r="A71" s="49"/>
      <c r="B71" s="65">
        <v>704</v>
      </c>
      <c r="C71" s="65" t="s">
        <v>1081</v>
      </c>
      <c r="D71" s="210" t="s">
        <v>5308</v>
      </c>
      <c r="E71" s="119" t="s">
        <v>2279</v>
      </c>
      <c r="F71" s="65" t="s">
        <v>3043</v>
      </c>
      <c r="G71" s="210" t="s">
        <v>4149</v>
      </c>
      <c r="H71" s="119" t="s">
        <v>1769</v>
      </c>
      <c r="I71" s="136">
        <v>4</v>
      </c>
      <c r="J71" s="119">
        <v>4</v>
      </c>
      <c r="K71" s="65"/>
      <c r="L71" s="65">
        <v>2</v>
      </c>
      <c r="M71" s="65"/>
      <c r="N71" s="65" t="s">
        <v>4498</v>
      </c>
      <c r="O71" s="65"/>
      <c r="P71" s="65"/>
      <c r="Q71" s="136"/>
      <c r="R71" s="119"/>
      <c r="S71" s="136" t="s">
        <v>5030</v>
      </c>
      <c r="T71" s="119" t="s">
        <v>4963</v>
      </c>
      <c r="U71" s="65">
        <v>1</v>
      </c>
      <c r="V71" s="65" t="s">
        <v>2288</v>
      </c>
      <c r="W71" s="49"/>
      <c r="X71" s="49"/>
      <c r="Y71" s="49"/>
      <c r="Z71" s="49" t="str">
        <f t="shared" si="2"/>
        <v>D6.scenario.defMeasures['mRFtemplature']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   lifestyle:"1",   season:"wss"};</v>
      </c>
      <c r="AB71" s="19" t="str">
        <f t="shared" si="3"/>
        <v>$defMeasures['mRFtemplature'] = [ 'mid'=&gt;"704",   'title'=&gt;"Diminuer le réglage de la température du réfrigérateur",  'figNum'=&gt;"2",  'advice'=&gt;"La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v>
      </c>
    </row>
    <row r="72" spans="1:28" s="19" customFormat="1" ht="69" customHeight="1">
      <c r="A72" s="49"/>
      <c r="B72" s="65">
        <v>801</v>
      </c>
      <c r="C72" s="65" t="s">
        <v>1263</v>
      </c>
      <c r="D72" s="210" t="s">
        <v>5309</v>
      </c>
      <c r="E72" s="119" t="s">
        <v>2281</v>
      </c>
      <c r="F72" s="65" t="s">
        <v>2108</v>
      </c>
      <c r="G72" s="210" t="s">
        <v>5359</v>
      </c>
      <c r="H72" s="119" t="s">
        <v>1264</v>
      </c>
      <c r="I72" s="136">
        <v>2</v>
      </c>
      <c r="J72" s="119">
        <v>2</v>
      </c>
      <c r="K72" s="65"/>
      <c r="L72" s="65">
        <v>21</v>
      </c>
      <c r="M72" s="65">
        <v>8</v>
      </c>
      <c r="N72" s="65">
        <v>18000</v>
      </c>
      <c r="O72" s="65"/>
      <c r="P72" s="65" t="s">
        <v>1174</v>
      </c>
      <c r="Q72" s="136"/>
      <c r="R72" s="119" t="s">
        <v>2282</v>
      </c>
      <c r="S72" s="136" t="s">
        <v>5031</v>
      </c>
      <c r="T72" s="119" t="s">
        <v>4964</v>
      </c>
      <c r="U72" s="65"/>
      <c r="V72" s="65" t="s">
        <v>2288</v>
      </c>
      <c r="W72" s="49"/>
      <c r="X72" s="49"/>
      <c r="Y72" s="49"/>
      <c r="Z72" s="49" t="str">
        <f t="shared" si="2"/>
        <v>D6.scenario.defMeasures['mCRreplace']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v>
      </c>
    </row>
    <row r="73" spans="1:28" s="19" customFormat="1" ht="69" customHeight="1">
      <c r="A73" s="49"/>
      <c r="B73" s="65">
        <v>802</v>
      </c>
      <c r="C73" s="65" t="s">
        <v>2318</v>
      </c>
      <c r="D73" s="210" t="s">
        <v>5310</v>
      </c>
      <c r="E73" s="119" t="s">
        <v>2322</v>
      </c>
      <c r="F73" s="65" t="s">
        <v>2319</v>
      </c>
      <c r="G73" s="210" t="s">
        <v>5360</v>
      </c>
      <c r="H73" s="119" t="s">
        <v>2320</v>
      </c>
      <c r="I73" s="136">
        <v>1</v>
      </c>
      <c r="J73" s="119">
        <v>1</v>
      </c>
      <c r="K73" s="65"/>
      <c r="L73" s="65">
        <v>21</v>
      </c>
      <c r="M73" s="65">
        <v>7</v>
      </c>
      <c r="N73" s="65">
        <v>30000</v>
      </c>
      <c r="O73" s="65"/>
      <c r="P73" s="65"/>
      <c r="Q73" s="136"/>
      <c r="R73" s="119"/>
      <c r="S73" s="136" t="s">
        <v>5032</v>
      </c>
      <c r="T73" s="119" t="s">
        <v>4965</v>
      </c>
      <c r="U73" s="65"/>
      <c r="V73" s="65" t="s">
        <v>2321</v>
      </c>
      <c r="W73" s="49"/>
      <c r="X73" s="49"/>
      <c r="Y73" s="49"/>
      <c r="Z73" s="49" t="str">
        <f t="shared" si="2"/>
        <v>D6.scenario.defMeasures['mCRreplaceElec'] = { mid:"802",  name:"mCRreplaceElec",  title:"Introduire des véhicules électriques",  easyness:"1",  refCons:"consCR",  titleShort:"Trappea Marco", level:"",  figNum:"21",  lifeTime:"7",  price:"30000",  roanShow:"",  standardType:"",  subsidy :"",  advice:"Les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   lifestyle:"",   season:"wss"};</v>
      </c>
      <c r="AB73" s="19" t="str">
        <f t="shared" si="3"/>
        <v>$defMeasures['mCRreplaceElec'] = [ 'mid'=&gt;"802",   'title'=&gt;"Introduire des véhicules électriques",  'figNum'=&gt;"21",  'advice'=&gt;"Les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v>
      </c>
    </row>
    <row r="74" spans="1:28" s="19" customFormat="1" ht="69" customHeight="1">
      <c r="A74" s="49"/>
      <c r="B74" s="65">
        <v>803</v>
      </c>
      <c r="C74" s="65" t="s">
        <v>282</v>
      </c>
      <c r="D74" s="210" t="s">
        <v>5311</v>
      </c>
      <c r="E74" s="119" t="s">
        <v>1266</v>
      </c>
      <c r="F74" s="65" t="s">
        <v>2280</v>
      </c>
      <c r="G74" s="210" t="s">
        <v>5361</v>
      </c>
      <c r="H74" s="119" t="s">
        <v>1265</v>
      </c>
      <c r="I74" s="136">
        <v>3</v>
      </c>
      <c r="J74" s="119">
        <v>3</v>
      </c>
      <c r="K74" s="65"/>
      <c r="L74" s="65">
        <v>21</v>
      </c>
      <c r="M74" s="65"/>
      <c r="N74" s="65" t="s">
        <v>4498</v>
      </c>
      <c r="O74" s="65"/>
      <c r="P74" s="65"/>
      <c r="Q74" s="136"/>
      <c r="R74" s="119"/>
      <c r="S74" s="136" t="s">
        <v>5033</v>
      </c>
      <c r="T74" s="119" t="s">
        <v>4966</v>
      </c>
      <c r="U74" s="65">
        <v>1</v>
      </c>
      <c r="V74" s="65" t="s">
        <v>2288</v>
      </c>
      <c r="W74" s="49"/>
      <c r="X74" s="49"/>
      <c r="Y74" s="49"/>
      <c r="Z74" s="49" t="str">
        <f t="shared" si="2"/>
        <v>D6.scenario.defMeasures['mCRecoDrive']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démarrage, le rendement du carburant peut être amélioré d'environ 10%.",   lifestyle:"1",   season:"wss"};</v>
      </c>
      <c r="AB74" s="19" t="str">
        <f t="shared" si="3"/>
        <v>$defMeasures['mCRecoDrive'] = [ 'mid'=&gt;"803",   'title'=&gt;"En essayant de garder la conduite écologique comme l'arrêt au ralenti",  'figNum'=&gt;"21",  'advice'=&gt;"En plus de l'arrêt au ralenti, en démarrant doucement au démarrage, le rendement du carburant peut être amélioré d'environ 10%."];</v>
      </c>
    </row>
    <row r="75" spans="1:28" s="19" customFormat="1" ht="69" customHeight="1">
      <c r="A75" s="49"/>
      <c r="B75" s="65">
        <v>804</v>
      </c>
      <c r="C75" s="65" t="s">
        <v>2127</v>
      </c>
      <c r="D75" s="210" t="s">
        <v>5258</v>
      </c>
      <c r="E75" s="119" t="s">
        <v>3050</v>
      </c>
      <c r="F75" s="65" t="s">
        <v>3048</v>
      </c>
      <c r="G75" s="210" t="s">
        <v>5362</v>
      </c>
      <c r="H75" s="119" t="s">
        <v>3139</v>
      </c>
      <c r="I75" s="136">
        <v>2</v>
      </c>
      <c r="J75" s="119">
        <v>2</v>
      </c>
      <c r="K75" s="65"/>
      <c r="L75" s="65">
        <v>22</v>
      </c>
      <c r="M75" s="65"/>
      <c r="N75" s="65" t="s">
        <v>4498</v>
      </c>
      <c r="O75" s="65"/>
      <c r="P75" s="65"/>
      <c r="Q75" s="136"/>
      <c r="R75" s="119"/>
      <c r="S75" s="136" t="s">
        <v>5034</v>
      </c>
      <c r="T75" s="119" t="s">
        <v>4967</v>
      </c>
      <c r="U75" s="65">
        <v>1</v>
      </c>
      <c r="V75" s="65" t="s">
        <v>2288</v>
      </c>
      <c r="W75" s="49"/>
      <c r="X75" s="49"/>
      <c r="Y75" s="49"/>
      <c r="Z75" s="49" t="str">
        <f t="shared" si="2"/>
        <v>D6.scenario.defMeasures['mCRtrain']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utilisons un vélo ou marchons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utilisons un vélo ou marchons sans utiliser de voiture. C'est aussi pour la santé."];</v>
      </c>
    </row>
    <row r="76" spans="1:28" s="19" customFormat="1" ht="69" customHeight="1">
      <c r="A76" s="49"/>
      <c r="B76" s="65">
        <v>805</v>
      </c>
      <c r="C76" s="65" t="s">
        <v>3142</v>
      </c>
      <c r="D76" s="210" t="s">
        <v>5312</v>
      </c>
      <c r="E76" s="119" t="s">
        <v>3140</v>
      </c>
      <c r="F76" s="65" t="s">
        <v>3049</v>
      </c>
      <c r="G76" s="210" t="s">
        <v>5363</v>
      </c>
      <c r="H76" s="119" t="s">
        <v>3141</v>
      </c>
      <c r="I76" s="136">
        <v>1</v>
      </c>
      <c r="J76" s="119">
        <v>1</v>
      </c>
      <c r="K76" s="65"/>
      <c r="L76" s="65">
        <v>22</v>
      </c>
      <c r="M76" s="65"/>
      <c r="N76" s="65" t="s">
        <v>4498</v>
      </c>
      <c r="O76" s="65"/>
      <c r="P76" s="65"/>
      <c r="Q76" s="136"/>
      <c r="R76" s="119"/>
      <c r="S76" s="136" t="s">
        <v>5035</v>
      </c>
      <c r="T76" s="119" t="s">
        <v>4968</v>
      </c>
      <c r="U76" s="65">
        <v>1</v>
      </c>
      <c r="V76" s="65" t="s">
        <v>2288</v>
      </c>
      <c r="W76" s="49"/>
      <c r="X76" s="49"/>
      <c r="Y76" s="49"/>
      <c r="Z76" s="49" t="str">
        <f t="shared" si="2"/>
        <v>D6.scenario.defMeasures['mCR20percent']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tel que ne pas utiliser pour une application légère de la nécessité.",   lifestyle:"1",   season:"wss"};</v>
      </c>
      <c r="AB76" s="19" t="str">
        <f t="shared" si="3"/>
        <v>$defMeasures['mCR20percent'] = [ 'mid'=&gt;"805",   'title'=&gt;"Arrêtez d'utiliser 20% des voitures",  'figNum'=&gt;"22",  'advice'=&gt;"L'utilisation d'une voiture consomme beaucoup d'énergie. Il est important de concevoir tel que ne pas utiliser pour une application légère de la nécessité."];</v>
      </c>
    </row>
    <row r="77" spans="1:28" s="19" customFormat="1" ht="69" customHeight="1">
      <c r="A77" s="49"/>
      <c r="B77" s="65">
        <v>806</v>
      </c>
      <c r="C77" s="65" t="s">
        <v>2128</v>
      </c>
      <c r="D77" s="210" t="s">
        <v>5313</v>
      </c>
      <c r="E77" s="119" t="s">
        <v>2134</v>
      </c>
      <c r="F77" s="65" t="s">
        <v>3049</v>
      </c>
      <c r="G77" s="210" t="s">
        <v>5364</v>
      </c>
      <c r="H77" s="119" t="s">
        <v>2135</v>
      </c>
      <c r="I77" s="136">
        <v>2</v>
      </c>
      <c r="J77" s="119">
        <v>2</v>
      </c>
      <c r="K77" s="65"/>
      <c r="L77" s="65">
        <v>22</v>
      </c>
      <c r="M77" s="65"/>
      <c r="N77" s="65" t="s">
        <v>4498</v>
      </c>
      <c r="O77" s="65"/>
      <c r="P77" s="65"/>
      <c r="Q77" s="136"/>
      <c r="R77" s="119"/>
      <c r="S77" s="136" t="s">
        <v>5034</v>
      </c>
      <c r="T77" s="119" t="s">
        <v>4967</v>
      </c>
      <c r="U77" s="65">
        <v>1</v>
      </c>
      <c r="V77" s="65" t="s">
        <v>2288</v>
      </c>
      <c r="W77" s="49"/>
      <c r="X77" s="49"/>
      <c r="Y77" s="49"/>
      <c r="Z77" s="49" t="str">
        <f t="shared" si="2"/>
        <v>D6.scenario.defMeasures['mCRwalk']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utilisons un vélo ou marchons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utilisons un vélo ou marchons sans utiliser de voiture. C'est aussi pour la santé."];</v>
      </c>
    </row>
    <row r="78" spans="1:28" s="19" customFormat="1" ht="69" customHeight="1">
      <c r="A78" s="49"/>
      <c r="B78" s="65">
        <v>901</v>
      </c>
      <c r="C78" s="65" t="s">
        <v>2286</v>
      </c>
      <c r="D78" s="210" t="s">
        <v>5314</v>
      </c>
      <c r="E78" s="119" t="s">
        <v>1261</v>
      </c>
      <c r="F78" s="65" t="s">
        <v>3044</v>
      </c>
      <c r="G78" s="210" t="s">
        <v>4150</v>
      </c>
      <c r="H78" s="119" t="s">
        <v>1262</v>
      </c>
      <c r="I78" s="136">
        <v>3</v>
      </c>
      <c r="J78" s="119">
        <v>3</v>
      </c>
      <c r="K78" s="65"/>
      <c r="L78" s="65">
        <v>20</v>
      </c>
      <c r="M78" s="65"/>
      <c r="N78" s="65" t="s">
        <v>4498</v>
      </c>
      <c r="O78" s="65"/>
      <c r="P78" s="65"/>
      <c r="Q78" s="136"/>
      <c r="R78" s="119"/>
      <c r="S78" s="136" t="s">
        <v>5036</v>
      </c>
      <c r="T78" s="119" t="s">
        <v>4969</v>
      </c>
      <c r="U78" s="65">
        <v>1</v>
      </c>
      <c r="V78" s="65" t="s">
        <v>2288</v>
      </c>
      <c r="W78" s="49"/>
      <c r="X78" s="49"/>
      <c r="Y78" s="49"/>
      <c r="Z78" s="49" t="str">
        <f t="shared" si="2"/>
        <v>D6.scenario.defMeasures['mPTstopPlug']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   lifestyle:"1",   season:"wss"};</v>
      </c>
      <c r="AB78" s="19" t="str">
        <f t="shared" si="3"/>
        <v>$defMeasures['mPTstopPlug'] = [ 'mid'=&gt;"901",   'title'=&gt;"Débranchez la fiche de la prise et réduisez la puissance de veille",  'figNum'=&gt;"20",  'advice'=&gt;"L'électricité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tabSelected="1" zoomScale="80" zoomScaleNormal="80" workbookViewId="0">
      <pane xSplit="4" ySplit="3" topLeftCell="DE4" activePane="bottomRight" state="frozen"/>
      <selection pane="topRight" activeCell="E1" sqref="E1"/>
      <selection pane="bottomLeft" activeCell="A4" sqref="A4"/>
      <selection pane="bottomRight" activeCell="DT177" sqref="DL4:DT177"/>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3553</v>
      </c>
      <c r="D1" s="74"/>
      <c r="F1" s="74"/>
      <c r="G1" s="74"/>
      <c r="N1" s="73" t="s">
        <v>1883</v>
      </c>
      <c r="O1" s="73" t="s">
        <v>1882</v>
      </c>
      <c r="P1" s="73" t="s">
        <v>1884</v>
      </c>
      <c r="V1" s="159" t="s">
        <v>3554</v>
      </c>
      <c r="W1" s="160"/>
      <c r="X1" s="160"/>
      <c r="Y1" s="160"/>
      <c r="Z1" s="160"/>
      <c r="AA1" s="160"/>
      <c r="AB1" s="160"/>
      <c r="CJ1" s="73" t="s">
        <v>4624</v>
      </c>
      <c r="DL1" s="75"/>
      <c r="DM1" s="75"/>
      <c r="DN1" s="75"/>
      <c r="DO1" s="75"/>
      <c r="DP1" s="75"/>
      <c r="DQ1" s="75"/>
      <c r="DR1" s="75"/>
      <c r="DS1" s="75"/>
      <c r="DT1" s="75"/>
    </row>
    <row r="2" spans="1:124">
      <c r="B2" s="143" t="s">
        <v>3381</v>
      </c>
      <c r="C2" s="143" t="s">
        <v>2145</v>
      </c>
      <c r="D2" s="143"/>
      <c r="E2" s="143" t="s">
        <v>1822</v>
      </c>
      <c r="F2" s="143" t="s">
        <v>2156</v>
      </c>
      <c r="G2" s="143"/>
      <c r="H2" s="143" t="s">
        <v>401</v>
      </c>
      <c r="I2" s="143"/>
      <c r="J2" s="143" t="s">
        <v>1885</v>
      </c>
      <c r="K2" s="143"/>
      <c r="L2" s="143" t="s">
        <v>1886</v>
      </c>
      <c r="M2" s="143" t="s">
        <v>1887</v>
      </c>
      <c r="N2" s="143" t="s">
        <v>1888</v>
      </c>
      <c r="O2" s="143" t="s">
        <v>3014</v>
      </c>
      <c r="P2" s="143" t="s">
        <v>1889</v>
      </c>
      <c r="Q2" s="143" t="s">
        <v>1890</v>
      </c>
      <c r="R2" s="143"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3"/>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3" t="s">
        <v>4625</v>
      </c>
      <c r="CK2" s="174"/>
      <c r="CL2" s="174"/>
      <c r="CM2" s="174"/>
      <c r="CN2" s="174"/>
      <c r="CO2" s="174"/>
      <c r="CP2" s="174"/>
      <c r="CQ2" s="175"/>
      <c r="CR2" s="176" t="s">
        <v>4626</v>
      </c>
      <c r="CS2" s="177"/>
      <c r="CT2" s="177"/>
      <c r="CU2" s="177"/>
      <c r="CV2" s="177"/>
      <c r="CW2" s="177"/>
      <c r="CX2" s="177"/>
      <c r="CY2" s="178"/>
      <c r="CZ2" s="179" t="s">
        <v>4627</v>
      </c>
      <c r="DA2" s="180"/>
      <c r="DB2" s="180"/>
      <c r="DC2" s="180"/>
      <c r="DD2" s="180"/>
      <c r="DE2" s="180"/>
      <c r="DF2" s="180"/>
      <c r="DG2" s="181"/>
      <c r="DL2" s="76"/>
      <c r="DM2" s="76"/>
      <c r="DN2" s="76" t="s">
        <v>3380</v>
      </c>
      <c r="DO2" s="75"/>
      <c r="DP2" s="75"/>
      <c r="DQ2" s="75"/>
      <c r="DR2" s="75"/>
      <c r="DS2" s="75"/>
      <c r="DT2" s="75"/>
    </row>
    <row r="3" spans="1:124" s="85" customFormat="1" ht="36">
      <c r="B3" s="142" t="s">
        <v>3438</v>
      </c>
      <c r="C3" s="142" t="s">
        <v>3551</v>
      </c>
      <c r="D3" s="142" t="s">
        <v>3400</v>
      </c>
      <c r="E3" s="110" t="s">
        <v>3439</v>
      </c>
      <c r="F3" s="142" t="s">
        <v>3401</v>
      </c>
      <c r="G3" s="142" t="s">
        <v>3402</v>
      </c>
      <c r="H3" s="142" t="s">
        <v>3398</v>
      </c>
      <c r="I3" s="142" t="s">
        <v>3403</v>
      </c>
      <c r="J3" s="142" t="s">
        <v>3404</v>
      </c>
      <c r="K3" s="142" t="s">
        <v>3399</v>
      </c>
      <c r="L3" s="142" t="s">
        <v>3440</v>
      </c>
      <c r="M3" s="142" t="s">
        <v>3441</v>
      </c>
      <c r="N3" s="142" t="s">
        <v>3446</v>
      </c>
      <c r="O3" s="142" t="s">
        <v>3442</v>
      </c>
      <c r="P3" s="142" t="s">
        <v>3443</v>
      </c>
      <c r="Q3" s="142" t="s">
        <v>3444</v>
      </c>
      <c r="R3" s="142"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4">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4629</v>
      </c>
      <c r="CK3" s="111" t="s">
        <v>4630</v>
      </c>
      <c r="CL3" s="111" t="s">
        <v>4631</v>
      </c>
      <c r="CM3" s="111" t="s">
        <v>4632</v>
      </c>
      <c r="CN3" s="111" t="s">
        <v>4633</v>
      </c>
      <c r="CO3" s="111" t="s">
        <v>4630</v>
      </c>
      <c r="CP3" s="111" t="s">
        <v>4634</v>
      </c>
      <c r="CQ3" s="111" t="s">
        <v>4635</v>
      </c>
      <c r="CR3" s="111" t="s">
        <v>4628</v>
      </c>
      <c r="CS3" s="111" t="s">
        <v>4630</v>
      </c>
      <c r="CT3" s="111" t="s">
        <v>4636</v>
      </c>
      <c r="CU3" s="111" t="s">
        <v>4630</v>
      </c>
      <c r="CV3" s="111" t="s">
        <v>4637</v>
      </c>
      <c r="CW3" s="111" t="s">
        <v>4630</v>
      </c>
      <c r="CX3" s="111" t="s">
        <v>4638</v>
      </c>
      <c r="CY3" s="111" t="s">
        <v>4635</v>
      </c>
      <c r="CZ3" s="111" t="s">
        <v>4628</v>
      </c>
      <c r="DA3" s="111" t="s">
        <v>4630</v>
      </c>
      <c r="DB3" s="111" t="s">
        <v>4631</v>
      </c>
      <c r="DC3" s="111" t="s">
        <v>4632</v>
      </c>
      <c r="DD3" s="111" t="s">
        <v>4633</v>
      </c>
      <c r="DE3" s="111" t="s">
        <v>4632</v>
      </c>
      <c r="DF3" s="111" t="s">
        <v>4634</v>
      </c>
      <c r="DG3" s="111" t="s">
        <v>4635</v>
      </c>
      <c r="DL3" s="78"/>
      <c r="DM3" s="78"/>
      <c r="DN3" s="78" t="s">
        <v>2491</v>
      </c>
      <c r="DO3" s="79"/>
      <c r="DP3" s="80"/>
      <c r="DQ3" s="81" t="s">
        <v>1949</v>
      </c>
      <c r="DR3" s="82"/>
      <c r="DS3" s="83"/>
      <c r="DT3" s="84" t="s">
        <v>2454</v>
      </c>
    </row>
    <row r="4" spans="1:124" s="85" customFormat="1" ht="43.5" customHeight="1">
      <c r="A4" s="73"/>
      <c r="B4" s="111" t="s">
        <v>3083</v>
      </c>
      <c r="C4" s="120" t="s">
        <v>5365</v>
      </c>
      <c r="D4" s="132" t="s">
        <v>3084</v>
      </c>
      <c r="E4" s="111" t="s">
        <v>1900</v>
      </c>
      <c r="F4" s="120"/>
      <c r="G4" s="132"/>
      <c r="H4" s="120" t="s">
        <v>5481</v>
      </c>
      <c r="I4" s="132" t="s">
        <v>3085</v>
      </c>
      <c r="J4" s="120" t="str">
        <f>IF(K4="","",K4)</f>
        <v>sel010</v>
      </c>
      <c r="K4" s="132" t="str">
        <f>"sel"&amp;MID($B4,2,5)</f>
        <v>sel010</v>
      </c>
      <c r="L4" s="112"/>
      <c r="M4" s="112"/>
      <c r="N4" s="112"/>
      <c r="O4" s="111" t="s">
        <v>1883</v>
      </c>
      <c r="P4" s="112"/>
      <c r="Q4" s="112"/>
      <c r="R4" s="111">
        <v>-1</v>
      </c>
      <c r="S4" s="73"/>
      <c r="T4" s="73"/>
      <c r="U4" s="114" t="str">
        <f>J4</f>
        <v>sel010</v>
      </c>
      <c r="V4" s="120" t="s">
        <v>5600</v>
      </c>
      <c r="W4" s="120" t="s">
        <v>5601</v>
      </c>
      <c r="X4" s="120" t="s">
        <v>5602</v>
      </c>
      <c r="Y4" s="120" t="s">
        <v>5603</v>
      </c>
      <c r="Z4" s="120"/>
      <c r="AA4" s="120"/>
      <c r="AB4" s="120"/>
      <c r="AC4" s="120"/>
      <c r="AD4" s="120"/>
      <c r="AE4" s="120"/>
      <c r="AF4" s="120"/>
      <c r="AG4" s="120"/>
      <c r="AH4" s="120"/>
      <c r="AI4" s="120"/>
      <c r="AJ4" s="120"/>
      <c r="AK4" s="120"/>
      <c r="AL4" s="132" t="s">
        <v>2267</v>
      </c>
      <c r="AM4" s="132" t="s">
        <v>3086</v>
      </c>
      <c r="AN4" s="132" t="s">
        <v>3087</v>
      </c>
      <c r="AO4" s="161" t="s">
        <v>3089</v>
      </c>
      <c r="AP4" s="161"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title:"Préférence pour l'affichage des mesures",  unit:"",  text:"Quelles mesures devraient être affichées de préférence ?",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"Préférence pour la réduction du CO2", " Priorité pour la réduction des dépenses financières en énergie", " Prise en compte de la facilité de l'initiative", " Préférence pour la facilité à mettre en place l'initiative",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3561</v>
      </c>
      <c r="D5" s="132" t="s">
        <v>1902</v>
      </c>
      <c r="E5" s="111" t="s">
        <v>1900</v>
      </c>
      <c r="F5" s="120" t="s">
        <v>3602</v>
      </c>
      <c r="G5" s="132" t="s">
        <v>1903</v>
      </c>
      <c r="H5" s="120" t="s">
        <v>5482</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3619</v>
      </c>
      <c r="W5" s="120" t="s">
        <v>3620</v>
      </c>
      <c r="X5" s="120" t="s">
        <v>3621</v>
      </c>
      <c r="Y5" s="120" t="s">
        <v>3622</v>
      </c>
      <c r="Z5" s="120" t="s">
        <v>3623</v>
      </c>
      <c r="AA5" s="120" t="s">
        <v>3624</v>
      </c>
      <c r="AB5" s="120" t="s">
        <v>3625</v>
      </c>
      <c r="AC5" s="120" t="s">
        <v>3626</v>
      </c>
      <c r="AD5" s="120" t="s">
        <v>3627</v>
      </c>
      <c r="AE5" s="120"/>
      <c r="AF5" s="120"/>
      <c r="AG5" s="120"/>
      <c r="AH5" s="120"/>
      <c r="AI5" s="120"/>
      <c r="AJ5" s="120"/>
      <c r="AK5" s="120"/>
      <c r="AL5" s="132" t="s">
        <v>2267</v>
      </c>
      <c r="AM5" s="161" t="s">
        <v>1959</v>
      </c>
      <c r="AN5" s="161" t="s">
        <v>1960</v>
      </c>
      <c r="AO5" s="161" t="s">
        <v>1961</v>
      </c>
      <c r="AP5" s="161"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text:"Sélectionnez le nombre de personnes du foyer, en vous incluant.",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5366</v>
      </c>
      <c r="D6" s="132" t="s">
        <v>2883</v>
      </c>
      <c r="E6" s="111" t="s">
        <v>1900</v>
      </c>
      <c r="F6" s="120"/>
      <c r="G6" s="132"/>
      <c r="H6" s="120" t="s">
        <v>5483</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3628</v>
      </c>
      <c r="W6" s="120" t="s">
        <v>5604</v>
      </c>
      <c r="X6" s="120" t="s">
        <v>5605</v>
      </c>
      <c r="Y6" s="120"/>
      <c r="Z6" s="120"/>
      <c r="AA6" s="120"/>
      <c r="AB6" s="120"/>
      <c r="AC6" s="120"/>
      <c r="AD6" s="120"/>
      <c r="AE6" s="120"/>
      <c r="AF6" s="120"/>
      <c r="AG6" s="120"/>
      <c r="AH6" s="120"/>
      <c r="AI6" s="120"/>
      <c r="AJ6" s="120"/>
      <c r="AK6" s="120"/>
      <c r="AL6" s="132" t="s">
        <v>2267</v>
      </c>
      <c r="AM6" s="161" t="s">
        <v>3045</v>
      </c>
      <c r="AN6" s="161"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ou immeuble",  unit:"",  text:"Résidez-vous dans une maison individuelle, un immeuble ?",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Immeuble", "" ];</v>
      </c>
      <c r="DR6" s="90"/>
      <c r="DS6" s="90"/>
      <c r="DT6" s="90" t="str">
        <f t="shared" si="5"/>
        <v>D6.scenario.defSelectData['sel002']= [ '-1', '1', '2' ];</v>
      </c>
    </row>
    <row r="7" spans="1:124" s="85" customFormat="1" ht="43.5" customHeight="1">
      <c r="A7" s="73"/>
      <c r="B7" s="111" t="s">
        <v>1904</v>
      </c>
      <c r="C7" s="120" t="s">
        <v>5367</v>
      </c>
      <c r="D7" s="132" t="s">
        <v>1905</v>
      </c>
      <c r="E7" s="111" t="s">
        <v>1900</v>
      </c>
      <c r="F7" s="120" t="s">
        <v>1906</v>
      </c>
      <c r="G7" s="132" t="s">
        <v>1906</v>
      </c>
      <c r="H7" s="120" t="s">
        <v>5484</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3628</v>
      </c>
      <c r="W7" s="120" t="s">
        <v>4049</v>
      </c>
      <c r="X7" s="120" t="s">
        <v>3631</v>
      </c>
      <c r="Y7" s="120" t="s">
        <v>3632</v>
      </c>
      <c r="Z7" s="120" t="s">
        <v>3633</v>
      </c>
      <c r="AA7" s="120" t="s">
        <v>3634</v>
      </c>
      <c r="AB7" s="120" t="s">
        <v>3635</v>
      </c>
      <c r="AC7" s="120" t="s">
        <v>3636</v>
      </c>
      <c r="AD7" s="120" t="s">
        <v>5606</v>
      </c>
      <c r="AE7" s="120"/>
      <c r="AF7" s="120"/>
      <c r="AG7" s="120"/>
      <c r="AH7" s="120"/>
      <c r="AI7" s="120"/>
      <c r="AJ7" s="120"/>
      <c r="AK7" s="120"/>
      <c r="AL7" s="132" t="s">
        <v>2267</v>
      </c>
      <c r="AM7" s="132" t="s">
        <v>1970</v>
      </c>
      <c r="AN7" s="161" t="s">
        <v>1971</v>
      </c>
      <c r="AO7" s="161" t="s">
        <v>1972</v>
      </c>
      <c r="AP7" s="161" t="s">
        <v>1973</v>
      </c>
      <c r="AQ7" s="161" t="s">
        <v>1974</v>
      </c>
      <c r="AR7" s="161" t="s">
        <v>1975</v>
      </c>
      <c r="AS7" s="161"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du logement",  unit:"m2",  text:"Veuillez sélectionner la valeur numérique la plus proche de la superficie totale de votre logement.", inputType:"sel003", right:"", postfix:"", nodata:"", varType:"Number", min:"", max:"", defaultValue:"-1", d11t:"150",d11p:"0",d12t:"100",d12p:"1",d13t:"0",d13p:"2",d1w:"3",d1d:"1", d21t:"",d21p:"",d22t:"",d22p:"",d23t:"",d23p:"",d2w:"",d2d:"", d31t:"",d31p:"",d32t:"",d32p:"",d33t:"",d33p:"",d3w:"",d3d:""}; </v>
      </c>
      <c r="DO7" s="88"/>
      <c r="DP7" s="88"/>
      <c r="DQ7" s="89" t="str">
        <f t="shared" si="4"/>
        <v>D6.scenario.defSelectValue["sel003"]= [ "Veuillez sélectionner", " 15 m 2", " 30 m 2", " 50 m 2", " 70 m 2", " 100 m 2", " 120 m 2", " 150 m 2", " 200 m 2 ou plus", "" ];</v>
      </c>
      <c r="DR7" s="90"/>
      <c r="DS7" s="90"/>
      <c r="DT7" s="90" t="str">
        <f t="shared" si="5"/>
        <v>D6.scenario.defSelectData['sel003']= [ '-1', '15', '30', '50', '70', '100', '120', '150', '220' ];</v>
      </c>
    </row>
    <row r="8" spans="1:124" s="85" customFormat="1" ht="43.5" customHeight="1">
      <c r="A8" s="73"/>
      <c r="B8" s="111" t="s">
        <v>1908</v>
      </c>
      <c r="C8" s="120" t="s">
        <v>3562</v>
      </c>
      <c r="D8" s="132" t="s">
        <v>2500</v>
      </c>
      <c r="E8" s="111" t="s">
        <v>1900</v>
      </c>
      <c r="F8" s="120"/>
      <c r="G8" s="132"/>
      <c r="H8" s="120" t="s">
        <v>5485</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3628</v>
      </c>
      <c r="W8" s="120" t="s">
        <v>5607</v>
      </c>
      <c r="X8" s="120" t="s">
        <v>5608</v>
      </c>
      <c r="Y8" s="120"/>
      <c r="Z8" s="120"/>
      <c r="AA8" s="120"/>
      <c r="AB8" s="120"/>
      <c r="AC8" s="120"/>
      <c r="AD8" s="120"/>
      <c r="AE8" s="120"/>
      <c r="AF8" s="120"/>
      <c r="AG8" s="120"/>
      <c r="AH8" s="120"/>
      <c r="AI8" s="120"/>
      <c r="AJ8" s="120"/>
      <c r="AK8" s="120"/>
      <c r="AL8" s="132" t="s">
        <v>2267</v>
      </c>
      <c r="AM8" s="161" t="s">
        <v>1101</v>
      </c>
      <c r="AN8" s="161"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text:"Êtes-vous propriétaire ou locataire du logement ?", inputType:"sel004", right:"", postfix:"", nodata:"", varType:"Number", min:"", max:"", defaultValue:"-1", d11t:"",d11p:"",d12t:"",d12p:"",d13t:"",d13p:"",d1w:"",d1d:"", d21t:"",d21p:"",d22t:"",d22p:"",d23t:"",d23p:"",d2w:"",d2d:"", d31t:"",d31p:"",d32t:"",d32p:"",d33t:"",d33p:"",d3w:"",d3d:""}; </v>
      </c>
      <c r="DO8" s="88"/>
      <c r="DP8" s="88"/>
      <c r="DQ8" s="89" t="str">
        <f t="shared" si="4"/>
        <v>D6.scenario.defSelectValue["sel004"]= [ "Veuillez sélectionner", " Propriétaire", " Locataire", "" ];</v>
      </c>
      <c r="DR8" s="90"/>
      <c r="DS8" s="90"/>
      <c r="DT8" s="90" t="str">
        <f t="shared" si="5"/>
        <v>D6.scenario.defSelectData['sel004']= [ '-1', '1', '2' ];</v>
      </c>
    </row>
    <row r="9" spans="1:124" s="85" customFormat="1" ht="43.5" customHeight="1">
      <c r="A9" s="73"/>
      <c r="B9" s="111" t="s">
        <v>1945</v>
      </c>
      <c r="C9" s="120" t="s">
        <v>5368</v>
      </c>
      <c r="D9" s="132" t="s">
        <v>2458</v>
      </c>
      <c r="E9" s="111" t="s">
        <v>1900</v>
      </c>
      <c r="F9" s="120"/>
      <c r="G9" s="132"/>
      <c r="H9" s="120" t="s">
        <v>5486</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3628</v>
      </c>
      <c r="W9" s="120" t="s">
        <v>5609</v>
      </c>
      <c r="X9" s="120" t="s">
        <v>5610</v>
      </c>
      <c r="Y9" s="120" t="s">
        <v>5611</v>
      </c>
      <c r="Z9" s="120"/>
      <c r="AA9" s="120"/>
      <c r="AB9" s="120"/>
      <c r="AC9" s="120"/>
      <c r="AD9" s="120"/>
      <c r="AE9" s="120"/>
      <c r="AF9" s="120"/>
      <c r="AG9" s="120"/>
      <c r="AH9" s="120"/>
      <c r="AI9" s="120"/>
      <c r="AJ9" s="120"/>
      <c r="AK9" s="120"/>
      <c r="AL9" s="132" t="s">
        <v>2267</v>
      </c>
      <c r="AM9" s="161" t="s">
        <v>2419</v>
      </c>
      <c r="AN9" s="161" t="s">
        <v>2420</v>
      </c>
      <c r="AO9" s="161"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title:"Nombre d'étages",  unit:"",  text:"Combien d'étages comporte votre logement ? Si vous habitez en immeuble, à quel étage vivez-vous ?", inputType:"sel005", right:"", postfix:"", nodata:"", varType:"Number", min:"", max:"", defaultValue:"-1", d11t:"",d11p:"",d12t:"",d12p:"",d13t:"",d13p:"",d1w:"",d1d:"", d21t:"",d21p:"",d22t:"",d22p:"",d23t:"",d23p:"",d2w:"",d2d:"", d31t:"",d31p:"",d32t:"",d32p:"",d33t:"",d33p:"",d3w:"",d3d:""}; </v>
      </c>
      <c r="DO9" s="88"/>
      <c r="DP9" s="88"/>
      <c r="DQ9" s="89" t="str">
        <f t="shared" si="4"/>
        <v>D6.scenario.defSelectValue["sel005"]= [ "Veuillez sélectionner", " De plain-pied", "2 niveaux", " 3 niveaux ou plus", "" ];</v>
      </c>
      <c r="DR9" s="90"/>
      <c r="DS9" s="90"/>
      <c r="DT9" s="90" t="str">
        <f t="shared" si="5"/>
        <v>D6.scenario.defSelectData['sel005']= [ '-1', '1', '2', '3' ];</v>
      </c>
    </row>
    <row r="10" spans="1:124" s="85" customFormat="1" ht="43.5" customHeight="1">
      <c r="A10" s="74"/>
      <c r="B10" s="111" t="s">
        <v>1912</v>
      </c>
      <c r="C10" s="120" t="s">
        <v>5369</v>
      </c>
      <c r="D10" s="132" t="s">
        <v>2375</v>
      </c>
      <c r="E10" s="111" t="s">
        <v>1900</v>
      </c>
      <c r="F10" s="120"/>
      <c r="G10" s="132"/>
      <c r="H10" s="120" t="s">
        <v>5487</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3628</v>
      </c>
      <c r="W10" s="120" t="s">
        <v>5612</v>
      </c>
      <c r="X10" s="120" t="s">
        <v>5613</v>
      </c>
      <c r="Y10" s="120"/>
      <c r="Z10" s="120"/>
      <c r="AA10" s="120"/>
      <c r="AB10" s="120"/>
      <c r="AC10" s="120"/>
      <c r="AD10" s="120"/>
      <c r="AE10" s="120"/>
      <c r="AF10" s="120"/>
      <c r="AG10" s="120"/>
      <c r="AH10" s="120"/>
      <c r="AI10" s="120"/>
      <c r="AJ10" s="120"/>
      <c r="AK10" s="120"/>
      <c r="AL10" s="132" t="s">
        <v>2267</v>
      </c>
      <c r="AM10" s="161" t="s">
        <v>2409</v>
      </c>
      <c r="AN10" s="161"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title:"Le plafond est-il sous le toit ? (au dernier étage)",  unit:"",  text:"Votre plafond est-il sous le toit ? (au dernier étage)", inputType:"sel006", right:"", postfix:"", nodata:"", varType:"Number", min:"", max:"", defaultValue:"-1", d11t:"",d11p:"",d12t:"",d12p:"",d13t:"",d13p:"",d1w:"",d1d:"", d21t:"",d21p:"",d22t:"",d22p:"",d23t:"",d23p:"",d2w:"",d2d:"", d31t:"",d31p:"",d32t:"",d32p:"",d33t:"",d33p:"",d3w:"",d3d:""}; </v>
      </c>
      <c r="DO10" s="88"/>
      <c r="DP10" s="88"/>
      <c r="DQ10" s="89" t="str">
        <f t="shared" si="4"/>
        <v>D6.scenario.defSelectValue["sel006"]= [ "Veuillez sélectionner", " Au dernier étage (sous le toit)", " A un autre étage (il y a une pièce sur le dessus)", "" ];</v>
      </c>
      <c r="DR10" s="90"/>
      <c r="DS10" s="90"/>
      <c r="DT10" s="90" t="str">
        <f t="shared" si="5"/>
        <v>D6.scenario.defSelectData['sel006']= [ '-1', '1', '2' ];</v>
      </c>
    </row>
    <row r="11" spans="1:124" s="85" customFormat="1" ht="43.5" customHeight="1">
      <c r="A11" s="74"/>
      <c r="B11" s="111" t="s">
        <v>1913</v>
      </c>
      <c r="C11" s="120" t="s">
        <v>5370</v>
      </c>
      <c r="D11" s="132" t="s">
        <v>2456</v>
      </c>
      <c r="E11" s="111" t="s">
        <v>1900</v>
      </c>
      <c r="F11" s="120"/>
      <c r="G11" s="132"/>
      <c r="H11" s="120" t="s">
        <v>5488</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3628</v>
      </c>
      <c r="W11" s="120" t="s">
        <v>5614</v>
      </c>
      <c r="X11" s="120" t="s">
        <v>5615</v>
      </c>
      <c r="Y11" s="120" t="s">
        <v>5616</v>
      </c>
      <c r="Z11" s="120" t="s">
        <v>5617</v>
      </c>
      <c r="AA11" s="120"/>
      <c r="AB11" s="120"/>
      <c r="AC11" s="120"/>
      <c r="AD11" s="120"/>
      <c r="AE11" s="120"/>
      <c r="AF11" s="120"/>
      <c r="AG11" s="120"/>
      <c r="AH11" s="120"/>
      <c r="AI11" s="120"/>
      <c r="AJ11" s="120"/>
      <c r="AK11" s="120"/>
      <c r="AL11" s="132" t="s">
        <v>2267</v>
      </c>
      <c r="AM11" s="161" t="s">
        <v>2492</v>
      </c>
      <c r="AN11" s="161" t="s">
        <v>1228</v>
      </c>
      <c r="AO11" s="161" t="s">
        <v>2493</v>
      </c>
      <c r="AP11" s="161"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title:"Exposition au soleil",  unit:"",  text:"L'exposition au soleil du toit est-elle bonne ?", inputType:"sel007", right:"", postfix:"", nodata:"", varType:"Number", min:"", max:"", defaultValue:"-1", d11t:"3",d11p:"0",d12t:"2",d12p:"1",d13t:"1",d13p:"2",d1w:"3",d1d:"1", d21t:"",d21p:"",d22t:"",d22p:"",d23t:"",d23p:"",d2w:"",d2d:"", d31t:"",d31p:"",d32t:"",d32p:"",d33t:"",d33p:"",d3w:"",d3d:""}; </v>
      </c>
      <c r="DO11" s="88"/>
      <c r="DP11" s="88"/>
      <c r="DQ11" s="89" t="str">
        <f t="shared" si="4"/>
        <v>D6.scenario.defSelectValue["sel007"]= [ "Veuillez sélectionner", " Très bonne", " Bonne", " Il fait parfois sombre", " Mauvaise", "" ];</v>
      </c>
      <c r="DR11" s="90"/>
      <c r="DS11" s="90"/>
      <c r="DT11" s="90" t="str">
        <f t="shared" si="5"/>
        <v>D6.scenario.defSelectData['sel007']= [ '-1', '1', '2', '3', '4' ];</v>
      </c>
    </row>
    <row r="12" spans="1:124" s="85" customFormat="1" ht="43.5" customHeight="1">
      <c r="A12" s="74"/>
      <c r="B12" s="111" t="s">
        <v>2815</v>
      </c>
      <c r="C12" s="120" t="s">
        <v>5371</v>
      </c>
      <c r="D12" s="132" t="s">
        <v>2376</v>
      </c>
      <c r="E12" s="111" t="s">
        <v>1900</v>
      </c>
      <c r="F12" s="120" t="s">
        <v>3603</v>
      </c>
      <c r="G12" s="132" t="s">
        <v>2377</v>
      </c>
      <c r="H12" s="120" t="s">
        <v>5371</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3628</v>
      </c>
      <c r="W12" s="120" t="s">
        <v>4053</v>
      </c>
      <c r="X12" s="120" t="s">
        <v>3647</v>
      </c>
      <c r="Y12" s="120" t="s">
        <v>3648</v>
      </c>
      <c r="Z12" s="120" t="s">
        <v>3649</v>
      </c>
      <c r="AA12" s="120" t="s">
        <v>3650</v>
      </c>
      <c r="AB12" s="120" t="s">
        <v>3651</v>
      </c>
      <c r="AC12" s="120" t="s">
        <v>3652</v>
      </c>
      <c r="AD12" s="120" t="s">
        <v>5618</v>
      </c>
      <c r="AE12" s="120"/>
      <c r="AF12" s="120"/>
      <c r="AG12" s="120"/>
      <c r="AH12" s="120"/>
      <c r="AI12" s="120"/>
      <c r="AJ12" s="120"/>
      <c r="AK12" s="120"/>
      <c r="AL12" s="132" t="s">
        <v>2267</v>
      </c>
      <c r="AM12" s="161" t="s">
        <v>2422</v>
      </c>
      <c r="AN12" s="161" t="s">
        <v>2423</v>
      </c>
      <c r="AO12" s="161" t="s">
        <v>2424</v>
      </c>
      <c r="AP12" s="161" t="s">
        <v>2425</v>
      </c>
      <c r="AQ12" s="161" t="s">
        <v>2426</v>
      </c>
      <c r="AR12" s="161"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pièces",  unit:"pièce",  text:"Nombre de pièces",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8 pièces et plus", "" ];</v>
      </c>
      <c r="DR12" s="90"/>
      <c r="DS12" s="90"/>
      <c r="DT12" s="90" t="str">
        <f t="shared" si="5"/>
        <v>D6.scenario.defSelectData['sel008']= [ '-1', '1', '2', '3', '4', '5', '6', '7', '8' ];</v>
      </c>
    </row>
    <row r="13" spans="1:124" s="85" customFormat="1" ht="43.5" customHeight="1">
      <c r="A13" s="74"/>
      <c r="B13" s="111" t="s">
        <v>1898</v>
      </c>
      <c r="C13" s="120" t="s">
        <v>5372</v>
      </c>
      <c r="D13" s="132" t="s">
        <v>2378</v>
      </c>
      <c r="E13" s="111" t="s">
        <v>1900</v>
      </c>
      <c r="F13" s="120" t="s">
        <v>3611</v>
      </c>
      <c r="G13" s="132" t="s">
        <v>828</v>
      </c>
      <c r="H13" s="120" t="s">
        <v>5372</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3628</v>
      </c>
      <c r="W13" s="120" t="s">
        <v>3654</v>
      </c>
      <c r="X13" s="120" t="s">
        <v>3655</v>
      </c>
      <c r="Y13" s="120" t="s">
        <v>3656</v>
      </c>
      <c r="Z13" s="120" t="s">
        <v>3657</v>
      </c>
      <c r="AA13" s="120" t="s">
        <v>4048</v>
      </c>
      <c r="AB13" s="120"/>
      <c r="AC13" s="120"/>
      <c r="AD13" s="120"/>
      <c r="AE13" s="120"/>
      <c r="AF13" s="120"/>
      <c r="AG13" s="120"/>
      <c r="AH13" s="120"/>
      <c r="AI13" s="120"/>
      <c r="AJ13" s="120"/>
      <c r="AK13" s="120"/>
      <c r="AL13" s="132" t="s">
        <v>2267</v>
      </c>
      <c r="AM13" s="161" t="s">
        <v>2430</v>
      </c>
      <c r="AN13" s="161" t="s">
        <v>2431</v>
      </c>
      <c r="AO13" s="161" t="s">
        <v>2432</v>
      </c>
      <c r="AP13" s="161" t="s">
        <v>2433</v>
      </c>
      <c r="AQ13" s="161"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title:"Âge du bâtiment",  unit:"ans",  text:"Âge du bâtiment",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je ne sais pas", "" ];</v>
      </c>
      <c r="DR13" s="90"/>
      <c r="DS13" s="90"/>
      <c r="DT13" s="90" t="str">
        <f t="shared" si="5"/>
        <v>D6.scenario.defSelectData['sel009']= [ '-1', '3', '7', '13', '30' ];</v>
      </c>
    </row>
    <row r="14" spans="1:124" s="85" customFormat="1" ht="43.5" customHeight="1">
      <c r="A14" s="73"/>
      <c r="B14" s="111" t="s">
        <v>2875</v>
      </c>
      <c r="C14" s="120" t="s">
        <v>5373</v>
      </c>
      <c r="D14" s="132" t="s">
        <v>1899</v>
      </c>
      <c r="E14" s="111" t="s">
        <v>1900</v>
      </c>
      <c r="F14" s="121"/>
      <c r="G14" s="133"/>
      <c r="H14" s="120" t="s">
        <v>5489</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title:"État / département",  unit:"",  text:"Choisissez votre département.",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3563</v>
      </c>
      <c r="D15" s="132" t="s">
        <v>2499</v>
      </c>
      <c r="E15" s="111" t="s">
        <v>1900</v>
      </c>
      <c r="F15" s="121"/>
      <c r="G15" s="133"/>
      <c r="H15" s="120" t="s">
        <v>5490</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text:"Endroit du département où le climat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5374</v>
      </c>
      <c r="D16" s="132" t="s">
        <v>2784</v>
      </c>
      <c r="E16" s="111" t="s">
        <v>1900</v>
      </c>
      <c r="F16" s="121"/>
      <c r="G16" s="133"/>
      <c r="H16" s="120" t="s">
        <v>5491</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3659</v>
      </c>
      <c r="W16" s="120" t="s">
        <v>5619</v>
      </c>
      <c r="X16" s="120" t="s">
        <v>5620</v>
      </c>
      <c r="Y16" s="120" t="s">
        <v>5621</v>
      </c>
      <c r="Z16" s="120" t="s">
        <v>5622</v>
      </c>
      <c r="AA16" s="120"/>
      <c r="AB16" s="120"/>
      <c r="AC16" s="120"/>
      <c r="AD16" s="120"/>
      <c r="AE16" s="120"/>
      <c r="AF16" s="120"/>
      <c r="AG16" s="120"/>
      <c r="AH16" s="120"/>
      <c r="AI16" s="120"/>
      <c r="AJ16" s="120"/>
      <c r="AK16" s="120"/>
      <c r="AL16" s="132" t="s">
        <v>2267</v>
      </c>
      <c r="AM16" s="161" t="s">
        <v>2879</v>
      </c>
      <c r="AN16" s="161" t="s">
        <v>2880</v>
      </c>
      <c r="AO16" s="161" t="s">
        <v>2881</v>
      </c>
      <c r="AP16" s="161"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title:"Résidence urbaine ou provinciale",  unit:"",  text:"Votre zone de résidence est-elle bien desservie par les transports publics ?", inputType:"sel023", right:"", postfix:"", nodata:"", varType:"Number", min:"", max:"", defaultValue:"-1", d11t:"",d11p:"",d12t:"",d12p:"",d13t:"",d13p:"",d1w:"",d1d:"", d21t:"",d21p:"",d22t:"",d22p:"",d23t:"",d23p:"",d2w:"",d2d:"", d31t:"",d31p:"",d32t:"",d32p:"",d33t:"",d33p:"",d3w:"",d3d:""}; </v>
      </c>
      <c r="DO16" s="88"/>
      <c r="DP16" s="88"/>
      <c r="DQ16" s="89" t="str">
        <f t="shared" si="4"/>
        <v>D6.scenario.defSelectValue["sel023"]= [ "Veuillez choisir", " Bien desservie", " Plutôt bien desservie", " Plutôt mal desservie", " Mal desservie", "" ];</v>
      </c>
      <c r="DR16" s="90"/>
      <c r="DS16" s="90"/>
      <c r="DT16" s="90" t="str">
        <f t="shared" si="5"/>
        <v>D6.scenario.defSelectData['sel023']= [ '-1', '1', '2', '3', '4' ];</v>
      </c>
    </row>
    <row r="17" spans="1:124" s="85" customFormat="1" ht="43.5" customHeight="1">
      <c r="A17" s="74"/>
      <c r="B17" s="111" t="s">
        <v>2380</v>
      </c>
      <c r="C17" s="120" t="s">
        <v>5375</v>
      </c>
      <c r="D17" s="132" t="s">
        <v>2381</v>
      </c>
      <c r="E17" s="111" t="s">
        <v>1900</v>
      </c>
      <c r="F17" s="120"/>
      <c r="G17" s="132"/>
      <c r="H17" s="120" t="s">
        <v>5375</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3628</v>
      </c>
      <c r="W17" s="120" t="s">
        <v>5623</v>
      </c>
      <c r="X17" s="120" t="s">
        <v>5624</v>
      </c>
      <c r="Y17" s="120" t="s">
        <v>5625</v>
      </c>
      <c r="Z17" s="120" t="s">
        <v>5626</v>
      </c>
      <c r="AA17" s="120" t="s">
        <v>5627</v>
      </c>
      <c r="AB17" s="120" t="s">
        <v>5628</v>
      </c>
      <c r="AC17" s="120" t="s">
        <v>4048</v>
      </c>
      <c r="AD17" s="120"/>
      <c r="AE17" s="120"/>
      <c r="AF17" s="120"/>
      <c r="AG17" s="120"/>
      <c r="AH17" s="120"/>
      <c r="AI17" s="120"/>
      <c r="AJ17" s="120"/>
      <c r="AK17" s="120"/>
      <c r="AL17" s="132" t="s">
        <v>2267</v>
      </c>
      <c r="AM17" s="132" t="s">
        <v>2435</v>
      </c>
      <c r="AN17" s="161" t="s">
        <v>2436</v>
      </c>
      <c r="AO17" s="161" t="s">
        <v>2437</v>
      </c>
      <c r="AP17" s="161" t="s">
        <v>2438</v>
      </c>
      <c r="AQ17" s="161" t="s">
        <v>2439</v>
      </c>
      <c r="AR17" s="161"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title:"Efficacité de l'isolation thermique des fenêtres",  unit:"",  text:"Efficacité de l'isolation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"Cadre en résine, triple vitrage", "Cadre en résine, verre low-E (isolation thermique)", " Résine et aluminium composite", " Cadre en résine ou résine et aluminium, double vitrage", " Cadre en aluminium, double vitrage", " Cadre en aluminium, simple vitrage", " je ne sais pas", "" ];</v>
      </c>
      <c r="DR17" s="90"/>
      <c r="DS17" s="90"/>
      <c r="DT17" s="90" t="str">
        <f t="shared" si="5"/>
        <v>D6.scenario.defSelectData['sel041']= [ '-1', '1', '2', '3', '4', '5', '6' ];</v>
      </c>
    </row>
    <row r="18" spans="1:124" s="85" customFormat="1" ht="43.5" customHeight="1">
      <c r="A18" s="74"/>
      <c r="B18" s="111" t="s">
        <v>2816</v>
      </c>
      <c r="C18" s="120" t="s">
        <v>5376</v>
      </c>
      <c r="D18" s="132" t="s">
        <v>2564</v>
      </c>
      <c r="E18" s="111" t="s">
        <v>1900</v>
      </c>
      <c r="F18" s="120"/>
      <c r="G18" s="132"/>
      <c r="H18" s="120" t="s">
        <v>5492</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3628</v>
      </c>
      <c r="W18" s="120" t="s">
        <v>5629</v>
      </c>
      <c r="X18" s="120" t="s">
        <v>5630</v>
      </c>
      <c r="Y18" s="120" t="s">
        <v>5631</v>
      </c>
      <c r="Z18" s="120" t="s">
        <v>5632</v>
      </c>
      <c r="AA18" s="120" t="s">
        <v>5633</v>
      </c>
      <c r="AB18" s="120" t="s">
        <v>5634</v>
      </c>
      <c r="AC18" s="120" t="s">
        <v>4048</v>
      </c>
      <c r="AD18" s="120"/>
      <c r="AE18" s="120"/>
      <c r="AF18" s="120"/>
      <c r="AG18" s="120"/>
      <c r="AH18" s="120"/>
      <c r="AI18" s="120"/>
      <c r="AJ18" s="120"/>
      <c r="AK18" s="120"/>
      <c r="AL18" s="132" t="s">
        <v>2267</v>
      </c>
      <c r="AM18" s="132" t="s">
        <v>2566</v>
      </c>
      <c r="AN18" s="132" t="s">
        <v>2567</v>
      </c>
      <c r="AO18" s="161" t="s">
        <v>2568</v>
      </c>
      <c r="AP18" s="161" t="s">
        <v>2569</v>
      </c>
      <c r="AQ18" s="161" t="s">
        <v>2570</v>
      </c>
      <c r="AR18" s="161" t="s">
        <v>2571</v>
      </c>
      <c r="AS18" s="161"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de l'isolation murale",  unit:"",  text:"Quelle est l'épaisseur approximative du matériau d'isolation ?", inputType:"sel042", right:"", postfix:"", nodata:"", varType:"Number", min:"", max:"", defaultValue:"-1", d11t:"100",d11p:"2",d12t:"50",d12p:"1",d13t:"",d13p:"",d1w:"2",d1d:"1", d21t:"100",d21p:"2",d22t:"50",d22p:"1",d23t:"",d23p:"",d2w:"3",d2d:"1", d31t:"",d31p:"",d32t:"",d32p:"",d33t:"",d33p:"",d3w:"",d3d:""}; </v>
      </c>
      <c r="DO18" s="88"/>
      <c r="DP18" s="88"/>
      <c r="DQ18" s="89" t="str">
        <f t="shared" si="4"/>
        <v>D6.scenario.defSelectValue["sel042"]= [ "Veuillez sélectionner", " L'équivalent de 200mm de laine de verre", " L'équivalent de 150mm de laine de verre", " L'équivalent de 100mm de laine de verre", " L'équivalent de 50mm de laine de verre", "  L'équivalent de 30mm de laine de verre", " Il n'y en a pas.", " je ne sais pas", "" ];</v>
      </c>
      <c r="DR18" s="90"/>
      <c r="DS18" s="90"/>
      <c r="DT18" s="90" t="str">
        <f t="shared" si="5"/>
        <v>D6.scenario.defSelectData['sel042']= [ '-1', '200', '150', '100', '50', '30', '10', '-1' ];</v>
      </c>
    </row>
    <row r="19" spans="1:124" s="85" customFormat="1" ht="43.5" customHeight="1">
      <c r="A19" s="74"/>
      <c r="B19" s="111" t="s">
        <v>2817</v>
      </c>
      <c r="C19" s="120" t="s">
        <v>5377</v>
      </c>
      <c r="D19" s="132" t="s">
        <v>2462</v>
      </c>
      <c r="E19" s="111" t="s">
        <v>1900</v>
      </c>
      <c r="F19" s="120"/>
      <c r="G19" s="132"/>
      <c r="H19" s="120" t="s">
        <v>5493</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3628</v>
      </c>
      <c r="W19" s="120" t="s">
        <v>5635</v>
      </c>
      <c r="X19" s="120" t="s">
        <v>5636</v>
      </c>
      <c r="Y19" s="120" t="s">
        <v>5637</v>
      </c>
      <c r="Z19" s="120"/>
      <c r="AA19" s="120"/>
      <c r="AB19" s="120"/>
      <c r="AC19" s="120"/>
      <c r="AD19" s="120"/>
      <c r="AE19" s="120"/>
      <c r="AF19" s="120"/>
      <c r="AG19" s="120"/>
      <c r="AH19" s="120"/>
      <c r="AI19" s="120"/>
      <c r="AJ19" s="120"/>
      <c r="AK19" s="120"/>
      <c r="AL19" s="132" t="s">
        <v>2267</v>
      </c>
      <c r="AM19" s="132" t="s">
        <v>2467</v>
      </c>
      <c r="AN19" s="161" t="s">
        <v>2468</v>
      </c>
      <c r="AO19" s="161"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de l'isolation des fenêtres",  unit:"",  text:"Avez-vous fait rénover l'isolation des fenêtres ?",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La totalité", " Une partie", " Ce n'est pas fait", "" ];</v>
      </c>
      <c r="DR19" s="90"/>
      <c r="DS19" s="90"/>
      <c r="DT19" s="90" t="str">
        <f t="shared" si="5"/>
        <v>D6.scenario.defSelectData['sel043']= [ '-1', '1', '2', '3' ];</v>
      </c>
    </row>
    <row r="20" spans="1:124" s="85" customFormat="1" ht="43.5" customHeight="1">
      <c r="A20" s="74"/>
      <c r="B20" s="111" t="s">
        <v>2818</v>
      </c>
      <c r="C20" s="120" t="s">
        <v>5378</v>
      </c>
      <c r="D20" s="132" t="s">
        <v>2464</v>
      </c>
      <c r="E20" s="111" t="s">
        <v>1900</v>
      </c>
      <c r="F20" s="120"/>
      <c r="G20" s="132"/>
      <c r="H20" s="120" t="s">
        <v>5494</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3628</v>
      </c>
      <c r="W20" s="120" t="s">
        <v>5635</v>
      </c>
      <c r="X20" s="120" t="s">
        <v>5636</v>
      </c>
      <c r="Y20" s="120" t="s">
        <v>5637</v>
      </c>
      <c r="Z20" s="120"/>
      <c r="AA20" s="120"/>
      <c r="AB20" s="120"/>
      <c r="AC20" s="120"/>
      <c r="AD20" s="120"/>
      <c r="AE20" s="120"/>
      <c r="AF20" s="120"/>
      <c r="AG20" s="120"/>
      <c r="AH20" s="120"/>
      <c r="AI20" s="120"/>
      <c r="AJ20" s="120"/>
      <c r="AK20" s="120"/>
      <c r="AL20" s="132" t="s">
        <v>2267</v>
      </c>
      <c r="AM20" s="132" t="s">
        <v>2467</v>
      </c>
      <c r="AN20" s="132" t="s">
        <v>2468</v>
      </c>
      <c r="AO20" s="161"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de l'isolation (murs, sols, plafond)",  unit:"",  text:"Avez-vous effectué des rénovations de l'isolation au mur, au plafond, ou au sol ?",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La totalité", " Une partie", " Ce n'est pas fait", "" ];</v>
      </c>
      <c r="DR20" s="90"/>
      <c r="DS20" s="90"/>
      <c r="DT20" s="90" t="str">
        <f t="shared" si="5"/>
        <v>D6.scenario.defSelectData['sel044']= [ '-1', '1', '2', '3' ];</v>
      </c>
    </row>
    <row r="21" spans="1:124" s="85" customFormat="1" ht="43.5" customHeight="1">
      <c r="A21" s="74"/>
      <c r="B21" s="111" t="s">
        <v>2466</v>
      </c>
      <c r="C21" s="120" t="s">
        <v>5379</v>
      </c>
      <c r="D21" s="132" t="s">
        <v>1909</v>
      </c>
      <c r="E21" s="111" t="s">
        <v>3069</v>
      </c>
      <c r="F21" s="120"/>
      <c r="G21" s="132"/>
      <c r="H21" s="120" t="s">
        <v>5495</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3628</v>
      </c>
      <c r="W21" s="120" t="s">
        <v>3746</v>
      </c>
      <c r="X21" s="120" t="s">
        <v>4085</v>
      </c>
      <c r="Y21" s="120"/>
      <c r="Z21" s="120"/>
      <c r="AA21" s="120"/>
      <c r="AB21" s="120"/>
      <c r="AC21" s="120"/>
      <c r="AD21" s="120"/>
      <c r="AE21" s="120"/>
      <c r="AF21" s="120"/>
      <c r="AG21" s="120"/>
      <c r="AH21" s="120"/>
      <c r="AI21" s="120"/>
      <c r="AJ21" s="120"/>
      <c r="AK21" s="120"/>
      <c r="AL21" s="132" t="s">
        <v>2267</v>
      </c>
      <c r="AM21" s="161" t="s">
        <v>1976</v>
      </c>
      <c r="AN21" s="161"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panneaux solaires",  unit:"",  text:"Avez-vous installé des panneaux solaires ?", inputType:"sel051", right:"", postfix:"", nodata:"", varType:"Number", min:"", max:"", defaultValue:"-1", d11t:"1",d11p:"2",d12t:"",d12p:"",d13t:"",d13p:"",d1w:"4",d1d:"0", d21t:"1",d21p:"2",d22t:"",d22p:"",d23t:"",d23p:"",d2w:"4",d2d:"0", d31t:"",d31p:"",d32t:"",d32p:"",d33t:"",d33p:"",d3w:"",d3d:""}; </v>
      </c>
      <c r="DO21" s="88"/>
      <c r="DP21" s="88"/>
      <c r="DQ21" s="89" t="str">
        <f t="shared" si="4"/>
        <v>D6.scenario.defSelectValue["sel051"]= [ "Veuillez sélectionner", " Non", " Oui", "" ];</v>
      </c>
      <c r="DR21" s="90"/>
      <c r="DS21" s="90"/>
      <c r="DT21" s="90" t="str">
        <f t="shared" si="5"/>
        <v>D6.scenario.defSelectData['sel051']= [ '-1', '0', '1' ];</v>
      </c>
    </row>
    <row r="22" spans="1:124" s="85" customFormat="1" ht="43.5" customHeight="1">
      <c r="A22" s="74"/>
      <c r="B22" s="111" t="s">
        <v>3015</v>
      </c>
      <c r="C22" s="120" t="s">
        <v>5380</v>
      </c>
      <c r="D22" s="132" t="s">
        <v>2850</v>
      </c>
      <c r="E22" s="111" t="s">
        <v>3069</v>
      </c>
      <c r="F22" s="120" t="s">
        <v>1910</v>
      </c>
      <c r="G22" s="132" t="s">
        <v>1910</v>
      </c>
      <c r="H22" s="120" t="s">
        <v>5496</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3628</v>
      </c>
      <c r="W22" s="120" t="s">
        <v>5638</v>
      </c>
      <c r="X22" s="120" t="s">
        <v>5639</v>
      </c>
      <c r="Y22" s="120" t="s">
        <v>5640</v>
      </c>
      <c r="Z22" s="120" t="s">
        <v>5641</v>
      </c>
      <c r="AA22" s="120" t="s">
        <v>5642</v>
      </c>
      <c r="AB22" s="120" t="s">
        <v>5643</v>
      </c>
      <c r="AC22" s="120"/>
      <c r="AD22" s="120"/>
      <c r="AE22" s="120"/>
      <c r="AF22" s="120"/>
      <c r="AG22" s="120" t="s">
        <v>3691</v>
      </c>
      <c r="AH22" s="120"/>
      <c r="AI22" s="120"/>
      <c r="AJ22" s="120"/>
      <c r="AK22" s="120"/>
      <c r="AL22" s="132" t="s">
        <v>2267</v>
      </c>
      <c r="AM22" s="161" t="s">
        <v>1976</v>
      </c>
      <c r="AN22" s="161" t="s">
        <v>1977</v>
      </c>
      <c r="AO22" s="161"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des panneaux solaires",  unit:"kW",  text:"Sélectionnez la taille de vos panneaux solaires, si installés.", inputType:"sel052", right:"", postfix:"", nodata:"", varType:"Number", min:"", max:"", defaultValue:"-1", d11t:"5",d11p:"2",d12t:"2",d12p:"1",d13t:"",d13p:"",d1w:"2",d1d:"0", d21t:"5",d21p:"2",d22t:"2",d22p:"1",d23t:"",d23p:"",d2w:"2",d2d:"0", d31t:"",d31p:"",d32t:"",d32p:"",d33t:"",d33p:"",d3w:"",d3d:""}; </v>
      </c>
      <c r="DO22" s="88"/>
      <c r="DP22" s="88"/>
      <c r="DQ22" s="89" t="str">
        <f t="shared" si="4"/>
        <v>D6.scenario.defSelectValue["sel052"]= [ "Veuillez sélectionner", " Non installés", " Installés (environ 3 kW)", " Installés (environ 4 kW)", " Installés (environ 5 kW)", " Installés (entre 6 et 10 kW)", " Installés (plus de 10 kW)", " ", "" ];</v>
      </c>
      <c r="DR22" s="90"/>
      <c r="DS22" s="90"/>
      <c r="DT22" s="90" t="str">
        <f t="shared" si="5"/>
        <v>D6.scenario.defSelectData['sel052']= [ '-1', '0', '3', '4', '5', '8', '11' ];</v>
      </c>
    </row>
    <row r="23" spans="1:124" s="85" customFormat="1" ht="43.5" customHeight="1">
      <c r="A23" s="74"/>
      <c r="B23" s="111" t="s">
        <v>3016</v>
      </c>
      <c r="C23" s="120" t="s">
        <v>3564</v>
      </c>
      <c r="D23" s="132" t="s">
        <v>2459</v>
      </c>
      <c r="E23" s="111" t="s">
        <v>3069</v>
      </c>
      <c r="F23" s="120"/>
      <c r="G23" s="132"/>
      <c r="H23" s="120" t="s">
        <v>5497</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3628</v>
      </c>
      <c r="W23" s="120" t="s">
        <v>3692</v>
      </c>
      <c r="X23" s="120" t="s">
        <v>3693</v>
      </c>
      <c r="Y23" s="120">
        <v>2013</v>
      </c>
      <c r="Z23" s="120">
        <v>2014</v>
      </c>
      <c r="AA23" s="120">
        <v>2015</v>
      </c>
      <c r="AB23" s="120">
        <v>2016</v>
      </c>
      <c r="AC23" s="120" t="s">
        <v>3694</v>
      </c>
      <c r="AD23" s="120" t="s">
        <v>5638</v>
      </c>
      <c r="AE23" s="120"/>
      <c r="AF23" s="120"/>
      <c r="AG23" s="120"/>
      <c r="AH23" s="120"/>
      <c r="AI23" s="120"/>
      <c r="AJ23" s="120"/>
      <c r="AK23" s="120"/>
      <c r="AL23" s="132" t="s">
        <v>2267</v>
      </c>
      <c r="AM23" s="161" t="s">
        <v>2495</v>
      </c>
      <c r="AN23" s="161" t="s">
        <v>2496</v>
      </c>
      <c r="AO23" s="161" t="s">
        <v>2497</v>
      </c>
      <c r="AP23" s="132" t="s">
        <v>2498</v>
      </c>
      <c r="AQ23" s="132" t="s">
        <v>3361</v>
      </c>
      <c r="AR23" s="132" t="s">
        <v>3362</v>
      </c>
      <c r="AS23" s="132" t="s">
        <v>3363</v>
      </c>
      <c r="AT23" s="161"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text:"En quelle année avez-vous installés vos panneaux solaires ?",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Non installés", "" ];</v>
      </c>
      <c r="DR23" s="90"/>
      <c r="DS23" s="90"/>
      <c r="DT23" s="90" t="str">
        <f t="shared" si="5"/>
        <v>D6.scenario.defSelectData['sel053']= [ '-1', '2010', '2011', '2013', '2014', '2015', '2016', '2017', '9999' ];</v>
      </c>
    </row>
    <row r="24" spans="1:124" s="85" customFormat="1" ht="43.5" customHeight="1">
      <c r="A24" s="74"/>
      <c r="B24" s="111" t="s">
        <v>3065</v>
      </c>
      <c r="C24" s="120" t="s">
        <v>3565</v>
      </c>
      <c r="D24" s="132" t="s">
        <v>2479</v>
      </c>
      <c r="E24" s="111" t="s">
        <v>3069</v>
      </c>
      <c r="F24" s="120"/>
      <c r="G24" s="132"/>
      <c r="H24" s="120" t="s">
        <v>3565</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3628</v>
      </c>
      <c r="W24" s="120" t="s">
        <v>4085</v>
      </c>
      <c r="X24" s="120" t="s">
        <v>3840</v>
      </c>
      <c r="Y24" s="120"/>
      <c r="Z24" s="120"/>
      <c r="AA24" s="120"/>
      <c r="AB24" s="120"/>
      <c r="AC24" s="120"/>
      <c r="AD24" s="120"/>
      <c r="AE24" s="120"/>
      <c r="AF24" s="120"/>
      <c r="AG24" s="120"/>
      <c r="AH24" s="120"/>
      <c r="AI24" s="120"/>
      <c r="AJ24" s="120"/>
      <c r="AK24" s="120"/>
      <c r="AL24" s="132" t="s">
        <v>2267</v>
      </c>
      <c r="AM24" s="161" t="s">
        <v>2480</v>
      </c>
      <c r="AN24" s="161"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"Veuillez sélectionner", " Oui", " non", "" ];</v>
      </c>
      <c r="DR24" s="90"/>
      <c r="DS24" s="90"/>
      <c r="DT24" s="90" t="str">
        <f t="shared" si="5"/>
        <v>D6.scenario.defSelectData['sel054']= [ '-1', '1', '2' ];</v>
      </c>
    </row>
    <row r="25" spans="1:124" s="85" customFormat="1" ht="43.5" customHeight="1">
      <c r="A25" s="74"/>
      <c r="B25" s="111" t="s">
        <v>2820</v>
      </c>
      <c r="C25" s="120" t="s">
        <v>5381</v>
      </c>
      <c r="D25" s="132" t="s">
        <v>1280</v>
      </c>
      <c r="E25" s="111" t="s">
        <v>3069</v>
      </c>
      <c r="F25" s="120" t="s">
        <v>3604</v>
      </c>
      <c r="G25" s="132" t="s">
        <v>1911</v>
      </c>
      <c r="H25" s="120" t="s">
        <v>5498</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3628</v>
      </c>
      <c r="W25" s="120" t="s">
        <v>4314</v>
      </c>
      <c r="X25" s="120" t="s">
        <v>4320</v>
      </c>
      <c r="Y25" s="120" t="s">
        <v>5644</v>
      </c>
      <c r="Z25" s="120" t="s">
        <v>5645</v>
      </c>
      <c r="AA25" s="120" t="s">
        <v>4056</v>
      </c>
      <c r="AB25" s="120" t="s">
        <v>4317</v>
      </c>
      <c r="AC25" s="120" t="s">
        <v>5646</v>
      </c>
      <c r="AD25" s="120" t="s">
        <v>5647</v>
      </c>
      <c r="AE25" s="120" t="s">
        <v>5648</v>
      </c>
      <c r="AF25" s="120" t="s">
        <v>4057</v>
      </c>
      <c r="AG25" s="120" t="s">
        <v>3698</v>
      </c>
      <c r="AH25" s="120"/>
      <c r="AI25" s="120"/>
      <c r="AJ25" s="120"/>
      <c r="AK25" s="120"/>
      <c r="AL25" s="132" t="s">
        <v>2267</v>
      </c>
      <c r="AM25" s="132" t="s">
        <v>1980</v>
      </c>
      <c r="AN25" s="132" t="s">
        <v>1981</v>
      </c>
      <c r="AO25" s="132" t="s">
        <v>1982</v>
      </c>
      <c r="AP25" s="161" t="s">
        <v>1983</v>
      </c>
      <c r="AQ25" s="161" t="s">
        <v>1984</v>
      </c>
      <c r="AR25" s="161" t="s">
        <v>1985</v>
      </c>
      <c r="AS25" s="161" t="s">
        <v>1986</v>
      </c>
      <c r="AT25" s="161"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title:"Coût de l'électricité",  unit:"euro",  text:"Sélectionnez le montant approximatif de vos dépenses en électricité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"Veuillez sélectionner", " 20 euros", " 40 euros", " 60 euros", " 80 euros", " 100 euros", " 120 euros", " 140 euros", " 160 euros", " 180 euros", " 200 euros", " plus que cela", "" ];</v>
      </c>
      <c r="DR25" s="90"/>
      <c r="DS25" s="90"/>
      <c r="DT25" s="90" t="str">
        <f t="shared" si="5"/>
        <v>D6.scenario.defSelectData['sel061']= [ '-1', '10', '20', '30', '50', '70', '100', '120', '150', '200', '300', '400' ];</v>
      </c>
    </row>
    <row r="26" spans="1:124" s="85" customFormat="1" ht="43.5" customHeight="1">
      <c r="A26" s="73"/>
      <c r="B26" s="111" t="s">
        <v>3067</v>
      </c>
      <c r="C26" s="120" t="s">
        <v>5382</v>
      </c>
      <c r="D26" s="132" t="s">
        <v>3061</v>
      </c>
      <c r="E26" s="111" t="s">
        <v>3069</v>
      </c>
      <c r="F26" s="120" t="s">
        <v>3604</v>
      </c>
      <c r="G26" s="132" t="s">
        <v>1911</v>
      </c>
      <c r="H26" s="120" t="s">
        <v>5499</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3628</v>
      </c>
      <c r="W26" s="120" t="s">
        <v>5649</v>
      </c>
      <c r="X26" s="120" t="s">
        <v>5650</v>
      </c>
      <c r="Y26" s="120" t="s">
        <v>5651</v>
      </c>
      <c r="Z26" s="120" t="s">
        <v>5652</v>
      </c>
      <c r="AA26" s="120" t="s">
        <v>4314</v>
      </c>
      <c r="AB26" s="120" t="s">
        <v>5653</v>
      </c>
      <c r="AC26" s="120" t="s">
        <v>5654</v>
      </c>
      <c r="AD26" s="120" t="s">
        <v>5655</v>
      </c>
      <c r="AE26" s="120" t="s">
        <v>5656</v>
      </c>
      <c r="AF26" s="120" t="s">
        <v>4320</v>
      </c>
      <c r="AG26" s="120" t="s">
        <v>3698</v>
      </c>
      <c r="AH26" s="120" t="s">
        <v>5638</v>
      </c>
      <c r="AI26" s="120"/>
      <c r="AJ26" s="120"/>
      <c r="AK26" s="120"/>
      <c r="AL26" s="132" t="s">
        <v>2267</v>
      </c>
      <c r="AM26" s="132" t="s">
        <v>1980</v>
      </c>
      <c r="AN26" s="132" t="s">
        <v>1981</v>
      </c>
      <c r="AO26" s="132" t="s">
        <v>1982</v>
      </c>
      <c r="AP26" s="132" t="s">
        <v>1983</v>
      </c>
      <c r="AQ26" s="132" t="s">
        <v>1984</v>
      </c>
      <c r="AR26" s="161"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la vente d'électricité",  unit:"euro",  text:"Combien d'électricité créée par vos panneaux solaires pouvez-vous vendre par mois ?", inputType:"sel062", right:"", postfix:"", nodata:"", varType:"Number", min:"", max:"", defaultValue:"-1", d11t:"",d11p:"",d12t:"",d12p:"",d13t:"",d13p:"",d1w:"",d1d:"", d21t:"",d21p:"",d22t:"",d22p:"",d23t:"",d23p:"",d2w:"",d2d:"", d31t:"",d31p:"",d32t:"",d32p:"",d33t:"",d33p:"",d3w:"",d3d:""}; </v>
      </c>
      <c r="DO26" s="88"/>
      <c r="DP26" s="88"/>
      <c r="DQ26" s="89" t="str">
        <f t="shared" si="4"/>
        <v>D6.scenario.defSelectValue["sel062"]= [ "Veuillez sélectionner", " 4 euros", " 8 euros", " 12 euros", " 16 euros", " 20 euros", " 24 euros", " 28 euros", " 32 euros", " 36 euros", " 40 euros", " plus que celaFALSE" ];</v>
      </c>
      <c r="DR26" s="90"/>
      <c r="DS26" s="90"/>
      <c r="DT26" s="90" t="str">
        <f t="shared" si="5"/>
        <v>D6.scenario.defSelectData['sel062']= [ '-1', '10', '20', '30', '50', '70', '100', '120', '150', '200', '300', '400' ];</v>
      </c>
    </row>
    <row r="27" spans="1:124" s="85" customFormat="1" ht="43.5" customHeight="1">
      <c r="A27" s="74"/>
      <c r="B27" s="111" t="s">
        <v>2821</v>
      </c>
      <c r="C27" s="120" t="s">
        <v>5383</v>
      </c>
      <c r="D27" s="132" t="s">
        <v>3063</v>
      </c>
      <c r="E27" s="111" t="s">
        <v>3069</v>
      </c>
      <c r="F27" s="120" t="s">
        <v>3604</v>
      </c>
      <c r="G27" s="132" t="s">
        <v>1911</v>
      </c>
      <c r="H27" s="120" t="s">
        <v>5500</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3628</v>
      </c>
      <c r="W27" s="120" t="s">
        <v>5657</v>
      </c>
      <c r="X27" s="120" t="s">
        <v>4056</v>
      </c>
      <c r="Y27" s="120" t="s">
        <v>4057</v>
      </c>
      <c r="Z27" s="120" t="s">
        <v>4058</v>
      </c>
      <c r="AA27" s="120" t="s">
        <v>4059</v>
      </c>
      <c r="AB27" s="120" t="s">
        <v>4060</v>
      </c>
      <c r="AC27" s="120" t="s">
        <v>4066</v>
      </c>
      <c r="AD27" s="120" t="s">
        <v>4062</v>
      </c>
      <c r="AE27" s="120" t="s">
        <v>4063</v>
      </c>
      <c r="AF27" s="120" t="s">
        <v>4064</v>
      </c>
      <c r="AG27" s="120" t="s">
        <v>4065</v>
      </c>
      <c r="AH27" s="120" t="s">
        <v>5658</v>
      </c>
      <c r="AI27" s="120"/>
      <c r="AJ27" s="120"/>
      <c r="AK27" s="120"/>
      <c r="AL27" s="132" t="s">
        <v>2267</v>
      </c>
      <c r="AM27" s="161" t="s">
        <v>1991</v>
      </c>
      <c r="AN27" s="132" t="s">
        <v>1980</v>
      </c>
      <c r="AO27" s="132" t="s">
        <v>1981</v>
      </c>
      <c r="AP27" s="161" t="s">
        <v>1982</v>
      </c>
      <c r="AQ27" s="161" t="s">
        <v>1983</v>
      </c>
      <c r="AR27" s="161" t="s">
        <v>1984</v>
      </c>
      <c r="AS27" s="161"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title:"Coût du gaz",  unit:"euro",  text:"Sélectionnez le montant approximatif de vos dépenses en gaz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"Veuillez sélectionner", " Tout électrique (je ne consomme pas de gaz)", " 100 euros", " 200 euros", " 300 euros", " 500 euros", " 700 euros", " 10.00 euros", " 1200 euros", " 1500 euros", " 2000 euros", " 3000 eurosFALSE" ];</v>
      </c>
      <c r="DR27" s="90"/>
      <c r="DS27" s="90"/>
      <c r="DT27" s="90" t="str">
        <f t="shared" si="5"/>
        <v>D6.scenario.defSelectData['sel063']= [ '-1', '0', '10', '20', '30', '50', '70', '100', '120', '150', '200', '300', '400' ];</v>
      </c>
    </row>
    <row r="28" spans="1:124" s="85" customFormat="1" ht="43.5" customHeight="1">
      <c r="A28" s="74"/>
      <c r="B28" s="111" t="s">
        <v>2822</v>
      </c>
      <c r="C28" s="120" t="s">
        <v>5384</v>
      </c>
      <c r="D28" s="132" t="s">
        <v>3066</v>
      </c>
      <c r="E28" s="111" t="s">
        <v>3069</v>
      </c>
      <c r="F28" s="120" t="s">
        <v>3604</v>
      </c>
      <c r="G28" s="132" t="s">
        <v>1911</v>
      </c>
      <c r="H28" s="120" t="s">
        <v>5501</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3628</v>
      </c>
      <c r="W28" s="120" t="s">
        <v>5659</v>
      </c>
      <c r="X28" s="120" t="s">
        <v>5660</v>
      </c>
      <c r="Y28" s="120" t="s">
        <v>5661</v>
      </c>
      <c r="Z28" s="120" t="s">
        <v>5662</v>
      </c>
      <c r="AA28" s="120" t="s">
        <v>5663</v>
      </c>
      <c r="AB28" s="120" t="s">
        <v>5664</v>
      </c>
      <c r="AC28" s="120" t="s">
        <v>5665</v>
      </c>
      <c r="AD28" s="120" t="s">
        <v>5666</v>
      </c>
      <c r="AE28" s="120" t="s">
        <v>5667</v>
      </c>
      <c r="AF28" s="120" t="s">
        <v>5658</v>
      </c>
      <c r="AG28" s="120"/>
      <c r="AH28" s="120"/>
      <c r="AI28" s="120"/>
      <c r="AJ28" s="120"/>
      <c r="AK28" s="120"/>
      <c r="AL28" s="132" t="s">
        <v>2267</v>
      </c>
      <c r="AM28" s="161" t="s">
        <v>1992</v>
      </c>
      <c r="AN28" s="132" t="s">
        <v>1993</v>
      </c>
      <c r="AO28" s="132" t="s">
        <v>1994</v>
      </c>
      <c r="AP28" s="132" t="s">
        <v>1995</v>
      </c>
      <c r="AQ28" s="161" t="s">
        <v>1996</v>
      </c>
      <c r="AR28" s="161" t="s">
        <v>1997</v>
      </c>
      <c r="AS28" s="161" t="s">
        <v>1998</v>
      </c>
      <c r="AT28" s="161"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title:"Quantité de fioul acheté",  unit:"euro",  text:"Sélectionnez la quantité approximative de fioul utilisée en un mois.", inputType:"sel064", right:"", postfix:"", nodata:"", varType:"Number", min:"", max:"", defaultValue:"-1", d11t:"10000",d11p:"0",d12t:"6000",d12p:"1",d13t:"0",d13p:"2",d1w:"2",d1d:"1", d21t:"",d21p:"",d22t:"",d22p:"",d23t:"",d23p:"",d2w:"",d2d:"", d31t:"",d31p:"",d32t:"",d32p:"",d33t:"",d33p:"",d3w:"",d3d:""}; </v>
      </c>
      <c r="DO28" s="88"/>
      <c r="DP28" s="88"/>
      <c r="DQ28" s="89" t="str">
        <f t="shared" si="4"/>
        <v>D6.scenario.defSelectValue["sel064"]= [ "Veuillez sélectionner", " Je ne consomme pas de fioul", " 9 litres par mois", " 18 litres par mois", " 36 litres par mois", " 54 litres par mois", " 72 litres par mois", " 108 litres par mois", " 144 litres par mois", " 216 litres par mois", " Plus que cela", "" ];</v>
      </c>
      <c r="DR28" s="90"/>
      <c r="DS28" s="90"/>
      <c r="DT28" s="90" t="str">
        <f t="shared" si="5"/>
        <v>D6.scenario.defSelectData['sel064']= [ '-1', '0', '9', '18', '36', '54', '72', '108', '144', '216', '300' ];</v>
      </c>
    </row>
    <row r="29" spans="1:124" s="85" customFormat="1" ht="43.5" customHeight="1">
      <c r="A29" s="74"/>
      <c r="B29" s="111" t="s">
        <v>3372</v>
      </c>
      <c r="C29" s="120" t="s">
        <v>5385</v>
      </c>
      <c r="D29" s="132" t="s">
        <v>3374</v>
      </c>
      <c r="E29" s="111" t="s">
        <v>3069</v>
      </c>
      <c r="F29" s="120" t="s">
        <v>3604</v>
      </c>
      <c r="G29" s="132" t="s">
        <v>1911</v>
      </c>
      <c r="H29" s="120" t="s">
        <v>5502</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3628</v>
      </c>
      <c r="W29" s="120" t="s">
        <v>5668</v>
      </c>
      <c r="X29" s="120" t="s">
        <v>5669</v>
      </c>
      <c r="Y29" s="120" t="s">
        <v>5670</v>
      </c>
      <c r="Z29" s="120" t="s">
        <v>5671</v>
      </c>
      <c r="AA29" s="120" t="s">
        <v>5672</v>
      </c>
      <c r="AB29" s="120" t="s">
        <v>5673</v>
      </c>
      <c r="AC29" s="120" t="s">
        <v>5674</v>
      </c>
      <c r="AD29" s="120" t="s">
        <v>5675</v>
      </c>
      <c r="AE29" s="120" t="s">
        <v>5676</v>
      </c>
      <c r="AF29" s="120" t="s">
        <v>5677</v>
      </c>
      <c r="AG29" s="120" t="s">
        <v>5658</v>
      </c>
      <c r="AH29" s="120" t="s">
        <v>5678</v>
      </c>
      <c r="AI29" s="120"/>
      <c r="AJ29" s="120"/>
      <c r="AK29" s="120"/>
      <c r="AL29" s="132" t="s">
        <v>2267</v>
      </c>
      <c r="AM29" s="161"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title:"Quantité de briquettes achetées",  unit:"euro",  text:"Sélectionnez la quantité approximative de briquettes achetées en un mois.", inputType:"sel065", right:"", postfix:"", nodata:"", varType:"Number", min:"", max:"", defaultValue:"-1", d11t:"10000",d11p:"0",d12t:"6000",d12p:"1",d13t:"0",d13p:"2",d1w:"2",d1d:"1", d21t:"",d21p:"",d22t:"",d22p:"",d23t:"",d23p:"",d2w:"",d2d:"", d31t:"",d31p:"",d32t:"",d32p:"",d33t:"",d33p:"",d3w:"",d3d:""}; </v>
      </c>
      <c r="DO29" s="88"/>
      <c r="DP29" s="88"/>
      <c r="DQ29" s="89" t="str">
        <f t="shared" si="4"/>
        <v>D6.scenario.defSelectValue["sel065"]= [ "Veuillez sélectionner", " Pour 10 euros", " Pour 15 euros", " Pour 20 euros", " Pour 30 euros", " Pour 40 euros", " Pour 50 euros", " Pour 60 euros", " Pour 80 euros", " Pour 100 euros", " Pour 120 euros", " Plus que celaFALSE" ];</v>
      </c>
      <c r="DR29" s="90"/>
      <c r="DS29" s="90"/>
      <c r="DT29" s="90" t="str">
        <f t="shared" si="5"/>
        <v>D6.scenario.defSelectData['sel065']= [ '-1', '0', '10', '20', '30', '50', '70', '100', '120', '150', '200', '300', '400' ];</v>
      </c>
    </row>
    <row r="30" spans="1:124" s="85" customFormat="1" ht="43.5" customHeight="1">
      <c r="A30" s="74"/>
      <c r="B30" s="111" t="s">
        <v>3373</v>
      </c>
      <c r="C30" s="120" t="s">
        <v>5386</v>
      </c>
      <c r="D30" s="132" t="s">
        <v>3377</v>
      </c>
      <c r="E30" s="111" t="s">
        <v>3069</v>
      </c>
      <c r="F30" s="120" t="s">
        <v>3604</v>
      </c>
      <c r="G30" s="132" t="s">
        <v>1911</v>
      </c>
      <c r="H30" s="120" t="s">
        <v>5503</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3628</v>
      </c>
      <c r="W30" s="120" t="s">
        <v>4085</v>
      </c>
      <c r="X30" s="120" t="s">
        <v>3746</v>
      </c>
      <c r="Y30" s="120"/>
      <c r="Z30" s="120"/>
      <c r="AA30" s="120"/>
      <c r="AB30" s="120"/>
      <c r="AC30" s="120"/>
      <c r="AD30" s="120"/>
      <c r="AE30" s="120"/>
      <c r="AF30" s="120"/>
      <c r="AG30" s="120"/>
      <c r="AH30" s="120"/>
      <c r="AI30" s="120"/>
      <c r="AJ30" s="120"/>
      <c r="AK30" s="120"/>
      <c r="AL30" s="132" t="s">
        <v>2267</v>
      </c>
      <c r="AM30" s="161"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title:"Réseau de chaleur",  unit:"euro",  text:"Existe-t-il un réseau de chaleur pour le chauffage ?",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Oui", " Non", "" ];</v>
      </c>
      <c r="DR30" s="90"/>
      <c r="DS30" s="90"/>
      <c r="DT30" s="90" t="str">
        <f t="shared" si="5"/>
        <v>D6.scenario.defSelectData['sel066']= [ '-1', '1', '2' ];</v>
      </c>
    </row>
    <row r="31" spans="1:124" s="85" customFormat="1" ht="43.5" customHeight="1">
      <c r="A31" s="74"/>
      <c r="B31" s="111" t="s">
        <v>2828</v>
      </c>
      <c r="C31" s="120" t="s">
        <v>5387</v>
      </c>
      <c r="D31" s="132" t="s">
        <v>2823</v>
      </c>
      <c r="E31" s="111" t="s">
        <v>3069</v>
      </c>
      <c r="F31" s="120"/>
      <c r="G31" s="132"/>
      <c r="H31" s="120" t="s">
        <v>5504</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3628</v>
      </c>
      <c r="W31" s="120" t="s">
        <v>4069</v>
      </c>
      <c r="X31" s="120" t="s">
        <v>3711</v>
      </c>
      <c r="Y31" s="120" t="s">
        <v>3712</v>
      </c>
      <c r="Z31" s="120" t="s">
        <v>5679</v>
      </c>
      <c r="AA31" s="120" t="s">
        <v>5680</v>
      </c>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de la cuve à fioul",  unit:"",  text:"Si vous avez une cuve à fioul, veuillez sélectionner sa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ou plus", " Je ne possède pas de cuve à fioul", "" ];</v>
      </c>
      <c r="DR31" s="90"/>
      <c r="DS31" s="90"/>
      <c r="DT31" s="90" t="str">
        <f t="shared" si="5"/>
        <v>D6.scenario.defSelectData['sel072']= [ '-1', '100', '200', '300', '400' ];</v>
      </c>
    </row>
    <row r="32" spans="1:124" s="85" customFormat="1" ht="43.5" customHeight="1">
      <c r="A32" s="74"/>
      <c r="B32" s="111" t="s">
        <v>2829</v>
      </c>
      <c r="C32" s="120" t="s">
        <v>5388</v>
      </c>
      <c r="D32" s="132" t="s">
        <v>3058</v>
      </c>
      <c r="E32" s="111" t="s">
        <v>3069</v>
      </c>
      <c r="F32" s="120"/>
      <c r="G32" s="132"/>
      <c r="H32" s="120" t="s">
        <v>5505</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3628</v>
      </c>
      <c r="W32" s="120" t="s">
        <v>5681</v>
      </c>
      <c r="X32" s="120" t="s">
        <v>5682</v>
      </c>
      <c r="Y32" s="120" t="s">
        <v>3716</v>
      </c>
      <c r="Z32" s="120" t="s">
        <v>5683</v>
      </c>
      <c r="AA32" s="120" t="s">
        <v>3718</v>
      </c>
      <c r="AB32" s="120" t="s">
        <v>5684</v>
      </c>
      <c r="AC32" s="120" t="s">
        <v>5680</v>
      </c>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title:"Fréquence de remplissage de la cuve",  unit:"",  text:"Sélectionnez le nombre de fois où vous faites remplir la cuve de fioul chaque année.", inputType:"sel073", right:"", postfix:"", nodata:"", varType:"Number", min:"", max:"", defaultValue:"-1", d11t:"",d11p:"",d12t:"",d12p:"",d13t:"",d13p:"",d1w:"",d1d:"", d21t:"",d21p:"",d22t:"",d22p:"",d23t:"",d23p:"",d2w:"",d2d:"", d31t:"",d31p:"",d32t:"",d32p:"",d33t:"",d33p:"",d3w:"",d3d:""}; </v>
      </c>
      <c r="DO32" s="88"/>
      <c r="DP32" s="88"/>
      <c r="DQ32" s="89" t="str">
        <f t="shared" si="4"/>
        <v>D6.scenario.defSelectValue["sel073"]= [ "Veuillez sélectionner", " 3 fois ou moins par an", " 4-6 fois par an", " 7-10 fois par an", " 11-15 fois par an", " 16-20 fois par an", " 21 fois ou plus par an", " Je ne possède pas de cuve à fioul", "" ];</v>
      </c>
      <c r="DR32" s="90"/>
      <c r="DS32" s="90"/>
      <c r="DT32" s="90" t="str">
        <f t="shared" si="5"/>
        <v>D6.scenario.defSelectData['sel073']= [ '-1', '3', '5', '8', '12', '18', '24' ];</v>
      </c>
    </row>
    <row r="33" spans="1:124" s="85" customFormat="1" ht="43.5" customHeight="1">
      <c r="A33" s="74"/>
      <c r="B33" s="111" t="s">
        <v>2830</v>
      </c>
      <c r="C33" s="120" t="s">
        <v>5389</v>
      </c>
      <c r="D33" s="132" t="s">
        <v>2382</v>
      </c>
      <c r="E33" s="111" t="s">
        <v>3069</v>
      </c>
      <c r="F33" s="120" t="s">
        <v>3604</v>
      </c>
      <c r="G33" s="132" t="s">
        <v>1911</v>
      </c>
      <c r="H33" s="120" t="s">
        <v>5506</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3628</v>
      </c>
      <c r="W33" s="120" t="s">
        <v>4319</v>
      </c>
      <c r="X33" s="120" t="s">
        <v>4315</v>
      </c>
      <c r="Y33" s="120" t="s">
        <v>5685</v>
      </c>
      <c r="Z33" s="120" t="s">
        <v>5644</v>
      </c>
      <c r="AA33" s="120" t="s">
        <v>5686</v>
      </c>
      <c r="AB33" s="120" t="s">
        <v>5687</v>
      </c>
      <c r="AC33" s="120" t="s">
        <v>5688</v>
      </c>
      <c r="AD33" s="120" t="s">
        <v>4317</v>
      </c>
      <c r="AE33" s="120" t="s">
        <v>5689</v>
      </c>
      <c r="AF33" s="120" t="s">
        <v>4071</v>
      </c>
      <c r="AG33" s="120" t="s">
        <v>3698</v>
      </c>
      <c r="AH33" s="120"/>
      <c r="AI33" s="120"/>
      <c r="AJ33" s="120"/>
      <c r="AK33" s="120"/>
      <c r="AL33" s="132" t="s">
        <v>2267</v>
      </c>
      <c r="AM33" s="132" t="s">
        <v>2440</v>
      </c>
      <c r="AN33" s="132" t="s">
        <v>2441</v>
      </c>
      <c r="AO33" s="132" t="s">
        <v>2442</v>
      </c>
      <c r="AP33" s="161" t="s">
        <v>2443</v>
      </c>
      <c r="AQ33" s="161" t="s">
        <v>2314</v>
      </c>
      <c r="AR33" s="161" t="s">
        <v>2444</v>
      </c>
      <c r="AS33" s="161"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title:"Facture d'eau (approvisionnement et assainissement)",  unit:"euro",  text:"Sélectionnez le montant approximatif de votre approvisionnement en eau, et de son assainissement, pour un mois.", inputType:"sel074", right:"", postfix:"", nodata:"", varType:"Number", min:"", max:"", defaultValue:"-1", d11t:"",d11p:"",d12t:"",d12p:"",d13t:"",d13p:"",d1w:"",d1d:"", d21t:"",d21p:"",d22t:"",d22p:"",d23t:"",d23p:"",d2w:"",d2d:"", d31t:"",d31p:"",d32t:"",d32p:"",d33t:"",d33p:"",d3w:"",d3d:""}; </v>
      </c>
      <c r="DO33" s="88"/>
      <c r="DP33" s="88"/>
      <c r="DQ33" s="89" t="str">
        <f t="shared" si="4"/>
        <v>D6.scenario.defSelectValue["sel074"]= [ "Veuillez sélectionner", " 15 euros", " 30 euros", " 45 euros", " 60 euros", " 75 euros", " 90 euros", " 105 euros", " 120 euros", " 135 euros", " 150 euros", " plus que cela", "" ];</v>
      </c>
      <c r="DR33" s="90"/>
      <c r="DS33" s="90"/>
      <c r="DT33" s="90" t="str">
        <f t="shared" si="5"/>
        <v>D6.scenario.defSelectData['sel074']= [ '-1', '5', '10', '15', '20', '30', '40', '50', '70', '100', '150', '200' ];</v>
      </c>
    </row>
    <row r="34" spans="1:124" s="85" customFormat="1" ht="43.5" customHeight="1">
      <c r="A34" s="74"/>
      <c r="B34" s="111" t="s">
        <v>2831</v>
      </c>
      <c r="C34" s="120" t="s">
        <v>5390</v>
      </c>
      <c r="D34" s="132" t="s">
        <v>2326</v>
      </c>
      <c r="E34" s="111" t="s">
        <v>3069</v>
      </c>
      <c r="F34" s="120" t="s">
        <v>3604</v>
      </c>
      <c r="G34" s="132" t="s">
        <v>1911</v>
      </c>
      <c r="H34" s="120" t="s">
        <v>5507</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3628</v>
      </c>
      <c r="W34" s="120" t="s">
        <v>5690</v>
      </c>
      <c r="X34" s="120" t="s">
        <v>4318</v>
      </c>
      <c r="Y34" s="120" t="s">
        <v>4314</v>
      </c>
      <c r="Z34" s="120" t="s">
        <v>4315</v>
      </c>
      <c r="AA34" s="120" t="s">
        <v>4320</v>
      </c>
      <c r="AB34" s="120" t="s">
        <v>4316</v>
      </c>
      <c r="AC34" s="120" t="s">
        <v>5686</v>
      </c>
      <c r="AD34" s="120" t="s">
        <v>5687</v>
      </c>
      <c r="AE34" s="120" t="s">
        <v>5688</v>
      </c>
      <c r="AF34" s="120" t="s">
        <v>4317</v>
      </c>
      <c r="AG34" s="120" t="s">
        <v>4071</v>
      </c>
      <c r="AH34" s="120" t="s">
        <v>5658</v>
      </c>
      <c r="AI34" s="120"/>
      <c r="AJ34" s="120"/>
      <c r="AK34" s="120"/>
      <c r="AL34" s="132" t="s">
        <v>2267</v>
      </c>
      <c r="AM34" s="161" t="s">
        <v>1992</v>
      </c>
      <c r="AN34" s="132" t="s">
        <v>1980</v>
      </c>
      <c r="AO34" s="132" t="s">
        <v>1981</v>
      </c>
      <c r="AP34" s="161" t="s">
        <v>1982</v>
      </c>
      <c r="AQ34" s="161" t="s">
        <v>1983</v>
      </c>
      <c r="AR34" s="161" t="s">
        <v>1984</v>
      </c>
      <c r="AS34" s="161" t="s">
        <v>1985</v>
      </c>
      <c r="AT34" s="161"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automobile",  unit:"euro",  text:"Sélectionnez le montant approximatif correspondant à votre facture de gasoil pour un mois, en prenant en compte tous les membres du foyer.", inputType:"sel075", right:"", postfix:"", nodata:"", varType:"Number", min:"", max:"", defaultValue:"-1", d11t:"10000",d11p:"0",d12t:"6000",d12p:"1",d13t:"0",d13p:"2",d1w:"2",d1d:"1", d21t:"",d21p:"",d22t:"",d22p:"",d23t:"",d23p:"",d2w:"",d2d:"", d31t:"",d31p:"",d32t:"",d32p:"",d33t:"",d33p:"",d3w:"",d3d:""}; </v>
      </c>
      <c r="DO34" s="88"/>
      <c r="DP34" s="88"/>
      <c r="DQ34" s="89" t="str">
        <f t="shared" si="4"/>
        <v>D6.scenario.defSelectValue["sel075"]= [ "Veuillez sélectionner", " Je ne consomme pas de carburant", "10 euros", " 20 euros", " 30 euros", " 40 euros", " 50 euros", " 75 euros", " 90 euros", " 105 euros", " 120 euros", " 150 eurosFALSE" ];</v>
      </c>
      <c r="DR34" s="90"/>
      <c r="DS34" s="90"/>
      <c r="DT34" s="90" t="str">
        <f t="shared" si="5"/>
        <v>D6.scenario.defSelectData['sel075']= [ '-1', '0', '10', '20', '30', '50', '70', '100', '120', '150', '200', '300', '400' ];</v>
      </c>
    </row>
    <row r="35" spans="1:124" s="85" customFormat="1" ht="43.5" customHeight="1">
      <c r="A35" s="74"/>
      <c r="B35" s="111" t="s">
        <v>2832</v>
      </c>
      <c r="C35" s="120" t="s">
        <v>5391</v>
      </c>
      <c r="D35" s="132" t="s">
        <v>2369</v>
      </c>
      <c r="E35" s="111" t="s">
        <v>3069</v>
      </c>
      <c r="F35" s="120"/>
      <c r="G35" s="132"/>
      <c r="H35" s="120" t="s">
        <v>5508</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t="s">
        <v>3628</v>
      </c>
      <c r="W35" s="120" t="s">
        <v>5691</v>
      </c>
      <c r="X35" s="120" t="s">
        <v>5692</v>
      </c>
      <c r="Y35" s="120" t="s">
        <v>5693</v>
      </c>
      <c r="Z35" s="120" t="s">
        <v>5694</v>
      </c>
      <c r="AA35" s="120" t="s">
        <v>5695</v>
      </c>
      <c r="AB35" s="120"/>
      <c r="AC35" s="120"/>
      <c r="AD35" s="120"/>
      <c r="AE35" s="120"/>
      <c r="AF35" s="120"/>
      <c r="AG35" s="120"/>
      <c r="AH35" s="120"/>
      <c r="AI35" s="120"/>
      <c r="AJ35" s="120"/>
      <c r="AK35" s="120"/>
      <c r="AL35" s="132" t="s">
        <v>2267</v>
      </c>
      <c r="AM35" s="161" t="s">
        <v>144</v>
      </c>
      <c r="AN35" s="161" t="s">
        <v>2411</v>
      </c>
      <c r="AO35" s="161" t="s">
        <v>2412</v>
      </c>
      <c r="AP35" s="161" t="s">
        <v>2413</v>
      </c>
      <c r="AQ35" s="161" t="s">
        <v>2414</v>
      </c>
      <c r="AR35" s="161" t="s">
        <v>354</v>
      </c>
      <c r="AS35" s="161" t="s">
        <v>2415</v>
      </c>
      <c r="AT35" s="161" t="s">
        <v>148</v>
      </c>
      <c r="AU35" s="161"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title:"#Société d'électricité",  unit:"",  text:"Sélectionnez la société qui vous fournit de l'électricité", inputType:"sel081", right:"", postfix:"", nodata:"", varType:"Number", min:"", max:"", defaultValue:"-1", d11t:"",d11p:"",d12t:"",d12p:"",d13t:"",d13p:"",d1w:"",d1d:"", d21t:"",d21p:"",d22t:"",d22p:"",d23t:"",d23p:"",d2w:"",d2d:"", d31t:"",d31p:"",d32t:"",d32p:"",d33t:"",d33p:"",d3w:"",d3d:""}; </v>
      </c>
      <c r="DO35" s="88"/>
      <c r="DP35" s="88"/>
      <c r="DQ35" s="89" t="str">
        <f t="shared" si="4"/>
        <v>D6.scenario.defSelectValue["sel081"]= [ "Veuillez sélectionner", " EDF", " Engie", " Direct Energie", " Fournisseur régional", " Autre", "" ];</v>
      </c>
      <c r="DR35" s="90"/>
      <c r="DS35" s="90"/>
      <c r="DT35" s="90" t="str">
        <f t="shared" si="5"/>
        <v>D6.scenario.defSelectData['sel081']= [ '-1', '1', '2', '3', '4', '5', '6', '7', '8', '9', '10', '11' ];</v>
      </c>
    </row>
    <row r="36" spans="1:124" s="85" customFormat="1" ht="43.5" customHeight="1">
      <c r="A36" s="74"/>
      <c r="B36" s="111" t="s">
        <v>2833</v>
      </c>
      <c r="C36" s="120" t="s">
        <v>5392</v>
      </c>
      <c r="D36" s="132" t="s">
        <v>2371</v>
      </c>
      <c r="E36" s="111" t="s">
        <v>3069</v>
      </c>
      <c r="F36" s="120"/>
      <c r="G36" s="132"/>
      <c r="H36" s="120" t="s">
        <v>5509</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3628</v>
      </c>
      <c r="W36" s="120" t="s">
        <v>4073</v>
      </c>
      <c r="X36" s="120" t="s">
        <v>5696</v>
      </c>
      <c r="Y36" s="120"/>
      <c r="Z36" s="120"/>
      <c r="AA36" s="120"/>
      <c r="AB36" s="120"/>
      <c r="AC36" s="120"/>
      <c r="AD36" s="120"/>
      <c r="AE36" s="120"/>
      <c r="AF36" s="120"/>
      <c r="AG36" s="120"/>
      <c r="AH36" s="120"/>
      <c r="AI36" s="120"/>
      <c r="AJ36" s="120"/>
      <c r="AK36" s="120"/>
      <c r="AL36" s="132" t="s">
        <v>2267</v>
      </c>
      <c r="AM36" s="161" t="s">
        <v>2417</v>
      </c>
      <c r="AN36" s="161"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d'électricité",  unit:"",  text:"Sélectionnez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v>
      </c>
      <c r="DR36" s="90"/>
      <c r="DS36" s="90"/>
      <c r="DT36" s="90" t="str">
        <f t="shared" si="5"/>
        <v>D6.scenario.defSelectData['sel082']= [ '-1', '1', '2' ];</v>
      </c>
    </row>
    <row r="37" spans="1:124" s="85" customFormat="1" ht="43.5" customHeight="1">
      <c r="A37" s="74"/>
      <c r="B37" s="111" t="s">
        <v>2834</v>
      </c>
      <c r="C37" s="120" t="s">
        <v>3567</v>
      </c>
      <c r="D37" s="132" t="s">
        <v>2373</v>
      </c>
      <c r="E37" s="111" t="s">
        <v>3069</v>
      </c>
      <c r="F37" s="120"/>
      <c r="G37" s="132"/>
      <c r="H37" s="120" t="s">
        <v>5510</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3628</v>
      </c>
      <c r="W37" s="120" t="s">
        <v>5697</v>
      </c>
      <c r="X37" s="120" t="s">
        <v>5698</v>
      </c>
      <c r="Y37" s="120" t="s">
        <v>5699</v>
      </c>
      <c r="Z37" s="120"/>
      <c r="AA37" s="120"/>
      <c r="AB37" s="120"/>
      <c r="AC37" s="120"/>
      <c r="AD37" s="120"/>
      <c r="AE37" s="120"/>
      <c r="AF37" s="120"/>
      <c r="AG37" s="120"/>
      <c r="AH37" s="120"/>
      <c r="AI37" s="120"/>
      <c r="AJ37" s="120"/>
      <c r="AK37" s="120"/>
      <c r="AL37" s="132" t="s">
        <v>2267</v>
      </c>
      <c r="AM37" s="161" t="s">
        <v>1615</v>
      </c>
      <c r="AN37" s="161" t="s">
        <v>1616</v>
      </c>
      <c r="AO37" s="161"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text:"Sélectionnez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GPL", " Je n'utilise pas de gaz", "" ];</v>
      </c>
      <c r="DR37" s="90"/>
      <c r="DS37" s="90"/>
      <c r="DT37" s="90" t="str">
        <f t="shared" si="5"/>
        <v>D6.scenario.defSelectData['sel083']= [ '-1', '1', '2', '3' ];</v>
      </c>
    </row>
    <row r="38" spans="1:124" s="85" customFormat="1" ht="43.5" customHeight="1">
      <c r="A38" s="74"/>
      <c r="B38" s="111" t="s">
        <v>3090</v>
      </c>
      <c r="C38" s="120" t="s">
        <v>3566</v>
      </c>
      <c r="D38" s="132" t="s">
        <v>1280</v>
      </c>
      <c r="E38" s="111" t="s">
        <v>3094</v>
      </c>
      <c r="F38" s="120" t="s">
        <v>3604</v>
      </c>
      <c r="G38" s="132" t="s">
        <v>1911</v>
      </c>
      <c r="H38" s="120" t="s">
        <v>5498</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3628</v>
      </c>
      <c r="W38" s="120" t="s">
        <v>4314</v>
      </c>
      <c r="X38" s="120" t="s">
        <v>4320</v>
      </c>
      <c r="Y38" s="120" t="s">
        <v>5644</v>
      </c>
      <c r="Z38" s="120" t="s">
        <v>5645</v>
      </c>
      <c r="AA38" s="120" t="s">
        <v>4056</v>
      </c>
      <c r="AB38" s="120" t="s">
        <v>4317</v>
      </c>
      <c r="AC38" s="120" t="s">
        <v>5646</v>
      </c>
      <c r="AD38" s="120" t="s">
        <v>5647</v>
      </c>
      <c r="AE38" s="120" t="s">
        <v>5648</v>
      </c>
      <c r="AF38" s="120" t="s">
        <v>4057</v>
      </c>
      <c r="AG38" s="120" t="s">
        <v>3698</v>
      </c>
      <c r="AH38" s="120"/>
      <c r="AI38" s="120"/>
      <c r="AJ38" s="120"/>
      <c r="AK38" s="120"/>
      <c r="AL38" s="132" t="s">
        <v>2267</v>
      </c>
      <c r="AM38" s="132" t="s">
        <v>1980</v>
      </c>
      <c r="AN38" s="132" t="s">
        <v>1981</v>
      </c>
      <c r="AO38" s="132" t="s">
        <v>1982</v>
      </c>
      <c r="AP38" s="161" t="s">
        <v>1983</v>
      </c>
      <c r="AQ38" s="161" t="s">
        <v>1984</v>
      </c>
      <c r="AR38" s="161" t="s">
        <v>1985</v>
      </c>
      <c r="AS38" s="161" t="s">
        <v>1986</v>
      </c>
      <c r="AT38" s="161"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text:"Sélectionnez le montant approximatif de vos dépenses en électricité pour un mois.", inputType:"sel091", right:"", postfix:"", nodata:"", varType:"Number", min:"", max:"", defaultValue:"-1", d11t:"",d11p:"",d12t:"",d12p:"",d13t:"",d13p:"",d1w:"",d1d:"", d21t:"",d21p:"",d22t:"",d22p:"",d23t:"",d23p:"",d2w:"",d2d:"", d31t:"",d31p:"",d32t:"",d32p:"",d33t:"",d33p:"",d3w:"",d3d:""}; </v>
      </c>
      <c r="DO38" s="88"/>
      <c r="DP38" s="88"/>
      <c r="DQ38" s="89" t="str">
        <f t="shared" si="4"/>
        <v>D6.scenario.defSelectValue["sel091"]= [ "Veuillez sélectionner", " 20 euros", " 40 euros", " 60 euros", " 80 euros", " 100 euros", " 120 euros", " 140 euros", " 160 euros", " 180 euros", " 200 euros", " plus que cela", "" ];</v>
      </c>
      <c r="DR38" s="90"/>
      <c r="DS38" s="90"/>
      <c r="DT38" s="90" t="str">
        <f t="shared" si="5"/>
        <v>D6.scenario.defSelectData['sel091']= [ '-1', '10', '20', '30', '50', '70', '100', '120', '150', '200', '300', '400' ];</v>
      </c>
    </row>
    <row r="39" spans="1:124" s="85" customFormat="1" ht="43.5" customHeight="1">
      <c r="A39" s="73"/>
      <c r="B39" s="111" t="s">
        <v>3091</v>
      </c>
      <c r="C39" s="120" t="s">
        <v>5382</v>
      </c>
      <c r="D39" s="132" t="s">
        <v>3061</v>
      </c>
      <c r="E39" s="111" t="s">
        <v>3094</v>
      </c>
      <c r="F39" s="120" t="s">
        <v>3604</v>
      </c>
      <c r="G39" s="132" t="s">
        <v>1911</v>
      </c>
      <c r="H39" s="120" t="s">
        <v>5511</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3628</v>
      </c>
      <c r="W39" s="120" t="s">
        <v>5649</v>
      </c>
      <c r="X39" s="120" t="s">
        <v>5650</v>
      </c>
      <c r="Y39" s="120" t="s">
        <v>5651</v>
      </c>
      <c r="Z39" s="120" t="s">
        <v>5652</v>
      </c>
      <c r="AA39" s="120" t="s">
        <v>4314</v>
      </c>
      <c r="AB39" s="120" t="s">
        <v>5653</v>
      </c>
      <c r="AC39" s="120" t="s">
        <v>5654</v>
      </c>
      <c r="AD39" s="120" t="s">
        <v>5655</v>
      </c>
      <c r="AE39" s="120" t="s">
        <v>5656</v>
      </c>
      <c r="AF39" s="120" t="s">
        <v>4320</v>
      </c>
      <c r="AG39" s="120" t="s">
        <v>3698</v>
      </c>
      <c r="AH39" s="120" t="s">
        <v>5638</v>
      </c>
      <c r="AI39" s="120"/>
      <c r="AJ39" s="120"/>
      <c r="AK39" s="120"/>
      <c r="AL39" s="132" t="s">
        <v>2267</v>
      </c>
      <c r="AM39" s="132" t="s">
        <v>1980</v>
      </c>
      <c r="AN39" s="132" t="s">
        <v>1981</v>
      </c>
      <c r="AO39" s="132" t="s">
        <v>1982</v>
      </c>
      <c r="AP39" s="132" t="s">
        <v>1983</v>
      </c>
      <c r="AQ39" s="132" t="s">
        <v>1984</v>
      </c>
      <c r="AR39" s="161"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la vente d'électricité",  unit:"euro",  text:"Combien d'électricité créée par des panneaux solaires peut être vendue par mois ?", inputType:"sel092", right:"", postfix:"", nodata:"", varType:"Number", min:"", max:"", defaultValue:"-1", d11t:"",d11p:"",d12t:"",d12p:"",d13t:"",d13p:"",d1w:"",d1d:"", d21t:"",d21p:"",d22t:"",d22p:"",d23t:"",d23p:"",d2w:"",d2d:"", d31t:"",d31p:"",d32t:"",d32p:"",d33t:"",d33p:"",d3w:"",d3d:""}; </v>
      </c>
      <c r="DO39" s="88"/>
      <c r="DP39" s="88"/>
      <c r="DQ39" s="89" t="str">
        <f t="shared" si="4"/>
        <v>D6.scenario.defSelectValue["sel092"]= [ "Veuillez sélectionner", " 4 euros", " 8 euros", " 12 euros", " 16 euros", " 20 euros", " 24 euros", " 28 euros", " 32 euros", " 36 euros", " 40 euros", " plus que celaFALSE" ];</v>
      </c>
      <c r="DR39" s="90"/>
      <c r="DS39" s="90"/>
      <c r="DT39" s="90" t="str">
        <f t="shared" si="5"/>
        <v>D6.scenario.defSelectData['sel092']= [ '-1', '10', '20', '30', '50', '70', '100', '120', '150', '200', '300', '400' ];</v>
      </c>
    </row>
    <row r="40" spans="1:124" s="85" customFormat="1" ht="43.5" customHeight="1">
      <c r="A40" s="74"/>
      <c r="B40" s="111" t="s">
        <v>3092</v>
      </c>
      <c r="C40" s="120" t="s">
        <v>5383</v>
      </c>
      <c r="D40" s="132" t="s">
        <v>3063</v>
      </c>
      <c r="E40" s="111" t="s">
        <v>3094</v>
      </c>
      <c r="F40" s="120" t="s">
        <v>3604</v>
      </c>
      <c r="G40" s="132" t="s">
        <v>1911</v>
      </c>
      <c r="H40" s="120" t="s">
        <v>5500</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3628</v>
      </c>
      <c r="W40" s="120" t="s">
        <v>5657</v>
      </c>
      <c r="X40" s="120" t="s">
        <v>4056</v>
      </c>
      <c r="Y40" s="120" t="s">
        <v>4057</v>
      </c>
      <c r="Z40" s="120" t="s">
        <v>4058</v>
      </c>
      <c r="AA40" s="120" t="s">
        <v>4059</v>
      </c>
      <c r="AB40" s="120" t="s">
        <v>4060</v>
      </c>
      <c r="AC40" s="120" t="s">
        <v>4066</v>
      </c>
      <c r="AD40" s="120" t="s">
        <v>4062</v>
      </c>
      <c r="AE40" s="120" t="s">
        <v>4063</v>
      </c>
      <c r="AF40" s="120" t="s">
        <v>4064</v>
      </c>
      <c r="AG40" s="120" t="s">
        <v>4065</v>
      </c>
      <c r="AH40" s="120" t="s">
        <v>5658</v>
      </c>
      <c r="AI40" s="120"/>
      <c r="AJ40" s="120"/>
      <c r="AK40" s="120"/>
      <c r="AL40" s="132" t="s">
        <v>2267</v>
      </c>
      <c r="AM40" s="161" t="s">
        <v>1991</v>
      </c>
      <c r="AN40" s="132" t="s">
        <v>1980</v>
      </c>
      <c r="AO40" s="132" t="s">
        <v>1981</v>
      </c>
      <c r="AP40" s="161" t="s">
        <v>1982</v>
      </c>
      <c r="AQ40" s="161" t="s">
        <v>1983</v>
      </c>
      <c r="AR40" s="161" t="s">
        <v>1984</v>
      </c>
      <c r="AS40" s="161"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title:"Coût du gaz",  unit:"euro",  text:"Sélectionnez le montant approximatif de vos dépenses en gaz pour un mois.", inputType:"sel093", right:"", postfix:"", nodata:"", varType:"Number", min:"", max:"", defaultValue:"-1", d11t:"",d11p:"",d12t:"",d12p:"",d13t:"",d13p:"",d1w:"",d1d:"", d21t:"",d21p:"",d22t:"",d22p:"",d23t:"",d23p:"",d2w:"",d2d:"", d31t:"",d31p:"",d32t:"",d32p:"",d33t:"",d33p:"",d3w:"",d3d:""}; </v>
      </c>
      <c r="DO40" s="88"/>
      <c r="DP40" s="88"/>
      <c r="DQ40" s="89" t="str">
        <f t="shared" si="4"/>
        <v>D6.scenario.defSelectValue["sel093"]= [ "Veuillez sélectionner", " Tout électrique (je ne consomme pas de gaz)", " 100 euros", " 200 euros", " 300 euros", " 500 euros", " 700 euros", " 10.00 euros", " 1200 euros", " 1500 euros", " 2000 euros", " 3000 eurosFALSE" ];</v>
      </c>
      <c r="DR40" s="90"/>
      <c r="DS40" s="90"/>
      <c r="DT40" s="90" t="str">
        <f t="shared" si="5"/>
        <v>D6.scenario.defSelectData['sel093']= [ '-1', '0', '10', '20', '30', '50', '70', '100', '120', '150', '200', '300', '400' ];</v>
      </c>
    </row>
    <row r="41" spans="1:124" s="85" customFormat="1" ht="43.5" customHeight="1">
      <c r="A41" s="74"/>
      <c r="B41" s="111" t="s">
        <v>3093</v>
      </c>
      <c r="C41" s="120" t="s">
        <v>5384</v>
      </c>
      <c r="D41" s="132" t="s">
        <v>3066</v>
      </c>
      <c r="E41" s="111" t="s">
        <v>3094</v>
      </c>
      <c r="F41" s="120" t="s">
        <v>3604</v>
      </c>
      <c r="G41" s="132" t="s">
        <v>1911</v>
      </c>
      <c r="H41" s="120" t="s">
        <v>5512</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3628</v>
      </c>
      <c r="W41" s="120" t="s">
        <v>5659</v>
      </c>
      <c r="X41" s="120" t="s">
        <v>5660</v>
      </c>
      <c r="Y41" s="120" t="s">
        <v>5661</v>
      </c>
      <c r="Z41" s="120" t="s">
        <v>5662</v>
      </c>
      <c r="AA41" s="120" t="s">
        <v>5663</v>
      </c>
      <c r="AB41" s="120" t="s">
        <v>5664</v>
      </c>
      <c r="AC41" s="120" t="s">
        <v>5665</v>
      </c>
      <c r="AD41" s="120" t="s">
        <v>5666</v>
      </c>
      <c r="AE41" s="120" t="s">
        <v>5667</v>
      </c>
      <c r="AF41" s="120" t="s">
        <v>5658</v>
      </c>
      <c r="AG41" s="120"/>
      <c r="AH41" s="120"/>
      <c r="AI41" s="120"/>
      <c r="AJ41" s="120"/>
      <c r="AK41" s="120"/>
      <c r="AL41" s="132" t="s">
        <v>2267</v>
      </c>
      <c r="AM41" s="161" t="s">
        <v>1992</v>
      </c>
      <c r="AN41" s="132" t="s">
        <v>1993</v>
      </c>
      <c r="AO41" s="132" t="s">
        <v>1994</v>
      </c>
      <c r="AP41" s="161" t="s">
        <v>1995</v>
      </c>
      <c r="AQ41" s="161" t="s">
        <v>1996</v>
      </c>
      <c r="AR41" s="161" t="s">
        <v>1997</v>
      </c>
      <c r="AS41" s="161" t="s">
        <v>1998</v>
      </c>
      <c r="AT41" s="161"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title:"Quantité de fioul acheté",  unit:"euro",  text:"Sélectionnez la quantité approximative de fioul utilisé en un mois.", inputType:"sel094", right:"", postfix:"", nodata:"", varType:"Number", min:"", max:"", defaultValue:"-1", d11t:"",d11p:"",d12t:"",d12p:"",d13t:"",d13p:"",d1w:"",d1d:"", d21t:"",d21p:"",d22t:"",d22p:"",d23t:"",d23p:"",d2w:"",d2d:"", d31t:"",d31p:"",d32t:"",d32p:"",d33t:"",d33p:"",d3w:"",d3d:""}; </v>
      </c>
      <c r="DO41" s="88"/>
      <c r="DP41" s="88"/>
      <c r="DQ41" s="89" t="str">
        <f t="shared" si="4"/>
        <v>D6.scenario.defSelectValue["sel094"]= [ "Veuillez sélectionner", " Je ne consomme pas de fioul", " 9 litres par mois", " 18 litres par mois", " 36 litres par mois", " 54 litres par mois", " 72 litres par mois", " 108 litres par mois", " 144 litres par mois", " 216 litres par mois", " Plus que cela", "" ];</v>
      </c>
      <c r="DR41" s="90"/>
      <c r="DS41" s="90"/>
      <c r="DT41" s="90" t="str">
        <f t="shared" si="5"/>
        <v>D6.scenario.defSelectData['sel094']= [ '-1', '0', '9', '18', '36', '54', '72', '108', '144', '216', '300' ];</v>
      </c>
    </row>
    <row r="42" spans="1:124" s="85" customFormat="1" ht="43.5" customHeight="1">
      <c r="A42" s="74"/>
      <c r="B42" s="111" t="s">
        <v>1930</v>
      </c>
      <c r="C42" s="120" t="s">
        <v>3568</v>
      </c>
      <c r="D42" s="132" t="s">
        <v>1931</v>
      </c>
      <c r="E42" s="111" t="s">
        <v>1929</v>
      </c>
      <c r="F42" s="120"/>
      <c r="G42" s="132"/>
      <c r="H42" s="120" t="s">
        <v>5513</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3628</v>
      </c>
      <c r="W42" s="120" t="s">
        <v>3569</v>
      </c>
      <c r="X42" s="120" t="s">
        <v>5700</v>
      </c>
      <c r="Y42" s="120" t="s">
        <v>5701</v>
      </c>
      <c r="Z42" s="120" t="s">
        <v>5702</v>
      </c>
      <c r="AA42" s="120"/>
      <c r="AB42" s="120"/>
      <c r="AC42" s="120"/>
      <c r="AD42" s="120"/>
      <c r="AE42" s="120"/>
      <c r="AF42" s="120"/>
      <c r="AG42" s="120"/>
      <c r="AH42" s="120"/>
      <c r="AI42" s="120"/>
      <c r="AJ42" s="120"/>
      <c r="AK42" s="120"/>
      <c r="AL42" s="132" t="s">
        <v>2267</v>
      </c>
      <c r="AM42" s="161" t="s">
        <v>116</v>
      </c>
      <c r="AN42" s="161" t="s">
        <v>2024</v>
      </c>
      <c r="AO42" s="161" t="s">
        <v>2025</v>
      </c>
      <c r="AP42" s="132" t="s">
        <v>2026</v>
      </c>
      <c r="AQ42" s="161" t="s">
        <v>2027</v>
      </c>
      <c r="AR42" s="161"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de chauffe-eau avez-vous ?", inputType:"sel101", right:"", postfix:"", nodata:"", varType:"Number", min:"", max:"", defaultValue:"-1", d11t:"",d11p:"",d12t:"",d12p:"",d13t:"",d13p:"",d1w:"",d1d:"", d21t:"6",d21p:"2",d22t:"3",d22p:"0",d23t:"2",d23p:"1",d2w:"2",d2d:"0", d31t:"",d31p:"",d32t:"",d32p:"",d33t:"",d33p:"",d3w:"",d3d:""}; </v>
      </c>
      <c r="DO42" s="88"/>
      <c r="DP42" s="88"/>
      <c r="DQ42" s="89" t="str">
        <f t="shared" si="4"/>
        <v>D6.scenario.defSelectValue["sel101"]= [ "Veuillez sélectionner", "Chauffe-eau solaire", " Chauffe-eau thermodynamique", " Chauffe-eau gaz", " Chauffe-eau électricité", "" ];</v>
      </c>
      <c r="DR42" s="90"/>
      <c r="DS42" s="90"/>
      <c r="DT42" s="90" t="str">
        <f t="shared" si="5"/>
        <v>D6.scenario.defSelectData['sel101']= [ '-1', '1', '2', '3', '4', '5', '6', '7', '8', '9' ];</v>
      </c>
    </row>
    <row r="43" spans="1:124" s="85" customFormat="1" ht="43.5" customHeight="1">
      <c r="A43" s="74"/>
      <c r="B43" s="111" t="s">
        <v>2884</v>
      </c>
      <c r="C43" s="120" t="s">
        <v>3569</v>
      </c>
      <c r="D43" s="132" t="s">
        <v>2681</v>
      </c>
      <c r="E43" s="111" t="s">
        <v>1929</v>
      </c>
      <c r="F43" s="120"/>
      <c r="G43" s="132"/>
      <c r="H43" s="120" t="s">
        <v>5514</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3628</v>
      </c>
      <c r="W43" s="120" t="s">
        <v>5703</v>
      </c>
      <c r="X43" s="120" t="s">
        <v>5704</v>
      </c>
      <c r="Y43" s="120" t="s">
        <v>5705</v>
      </c>
      <c r="Z43" s="120"/>
      <c r="AA43" s="120"/>
      <c r="AB43" s="120"/>
      <c r="AC43" s="120"/>
      <c r="AD43" s="120"/>
      <c r="AE43" s="120"/>
      <c r="AF43" s="120"/>
      <c r="AG43" s="120"/>
      <c r="AH43" s="120"/>
      <c r="AI43" s="120"/>
      <c r="AJ43" s="120"/>
      <c r="AK43" s="120"/>
      <c r="AL43" s="132" t="s">
        <v>2267</v>
      </c>
      <c r="AM43" s="161" t="s">
        <v>2682</v>
      </c>
      <c r="AN43" s="132" t="s">
        <v>2683</v>
      </c>
      <c r="AO43" s="161"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 inputType:"sel102", right:"", postfix:"", nodata:"", varType:"Number", min:"", max:"", defaultValue:"-1", d11t:"3",d11p:"0",d12t:"1",d12p:"2",d13t:"",d13p:"",d1w:"2",d1d:"0", d21t:"3",d21p:"0",d22t:"1",d22p:"2",d23t:"",d23p:"",d2w:"2",d2d:"0", d31t:"3",d31p:"0",d32t:"1",d32p:"2",d33t:"",d33p:"",d3w:"2",d3d:"0"}; </v>
      </c>
      <c r="DO43" s="88"/>
      <c r="DP43" s="88"/>
      <c r="DQ43" s="89" t="str">
        <f t="shared" si="4"/>
        <v>D6.scenario.defSelectValue["sel102"]= [ "Veuillez sélectionner", " Je l'utilise", " Je l'utilise occasionnellement", " Je ne l'utilise pas", "" ];</v>
      </c>
      <c r="DR43" s="90"/>
      <c r="DS43" s="90"/>
      <c r="DT43" s="90" t="str">
        <f t="shared" si="5"/>
        <v>D6.scenario.defSelectData['sel102']= [ '-1', '1', '2', '3' ];</v>
      </c>
    </row>
    <row r="44" spans="1:124" s="85" customFormat="1" ht="43.5" customHeight="1">
      <c r="A44" s="73"/>
      <c r="B44" s="111" t="s">
        <v>2885</v>
      </c>
      <c r="C44" s="120" t="s">
        <v>5393</v>
      </c>
      <c r="D44" s="132" t="s">
        <v>3095</v>
      </c>
      <c r="E44" s="111" t="s">
        <v>3029</v>
      </c>
      <c r="F44" s="120" t="s">
        <v>3592</v>
      </c>
      <c r="G44" s="132" t="s">
        <v>1933</v>
      </c>
      <c r="H44" s="120" t="s">
        <v>5515</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3628</v>
      </c>
      <c r="W44" s="120" t="s">
        <v>5706</v>
      </c>
      <c r="X44" s="120" t="s">
        <v>3982</v>
      </c>
      <c r="Y44" s="120" t="s">
        <v>3983</v>
      </c>
      <c r="Z44" s="120" t="s">
        <v>5707</v>
      </c>
      <c r="AA44" s="120" t="s">
        <v>5708</v>
      </c>
      <c r="AB44" s="120" t="s">
        <v>5709</v>
      </c>
      <c r="AC44" s="120" t="s">
        <v>5710</v>
      </c>
      <c r="AD44" s="120"/>
      <c r="AE44" s="120"/>
      <c r="AF44" s="120"/>
      <c r="AG44" s="120"/>
      <c r="AH44" s="120"/>
      <c r="AI44" s="120"/>
      <c r="AJ44" s="120"/>
      <c r="AK44" s="120"/>
      <c r="AL44" s="132" t="s">
        <v>2267</v>
      </c>
      <c r="AM44" s="132" t="s">
        <v>2031</v>
      </c>
      <c r="AN44" s="132" t="s">
        <v>2032</v>
      </c>
      <c r="AO44" s="132" t="s">
        <v>2033</v>
      </c>
      <c r="AP44" s="132" t="s">
        <v>2034</v>
      </c>
      <c r="AQ44" s="161" t="s">
        <v>2035</v>
      </c>
      <c r="AR44" s="161"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title:"Nombre de jours où l'on prend un bain (hors été)",  unit:"Jour / Semaine",  text:"Combien de jours par semaine prends-tu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Je ne me sers pas de l'eau chaude", " 1 jour par semaine", " 2 jours par semaine", " 1 fois tous les deux jours", " 5, 6 jours par semaine", " tous les jours", " Je n'ai pas de baignoire", "" ];</v>
      </c>
      <c r="DR44" s="90"/>
      <c r="DS44" s="90"/>
      <c r="DT44" s="90" t="str">
        <f t="shared" si="5"/>
        <v>D6.scenario.defSelectData['sel103']= [ '-1', '0', '1', '2', '3.5', '5.5', '7' ];</v>
      </c>
    </row>
    <row r="45" spans="1:124" s="85" customFormat="1" ht="43.5" customHeight="1">
      <c r="A45" s="73"/>
      <c r="B45" s="111" t="s">
        <v>2691</v>
      </c>
      <c r="C45" s="120" t="s">
        <v>5394</v>
      </c>
      <c r="D45" s="132" t="s">
        <v>2609</v>
      </c>
      <c r="E45" s="111" t="s">
        <v>3029</v>
      </c>
      <c r="F45" s="120" t="s">
        <v>3592</v>
      </c>
      <c r="G45" s="132" t="s">
        <v>1933</v>
      </c>
      <c r="H45" s="120" t="s">
        <v>5516</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3628</v>
      </c>
      <c r="W45" s="120" t="s">
        <v>5706</v>
      </c>
      <c r="X45" s="120" t="s">
        <v>3982</v>
      </c>
      <c r="Y45" s="120" t="s">
        <v>3983</v>
      </c>
      <c r="Z45" s="120" t="s">
        <v>5707</v>
      </c>
      <c r="AA45" s="120" t="s">
        <v>5708</v>
      </c>
      <c r="AB45" s="120" t="s">
        <v>5709</v>
      </c>
      <c r="AC45" s="120" t="s">
        <v>5710</v>
      </c>
      <c r="AD45" s="120"/>
      <c r="AE45" s="120"/>
      <c r="AF45" s="120"/>
      <c r="AG45" s="120"/>
      <c r="AH45" s="120"/>
      <c r="AI45" s="120"/>
      <c r="AJ45" s="120"/>
      <c r="AK45" s="120"/>
      <c r="AL45" s="132" t="s">
        <v>2267</v>
      </c>
      <c r="AM45" s="161" t="s">
        <v>2031</v>
      </c>
      <c r="AN45" s="132" t="s">
        <v>2032</v>
      </c>
      <c r="AO45" s="132" t="s">
        <v>2033</v>
      </c>
      <c r="AP45" s="132" t="s">
        <v>2034</v>
      </c>
      <c r="AQ45" s="132" t="s">
        <v>2035</v>
      </c>
      <c r="AR45" s="161"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title:"Nombre de jours où l'on prend un bain (en été)",  unit:"Jour / Semaine",  text:"Combien de fois par semaine faites-vous chauffer de l'eau pour un bain en été ?",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Je ne me sers pas de l'eau chaude", " 1 jour par semaine", " 2 jours par semaine", " 1 fois tous les deux jours", " 5, 6 jours par semaine", " tous les jours", " Je n'ai pas de baignoire", "" ];</v>
      </c>
      <c r="DR45" s="90"/>
      <c r="DS45" s="90"/>
      <c r="DT45" s="90" t="str">
        <f t="shared" si="5"/>
        <v>D6.scenario.defSelectData['sel104']= [ '-1', '0', '1', '2', '3.5', '5.5', '7' ];</v>
      </c>
    </row>
    <row r="46" spans="1:124" s="85" customFormat="1" ht="43.5" customHeight="1">
      <c r="A46" s="73"/>
      <c r="B46" s="111" t="s">
        <v>2886</v>
      </c>
      <c r="C46" s="120" t="s">
        <v>5395</v>
      </c>
      <c r="D46" s="132" t="s">
        <v>3096</v>
      </c>
      <c r="E46" s="111" t="s">
        <v>3028</v>
      </c>
      <c r="F46" s="120" t="s">
        <v>3593</v>
      </c>
      <c r="G46" s="132" t="s">
        <v>1935</v>
      </c>
      <c r="H46" s="120" t="s">
        <v>5517</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3628</v>
      </c>
      <c r="W46" s="120" t="s">
        <v>5711</v>
      </c>
      <c r="X46" s="120" t="s">
        <v>3986</v>
      </c>
      <c r="Y46" s="120" t="s">
        <v>3865</v>
      </c>
      <c r="Z46" s="120" t="s">
        <v>3866</v>
      </c>
      <c r="AA46" s="120" t="s">
        <v>3987</v>
      </c>
      <c r="AB46" s="120" t="s">
        <v>3867</v>
      </c>
      <c r="AC46" s="120" t="s">
        <v>3988</v>
      </c>
      <c r="AD46" s="120" t="s">
        <v>3989</v>
      </c>
      <c r="AE46" s="120" t="s">
        <v>3990</v>
      </c>
      <c r="AF46" s="120" t="s">
        <v>3991</v>
      </c>
      <c r="AG46" s="120"/>
      <c r="AH46" s="120"/>
      <c r="AI46" s="120"/>
      <c r="AJ46" s="120"/>
      <c r="AK46" s="120"/>
      <c r="AL46" s="132" t="s">
        <v>2267</v>
      </c>
      <c r="AM46" s="132" t="s">
        <v>1992</v>
      </c>
      <c r="AN46" s="132" t="s">
        <v>2037</v>
      </c>
      <c r="AO46" s="132" t="s">
        <v>2038</v>
      </c>
      <c r="AP46" s="161" t="s">
        <v>2039</v>
      </c>
      <c r="AQ46" s="161" t="s">
        <v>2040</v>
      </c>
      <c r="AR46" s="161" t="s">
        <v>2041</v>
      </c>
      <c r="AS46" s="161"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(hors été)",  unit:"Minutes / jour",  text:"Combien de minutes par jour votre famille utilise-t-elle la douche ? En moyenne une personne y passe environ cinq minutes.", inputType:"sel105", right:"", postfix:"", nodata:"", varType:"Number", min:"", max:"", defaultValue:"-1", d11t:"40",d11p:"0",d12t:"20",d12p:"1",d13t:"0",d13p:"2",d1w:"2",d1d:"0", d21t:"",d21p:"",d22t:"",d22p:"",d23t:"",d23p:"",d2w:"",d2d:"", d31t:"40",d31p:"0",d32t:"20",d32p:"1",d33t:"0",d33p:"2",d3w:"2",d3d:"0"}; </v>
      </c>
      <c r="DO46" s="88"/>
      <c r="DP46" s="88"/>
      <c r="DQ46" s="89" t="str">
        <f t="shared" si="4"/>
        <v>D6.scenario.defSelectValue["sel105"]= [ "Veuillez sélectionner", " Je n'en prends pas",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3570</v>
      </c>
      <c r="D47" s="132" t="s">
        <v>2611</v>
      </c>
      <c r="E47" s="111" t="s">
        <v>3028</v>
      </c>
      <c r="F47" s="120" t="s">
        <v>3593</v>
      </c>
      <c r="G47" s="132" t="s">
        <v>1935</v>
      </c>
      <c r="H47" s="120" t="s">
        <v>5518</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3628</v>
      </c>
      <c r="W47" s="120" t="s">
        <v>5711</v>
      </c>
      <c r="X47" s="120" t="s">
        <v>3986</v>
      </c>
      <c r="Y47" s="120" t="s">
        <v>3865</v>
      </c>
      <c r="Z47" s="120" t="s">
        <v>3866</v>
      </c>
      <c r="AA47" s="120" t="s">
        <v>3987</v>
      </c>
      <c r="AB47" s="120" t="s">
        <v>3867</v>
      </c>
      <c r="AC47" s="120" t="s">
        <v>3988</v>
      </c>
      <c r="AD47" s="120" t="s">
        <v>3989</v>
      </c>
      <c r="AE47" s="120" t="s">
        <v>3990</v>
      </c>
      <c r="AF47" s="120" t="s">
        <v>3991</v>
      </c>
      <c r="AG47" s="120"/>
      <c r="AH47" s="120"/>
      <c r="AI47" s="120"/>
      <c r="AJ47" s="120"/>
      <c r="AK47" s="120"/>
      <c r="AL47" s="132" t="s">
        <v>2267</v>
      </c>
      <c r="AM47" s="132" t="s">
        <v>1992</v>
      </c>
      <c r="AN47" s="132" t="s">
        <v>2037</v>
      </c>
      <c r="AO47" s="132" t="s">
        <v>2038</v>
      </c>
      <c r="AP47" s="161" t="s">
        <v>2039</v>
      </c>
      <c r="AQ47" s="161" t="s">
        <v>2040</v>
      </c>
      <c r="AR47" s="161" t="s">
        <v>2041</v>
      </c>
      <c r="AS47" s="161"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de minutes par jour votre famille utilise-t-elle la douche en été ?", inputType:"sel106", right:"", postfix:"", nodata:"", varType:"Number", min:"", max:"", defaultValue:"-1", d11t:"40",d11p:"0",d12t:"20",d12p:"1",d13t:"0",d13p:"2",d1w:"2",d1d:"0", d21t:"",d21p:"",d22t:"",d22p:"",d23t:"",d23p:"",d2w:"",d2d:"", d31t:"40",d31p:"0",d32t:"20",d32p:"1",d33t:"0",d33p:"2",d3w:"2",d3d:"0"}; </v>
      </c>
      <c r="DO47" s="88"/>
      <c r="DP47" s="88"/>
      <c r="DQ47" s="89" t="str">
        <f t="shared" si="4"/>
        <v>D6.scenario.defSelectValue["sel106"]= [ "Veuillez sélectionner", " Je n'en prends pas",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5598</v>
      </c>
      <c r="D48" s="132" t="s">
        <v>2697</v>
      </c>
      <c r="E48" s="111" t="s">
        <v>3029</v>
      </c>
      <c r="F48" s="120"/>
      <c r="G48" s="132"/>
      <c r="H48" s="120" t="s">
        <v>5519</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3659</v>
      </c>
      <c r="W48" s="120" t="s">
        <v>5712</v>
      </c>
      <c r="X48" s="120" t="s">
        <v>5713</v>
      </c>
      <c r="Y48" s="120" t="s">
        <v>5706</v>
      </c>
      <c r="Z48" s="120" t="s">
        <v>5710</v>
      </c>
      <c r="AA48" s="120"/>
      <c r="AB48" s="120"/>
      <c r="AC48" s="120"/>
      <c r="AD48" s="120"/>
      <c r="AE48" s="120"/>
      <c r="AF48" s="120"/>
      <c r="AG48" s="120"/>
      <c r="AH48" s="120"/>
      <c r="AI48" s="120"/>
      <c r="AJ48" s="120"/>
      <c r="AK48" s="120"/>
      <c r="AL48" s="132" t="s">
        <v>2267</v>
      </c>
      <c r="AM48" s="161" t="s">
        <v>2698</v>
      </c>
      <c r="AN48" s="161" t="s">
        <v>2699</v>
      </c>
      <c r="AO48" s="161"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est la hauteur approximative de l'eau du bain ?",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Jusqu'à l'épaule", " Jusqu'aux hanches (assis)", " Je ne me sers pas de l'eau chaude", " Je n'ai pas de baignoire", "" ];</v>
      </c>
      <c r="DR48" s="90"/>
      <c r="DS48" s="90"/>
      <c r="DT48" s="90" t="str">
        <f t="shared" si="5"/>
        <v>D6.scenario.defSelectData['sel107']= [ '-1', '8', '4', '0' ];</v>
      </c>
    </row>
    <row r="49" spans="1:124" s="85" customFormat="1" ht="43.5" customHeight="1">
      <c r="A49" s="73"/>
      <c r="B49" s="111" t="s">
        <v>2889</v>
      </c>
      <c r="C49" s="120" t="s">
        <v>5597</v>
      </c>
      <c r="D49" s="132" t="s">
        <v>2835</v>
      </c>
      <c r="E49" s="111" t="s">
        <v>3029</v>
      </c>
      <c r="F49" s="120" t="s">
        <v>3605</v>
      </c>
      <c r="G49" s="132" t="s">
        <v>2686</v>
      </c>
      <c r="H49" s="120" t="s">
        <v>5520</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3628</v>
      </c>
      <c r="W49" s="120" t="s">
        <v>5714</v>
      </c>
      <c r="X49" s="120" t="s">
        <v>3757</v>
      </c>
      <c r="Y49" s="120" t="s">
        <v>3759</v>
      </c>
      <c r="Z49" s="120" t="s">
        <v>3994</v>
      </c>
      <c r="AA49" s="120" t="s">
        <v>3762</v>
      </c>
      <c r="AB49" s="120" t="s">
        <v>3763</v>
      </c>
      <c r="AC49" s="120"/>
      <c r="AD49" s="120"/>
      <c r="AE49" s="120"/>
      <c r="AF49" s="120"/>
      <c r="AG49" s="120"/>
      <c r="AH49" s="120"/>
      <c r="AI49" s="120"/>
      <c r="AJ49" s="120"/>
      <c r="AK49" s="120"/>
      <c r="AL49" s="132" t="s">
        <v>2267</v>
      </c>
      <c r="AM49" s="161" t="s">
        <v>2313</v>
      </c>
      <c r="AN49" s="132" t="s">
        <v>474</v>
      </c>
      <c r="AO49" s="161"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title:"#Durée de maintien au chaud du bain",  unit:"heures",  text:"Combien d'heures par jour l'eau du bain est-elle maintenue au chaud ?",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Je ne maintiens pas l'eau du bain au chaud", " 3 heures", " 6 heures", " 10 heures", " 16 heures", " 24 heures", "" ];</v>
      </c>
      <c r="DR49" s="90"/>
      <c r="DS49" s="90"/>
      <c r="DT49" s="90" t="str">
        <f t="shared" si="5"/>
        <v>D6.scenario.defSelectData['sel108']= [ '-1', '0', '3', '6', '10', '16', '24' ];</v>
      </c>
    </row>
    <row r="50" spans="1:124" s="85" customFormat="1" ht="43.5" customHeight="1">
      <c r="A50" s="73"/>
      <c r="B50" s="111" t="s">
        <v>2890</v>
      </c>
      <c r="C50" s="120" t="s">
        <v>5599</v>
      </c>
      <c r="D50" s="132" t="s">
        <v>2856</v>
      </c>
      <c r="E50" s="111" t="s">
        <v>3029</v>
      </c>
      <c r="F50" s="120"/>
      <c r="G50" s="132"/>
      <c r="H50" s="120" t="s">
        <v>5521</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3628</v>
      </c>
      <c r="W50" s="120" t="s">
        <v>5715</v>
      </c>
      <c r="X50" s="120" t="s">
        <v>5716</v>
      </c>
      <c r="Y50" s="120" t="s">
        <v>5717</v>
      </c>
      <c r="Z50" s="120" t="s">
        <v>4048</v>
      </c>
      <c r="AA50" s="120"/>
      <c r="AB50" s="120"/>
      <c r="AC50" s="120"/>
      <c r="AD50" s="120"/>
      <c r="AE50" s="120"/>
      <c r="AF50" s="120"/>
      <c r="AG50" s="120"/>
      <c r="AH50" s="120"/>
      <c r="AI50" s="120"/>
      <c r="AJ50" s="120"/>
      <c r="AK50" s="120"/>
      <c r="AL50" s="132" t="s">
        <v>2267</v>
      </c>
      <c r="AM50" s="161" t="s">
        <v>2858</v>
      </c>
      <c r="AN50" s="161" t="s">
        <v>2859</v>
      </c>
      <c r="AO50" s="161" t="s">
        <v>2860</v>
      </c>
      <c r="AP50" s="161"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title:"#En ce qui concerne l'eau que vous utilisez pour vous laver",  unit:"",  text:"Utilisez vous l'eau du bain pour vous laver ?",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J'utilise l'eau de la baignoire", " Je fais moitié moitié", " J'utilise la douche", " je ne sais pas", "" ];</v>
      </c>
      <c r="DR50" s="90"/>
      <c r="DS50" s="90"/>
      <c r="DT50" s="90" t="str">
        <f t="shared" si="5"/>
        <v>D6.scenario.defSelectData['sel109']= [ '-1', '10', '5', '2', '0' ];</v>
      </c>
    </row>
    <row r="51" spans="1:124" s="85" customFormat="1" ht="43.5" customHeight="1">
      <c r="A51" s="73"/>
      <c r="B51" s="111" t="s">
        <v>2891</v>
      </c>
      <c r="C51" s="120" t="s">
        <v>5595</v>
      </c>
      <c r="D51" s="132" t="s">
        <v>2855</v>
      </c>
      <c r="E51" s="111" t="s">
        <v>3029</v>
      </c>
      <c r="F51" s="120" t="s">
        <v>3606</v>
      </c>
      <c r="G51" s="132" t="s">
        <v>2395</v>
      </c>
      <c r="H51" s="120" t="s">
        <v>5522</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3628</v>
      </c>
      <c r="W51" s="120" t="s">
        <v>5718</v>
      </c>
      <c r="X51" s="120" t="s">
        <v>5719</v>
      </c>
      <c r="Y51" s="120" t="s">
        <v>5720</v>
      </c>
      <c r="Z51" s="120" t="s">
        <v>4048</v>
      </c>
      <c r="AA51" s="120"/>
      <c r="AB51" s="120"/>
      <c r="AC51" s="120"/>
      <c r="AD51" s="120"/>
      <c r="AE51" s="120"/>
      <c r="AF51" s="120"/>
      <c r="AG51" s="120"/>
      <c r="AH51" s="120"/>
      <c r="AI51" s="120"/>
      <c r="AJ51" s="120"/>
      <c r="AK51" s="120"/>
      <c r="AL51" s="132" t="s">
        <v>2267</v>
      </c>
      <c r="AM51" s="161" t="s">
        <v>2852</v>
      </c>
      <c r="AN51" s="161"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title:"#Réchauffement du bain",  unit:"%",  text:"Comment réchauffez-vous l'eau du bain ?", inputType:"sel110", right:"", postfix:"", nodata:"", varType:"Number", min:"", max:"", defaultValue:"-1", d11t:"",d11p:"",d12t:"",d12p:"",d13t:"",d13p:"",d1w:"",d1d:"", d21t:"",d21p:"",d22t:"",d22p:"",d23t:"",d23p:"",d2w:"",d2d:"", d31t:"10",d31p:"0",d32t:"0",d32p:"2",d33t:"",d33p:"",d3w:"1",d3d:"0"}; </v>
      </c>
      <c r="DO51" s="88"/>
      <c r="DP51" s="88"/>
      <c r="DQ51" s="89" t="str">
        <f t="shared" si="4"/>
        <v>D6.scenario.defSelectValue["sel110"]= [ "Veuillez sélectionner", " Je le réchauffe automatiquement", " Je le réchauffe si nécessaire", " J'ajoute de l'eau (d'une source autre que la baignoire) au besoin", " je ne sais pas", "" ];</v>
      </c>
      <c r="DR51" s="90"/>
      <c r="DS51" s="90"/>
      <c r="DT51" s="90" t="str">
        <f t="shared" si="5"/>
        <v>D6.scenario.defSelectData['sel110']= [ '-1', '10', '5', '5', '0' ];</v>
      </c>
    </row>
    <row r="52" spans="1:124" s="85" customFormat="1" ht="43.5" customHeight="1">
      <c r="A52" s="73"/>
      <c r="B52" s="111" t="s">
        <v>2892</v>
      </c>
      <c r="C52" s="120" t="s">
        <v>5596</v>
      </c>
      <c r="D52" s="132" t="s">
        <v>2863</v>
      </c>
      <c r="E52" s="111" t="s">
        <v>3029</v>
      </c>
      <c r="F52" s="120" t="s">
        <v>3606</v>
      </c>
      <c r="G52" s="132" t="s">
        <v>2395</v>
      </c>
      <c r="H52" s="120" t="s">
        <v>5523</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3628</v>
      </c>
      <c r="W52" s="120" t="s">
        <v>5718</v>
      </c>
      <c r="X52" s="120" t="s">
        <v>5720</v>
      </c>
      <c r="Y52" s="120" t="s">
        <v>5721</v>
      </c>
      <c r="Z52" s="120" t="s">
        <v>5722</v>
      </c>
      <c r="AA52" s="120" t="s">
        <v>4048</v>
      </c>
      <c r="AB52" s="120"/>
      <c r="AC52" s="120"/>
      <c r="AD52" s="120"/>
      <c r="AE52" s="120"/>
      <c r="AF52" s="120"/>
      <c r="AG52" s="120"/>
      <c r="AH52" s="120"/>
      <c r="AI52" s="120"/>
      <c r="AJ52" s="120"/>
      <c r="AK52" s="120"/>
      <c r="AL52" s="132" t="s">
        <v>2267</v>
      </c>
      <c r="AM52" s="132" t="s">
        <v>2865</v>
      </c>
      <c r="AN52" s="161" t="s">
        <v>2862</v>
      </c>
      <c r="AO52" s="161" t="s">
        <v>2866</v>
      </c>
      <c r="AP52" s="161"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title:"#Lorsque l'eau chaude du bain diminue",  unit:"%",  text:"Que faites-vous quand l'eau chaude diminue dans la baignoire ?",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Je le réchauffe automatiquement", " J'ajoute de l'eau (d'une source autre que la baignoire) au besoin", " Je prends un bain avant qu'elle ne soit complètement froide", " Cela dépend des fois", " je ne sais pas", "" ];</v>
      </c>
      <c r="DR52" s="90"/>
      <c r="DS52" s="90"/>
      <c r="DT52" s="90" t="str">
        <f t="shared" si="5"/>
        <v>D6.scenario.defSelectData['sel111']= [ '-1', '10', '5', '0', '5', '5' ];</v>
      </c>
    </row>
    <row r="53" spans="1:124" s="85" customFormat="1" ht="43.5" customHeight="1">
      <c r="A53" s="73"/>
      <c r="B53" s="111" t="s">
        <v>2893</v>
      </c>
      <c r="C53" s="120" t="s">
        <v>5396</v>
      </c>
      <c r="D53" s="132" t="s">
        <v>3057</v>
      </c>
      <c r="E53" s="111" t="s">
        <v>3028</v>
      </c>
      <c r="F53" s="120" t="s">
        <v>3595</v>
      </c>
      <c r="G53" s="132" t="s">
        <v>2874</v>
      </c>
      <c r="H53" s="120" t="s">
        <v>5524</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3628</v>
      </c>
      <c r="W53" s="120" t="s">
        <v>5723</v>
      </c>
      <c r="X53" s="120" t="s">
        <v>5724</v>
      </c>
      <c r="Y53" s="120" t="s">
        <v>5725</v>
      </c>
      <c r="Z53" s="120" t="s">
        <v>5726</v>
      </c>
      <c r="AA53" s="120" t="s">
        <v>4048</v>
      </c>
      <c r="AB53" s="120"/>
      <c r="AC53" s="120"/>
      <c r="AD53" s="120"/>
      <c r="AE53" s="120"/>
      <c r="AF53" s="120"/>
      <c r="AG53" s="120"/>
      <c r="AH53" s="120"/>
      <c r="AI53" s="120"/>
      <c r="AJ53" s="120"/>
      <c r="AK53" s="120"/>
      <c r="AL53" s="132" t="s">
        <v>2267</v>
      </c>
      <c r="AM53" s="161" t="s">
        <v>2869</v>
      </c>
      <c r="AN53" s="161" t="s">
        <v>2870</v>
      </c>
      <c r="AO53" s="161"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title:"Temps d'attente de l'eau chaude de la douche",  unit:"Secondes",  text:"Combien de temps met l'eau chaude avant d'arriver ?", inputType:"sel112", right:"", postfix:"", nodata:"", varType:"Number", min:"", max:"", defaultValue:"-1", d11t:"",d11p:"",d12t:"",d12p:"",d13t:"",d13p:"",d1w:"",d1d:"", d21t:"20",d21p:"0",d22t:"10",d22p:"1",d23t:"0",d23p:"2",d2w:"1",d2d:"0", d31t:"",d31p:"",d32t:"",d32p:"",d33t:"",d33p:"",d3w:"",d3d:""}; </v>
      </c>
      <c r="DO53" s="88"/>
      <c r="DP53" s="88"/>
      <c r="DQ53" s="89" t="str">
        <f t="shared" si="4"/>
        <v>D6.scenario.defSelectValue["sel112"]= [ "Veuillez sélectionner", " Environ 5 secondes", " Environ 10 secondes", " Environ 20 secondes", " Moins d'1 minute", " je ne sais pas", "" ];</v>
      </c>
      <c r="DR53" s="90"/>
      <c r="DS53" s="90"/>
      <c r="DT53" s="90" t="str">
        <f t="shared" si="5"/>
        <v>D6.scenario.defSelectData['sel112']= [ '-1', '3', '5', '10', '20', '50', '20' ];</v>
      </c>
    </row>
    <row r="54" spans="1:124" s="85" customFormat="1" ht="43.5" customHeight="1">
      <c r="A54" s="73"/>
      <c r="B54" s="111" t="s">
        <v>2894</v>
      </c>
      <c r="C54" s="120" t="s">
        <v>5397</v>
      </c>
      <c r="D54" s="132" t="s">
        <v>2837</v>
      </c>
      <c r="E54" s="111" t="s">
        <v>3030</v>
      </c>
      <c r="F54" s="120"/>
      <c r="G54" s="132"/>
      <c r="H54" s="120" t="s">
        <v>5525</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3628</v>
      </c>
      <c r="W54" s="120" t="s">
        <v>5727</v>
      </c>
      <c r="X54" s="120" t="s">
        <v>5728</v>
      </c>
      <c r="Y54" s="120" t="s">
        <v>5729</v>
      </c>
      <c r="Z54" s="120" t="s">
        <v>5730</v>
      </c>
      <c r="AA54" s="120"/>
      <c r="AB54" s="120"/>
      <c r="AC54" s="120"/>
      <c r="AD54" s="120"/>
      <c r="AE54" s="120"/>
      <c r="AF54" s="120"/>
      <c r="AG54" s="120"/>
      <c r="AH54" s="120"/>
      <c r="AI54" s="120"/>
      <c r="AJ54" s="120"/>
      <c r="AK54" s="120"/>
      <c r="AL54" s="132" t="s">
        <v>2267</v>
      </c>
      <c r="AM54" s="161" t="s">
        <v>2310</v>
      </c>
      <c r="AN54" s="132" t="s">
        <v>2311</v>
      </c>
      <c r="AO54" s="161" t="s">
        <v>2312</v>
      </c>
      <c r="AP54" s="161"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pour laver la vaisselle",  unit:"",  text:"Lorsque vous lavez la vaisselle, essayez-vous d'utiliser de l'eau froide pour économiser l'eau chaude ?",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 Le plus souvent", " Parfois", " Je ne le fais pas", "" ];</v>
      </c>
      <c r="DR54" s="90"/>
      <c r="DS54" s="90"/>
      <c r="DT54" s="90" t="str">
        <f t="shared" si="5"/>
        <v>D6.scenario.defSelectData['sel113']= [ '-1', '1', '2', '3', '4' ];</v>
      </c>
    </row>
    <row r="55" spans="1:124" s="85" customFormat="1" ht="43.5" customHeight="1">
      <c r="A55" s="73"/>
      <c r="B55" s="111" t="s">
        <v>2895</v>
      </c>
      <c r="C55" s="120" t="s">
        <v>5398</v>
      </c>
      <c r="D55" s="132" t="s">
        <v>2692</v>
      </c>
      <c r="E55" s="111" t="s">
        <v>3031</v>
      </c>
      <c r="F55" s="120" t="s">
        <v>3596</v>
      </c>
      <c r="G55" s="132" t="s">
        <v>812</v>
      </c>
      <c r="H55" s="120" t="s">
        <v>5398</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3628</v>
      </c>
      <c r="W55" s="120" t="s">
        <v>5731</v>
      </c>
      <c r="X55" s="120" t="s">
        <v>3735</v>
      </c>
      <c r="Y55" s="120" t="s">
        <v>3737</v>
      </c>
      <c r="Z55" s="120" t="s">
        <v>3739</v>
      </c>
      <c r="AA55" s="120" t="s">
        <v>3740</v>
      </c>
      <c r="AB55" s="120" t="s">
        <v>3741</v>
      </c>
      <c r="AC55" s="120" t="s">
        <v>5732</v>
      </c>
      <c r="AD55" s="120"/>
      <c r="AE55" s="120"/>
      <c r="AF55" s="120"/>
      <c r="AG55" s="120"/>
      <c r="AH55" s="120"/>
      <c r="AI55" s="120"/>
      <c r="AJ55" s="120"/>
      <c r="AK55" s="120"/>
      <c r="AL55" s="132" t="s">
        <v>2267</v>
      </c>
      <c r="AM55" s="161" t="s">
        <v>2706</v>
      </c>
      <c r="AN55" s="132" t="s">
        <v>2707</v>
      </c>
      <c r="AO55" s="161" t="s">
        <v>2708</v>
      </c>
      <c r="AP55" s="161"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title:"Moment de l'année où l'on utilise l'eau chaude pour sa toilette",  unit:"Mois",  text:"Moment de l'année où l'on utilise l'eau chaude pour sa toilette",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Je n'utilise pas d'eau chaude", " 2 mois", " 4 mois", " 6 mois", " 8 mois", " 10 mois", " 12 mois", "" ];</v>
      </c>
      <c r="DR55" s="90"/>
      <c r="DS55" s="90"/>
      <c r="DT55" s="90" t="str">
        <f t="shared" si="5"/>
        <v>D6.scenario.defSelectData['sel114']= [ '-1', '0', '2', '4', '6', '8', '10', '12' ];</v>
      </c>
    </row>
    <row r="56" spans="1:124" s="85" customFormat="1" ht="43.5" customHeight="1">
      <c r="A56" s="73"/>
      <c r="B56" s="111" t="s">
        <v>2896</v>
      </c>
      <c r="C56" s="120" t="s">
        <v>5399</v>
      </c>
      <c r="D56" s="132" t="s">
        <v>2694</v>
      </c>
      <c r="E56" s="111" t="s">
        <v>3030</v>
      </c>
      <c r="F56" s="120" t="s">
        <v>3596</v>
      </c>
      <c r="G56" s="132" t="s">
        <v>812</v>
      </c>
      <c r="H56" s="120" t="s">
        <v>5399</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3628</v>
      </c>
      <c r="W56" s="120" t="s">
        <v>5731</v>
      </c>
      <c r="X56" s="120" t="s">
        <v>5733</v>
      </c>
      <c r="Y56" s="120" t="s">
        <v>4011</v>
      </c>
      <c r="Z56" s="120" t="s">
        <v>3737</v>
      </c>
      <c r="AA56" s="120" t="s">
        <v>3739</v>
      </c>
      <c r="AB56" s="120" t="s">
        <v>3740</v>
      </c>
      <c r="AC56" s="120" t="s">
        <v>3741</v>
      </c>
      <c r="AD56" s="120" t="s">
        <v>5732</v>
      </c>
      <c r="AE56" s="120"/>
      <c r="AF56" s="120"/>
      <c r="AG56" s="120"/>
      <c r="AH56" s="120"/>
      <c r="AI56" s="120"/>
      <c r="AJ56" s="120"/>
      <c r="AK56" s="120"/>
      <c r="AL56" s="132" t="s">
        <v>2267</v>
      </c>
      <c r="AM56" s="161" t="s">
        <v>2706</v>
      </c>
      <c r="AN56" s="161" t="s">
        <v>2713</v>
      </c>
      <c r="AO56" s="132" t="s">
        <v>2707</v>
      </c>
      <c r="AP56" s="132" t="s">
        <v>2708</v>
      </c>
      <c r="AQ56" s="161" t="s">
        <v>2709</v>
      </c>
      <c r="AR56" s="161" t="s">
        <v>2710</v>
      </c>
      <c r="AS56" s="161" t="s">
        <v>2711</v>
      </c>
      <c r="AT56" s="161"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title:"Moment où l'on utilise de l'eau chaude pour laver la vaisselle",  unit:"Mois",  text:"Moment où l'on utilise de l'eau chaude pour laver la vaisselle", inputType:"sel115", right:"", postfix:"", nodata:"", varType:"Number", min:"", max:"", defaultValue:"-1", d11t:"",d11p:"",d12t:"",d12p:"",d13t:"",d13p:"",d1w:"",d1d:"", d21t:"",d21p:"",d22t:"",d22p:"",d23t:"",d23p:"",d2w:"",d2d:"", d31t:"",d31p:"",d32t:"",d32p:"",d33t:"",d33p:"",d3w:"",d3d:""}; </v>
      </c>
      <c r="DO56" s="88"/>
      <c r="DP56" s="88"/>
      <c r="DQ56" s="89" t="str">
        <f t="shared" si="4"/>
        <v>D6.scenario.defSelectValue["sel115"]= [ "Veuillez sélectionner", " Je n'utilise pas d'eau chaude", " J'utilise un lave-vaisselle", "2 mois", " 4 mois", " 6 mois", " 8 mois", " 10 mois", " 12 mois", "" ];</v>
      </c>
      <c r="DR56" s="90"/>
      <c r="DS56" s="90"/>
      <c r="DT56" s="90" t="str">
        <f t="shared" si="5"/>
        <v>D6.scenario.defSelectData['sel115']= [ '-1', '0', '99', '2', '4', '6', '8', '10', '12' ];</v>
      </c>
    </row>
    <row r="57" spans="1:124" s="85" customFormat="1" ht="43.5" customHeight="1">
      <c r="A57" s="73"/>
      <c r="B57" s="111" t="s">
        <v>2897</v>
      </c>
      <c r="C57" s="120" t="s">
        <v>3571</v>
      </c>
      <c r="D57" s="132" t="s">
        <v>2696</v>
      </c>
      <c r="E57" s="111" t="s">
        <v>3028</v>
      </c>
      <c r="F57" s="120"/>
      <c r="G57" s="132"/>
      <c r="H57" s="120" t="s">
        <v>3613</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3628</v>
      </c>
      <c r="W57" s="120" t="s">
        <v>5703</v>
      </c>
      <c r="X57" s="120" t="s">
        <v>5705</v>
      </c>
      <c r="Y57" s="120" t="s">
        <v>4048</v>
      </c>
      <c r="Z57" s="120"/>
      <c r="AA57" s="120"/>
      <c r="AB57" s="120"/>
      <c r="AC57" s="120"/>
      <c r="AD57" s="120"/>
      <c r="AE57" s="120"/>
      <c r="AF57" s="120"/>
      <c r="AG57" s="120"/>
      <c r="AH57" s="120"/>
      <c r="AI57" s="120"/>
      <c r="AJ57" s="120"/>
      <c r="AK57" s="120"/>
      <c r="AL57" s="132" t="s">
        <v>2267</v>
      </c>
      <c r="AM57" s="161" t="s">
        <v>2701</v>
      </c>
      <c r="AN57" s="161" t="s">
        <v>2702</v>
      </c>
      <c r="AO57" s="161"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Je l'utilise", " Je ne l'utilise pas", " je ne sais pas", "" ];</v>
      </c>
      <c r="DR57" s="90"/>
      <c r="DS57" s="90"/>
      <c r="DT57" s="90" t="str">
        <f t="shared" si="5"/>
        <v>D6.scenario.defSelectData['sel116']= [ '-1', '1', '2' ];</v>
      </c>
    </row>
    <row r="58" spans="1:124" s="85" customFormat="1" ht="43.5" customHeight="1">
      <c r="A58" s="73"/>
      <c r="B58" s="111" t="s">
        <v>2898</v>
      </c>
      <c r="C58" s="120" t="s">
        <v>5400</v>
      </c>
      <c r="D58" s="132" t="s">
        <v>3367</v>
      </c>
      <c r="E58" s="111" t="s">
        <v>3029</v>
      </c>
      <c r="F58" s="120"/>
      <c r="G58" s="132"/>
      <c r="H58" s="120" t="s">
        <v>5526</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3628</v>
      </c>
      <c r="W58" s="120" t="s">
        <v>5734</v>
      </c>
      <c r="X58" s="120" t="s">
        <v>5735</v>
      </c>
      <c r="Y58" s="120" t="s">
        <v>4048</v>
      </c>
      <c r="Z58" s="120"/>
      <c r="AA58" s="120"/>
      <c r="AB58" s="120"/>
      <c r="AC58" s="120"/>
      <c r="AD58" s="120"/>
      <c r="AE58" s="120"/>
      <c r="AF58" s="120"/>
      <c r="AG58" s="120"/>
      <c r="AH58" s="120"/>
      <c r="AI58" s="120"/>
      <c r="AJ58" s="120"/>
      <c r="AK58" s="120"/>
      <c r="AL58" s="132" t="s">
        <v>2267</v>
      </c>
      <c r="AM58" s="161" t="s">
        <v>2703</v>
      </c>
      <c r="AN58" s="161" t="s">
        <v>2704</v>
      </c>
      <c r="AO58" s="161"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unit:"",  text:"La baignoire est-elle comprise dans la construction salle de bain ? Ou est-elle isolée des murs ?",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Baignoire isolée des murs", " Baignoire intégrée à la salle de bain", " je ne sais pas", "" ];</v>
      </c>
      <c r="DR58" s="90"/>
      <c r="DS58" s="90"/>
      <c r="DT58" s="90" t="str">
        <f t="shared" si="5"/>
        <v>D6.scenario.defSelectData['sel117']= [ '-1', '1', '2', '3' ];</v>
      </c>
    </row>
    <row r="59" spans="1:124" s="85" customFormat="1" ht="43.5" customHeight="1">
      <c r="A59" s="73"/>
      <c r="B59" s="111" t="s">
        <v>3026</v>
      </c>
      <c r="C59" s="120" t="s">
        <v>5401</v>
      </c>
      <c r="D59" s="132" t="s">
        <v>3051</v>
      </c>
      <c r="E59" s="113" t="s">
        <v>2765</v>
      </c>
      <c r="F59" s="120"/>
      <c r="G59" s="132"/>
      <c r="H59" s="120" t="s">
        <v>3614</v>
      </c>
      <c r="I59" s="132" t="s">
        <v>2736</v>
      </c>
      <c r="J59" s="120" t="str">
        <f t="shared" si="0"/>
        <v>sel131</v>
      </c>
      <c r="K59" s="132" t="str">
        <f t="shared" si="1"/>
        <v>sel131</v>
      </c>
      <c r="L59" s="112"/>
      <c r="M59" s="112"/>
      <c r="N59" s="112"/>
      <c r="O59" s="111" t="s">
        <v>1883</v>
      </c>
      <c r="P59" s="112"/>
      <c r="Q59" s="112"/>
      <c r="R59" s="111">
        <v>-1</v>
      </c>
      <c r="T59" s="73"/>
      <c r="U59" s="114" t="str">
        <f>J59</f>
        <v>sel131</v>
      </c>
      <c r="V59" s="120" t="s">
        <v>3628</v>
      </c>
      <c r="W59" s="120" t="s">
        <v>5736</v>
      </c>
      <c r="X59" s="120" t="s">
        <v>5737</v>
      </c>
      <c r="Y59" s="120" t="s">
        <v>5738</v>
      </c>
      <c r="Z59" s="120" t="s">
        <v>5730</v>
      </c>
      <c r="AA59" s="120"/>
      <c r="AB59" s="120"/>
      <c r="AC59" s="120"/>
      <c r="AD59" s="120"/>
      <c r="AE59" s="120"/>
      <c r="AF59" s="120"/>
      <c r="AG59" s="120"/>
      <c r="AH59" s="120"/>
      <c r="AI59" s="120"/>
      <c r="AJ59" s="120"/>
      <c r="AK59" s="120"/>
      <c r="AL59" s="132" t="s">
        <v>2267</v>
      </c>
      <c r="AM59" s="132" t="s">
        <v>2740</v>
      </c>
      <c r="AN59" s="161" t="s">
        <v>2741</v>
      </c>
      <c r="AO59" s="161" t="s">
        <v>2742</v>
      </c>
      <c r="AP59" s="161"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title:"Chauffage du siège des toilettes",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Chauffage toute l'année", " Pas l'été", " Seulement en hiver", " Je ne le fais pas", "" ];</v>
      </c>
      <c r="DR59" s="90"/>
      <c r="DS59" s="90"/>
      <c r="DT59" s="90" t="str">
        <f t="shared" si="5"/>
        <v>D6.scenario.defSelectData['sel131']= [ '-1', '1', '2', '3', '4' ];</v>
      </c>
    </row>
    <row r="60" spans="1:124" s="85" customFormat="1" ht="43.5" customHeight="1">
      <c r="A60" s="73"/>
      <c r="B60" s="111" t="s">
        <v>3027</v>
      </c>
      <c r="C60" s="120" t="s">
        <v>5402</v>
      </c>
      <c r="D60" s="132" t="s">
        <v>3052</v>
      </c>
      <c r="E60" s="113" t="s">
        <v>2765</v>
      </c>
      <c r="F60" s="120"/>
      <c r="G60" s="132"/>
      <c r="H60" s="120" t="s">
        <v>5527</v>
      </c>
      <c r="I60" s="132" t="s">
        <v>2737</v>
      </c>
      <c r="J60" s="120" t="str">
        <f t="shared" si="0"/>
        <v>sel132</v>
      </c>
      <c r="K60" s="132" t="str">
        <f t="shared" si="1"/>
        <v>sel132</v>
      </c>
      <c r="L60" s="112"/>
      <c r="M60" s="112"/>
      <c r="N60" s="112"/>
      <c r="O60" s="111" t="s">
        <v>1883</v>
      </c>
      <c r="P60" s="112"/>
      <c r="Q60" s="112"/>
      <c r="R60" s="111">
        <v>-1</v>
      </c>
      <c r="T60" s="73"/>
      <c r="U60" s="114" t="str">
        <f>J60</f>
        <v>sel132</v>
      </c>
      <c r="V60" s="120" t="s">
        <v>3628</v>
      </c>
      <c r="W60" s="120" t="s">
        <v>5739</v>
      </c>
      <c r="X60" s="120" t="s">
        <v>5740</v>
      </c>
      <c r="Y60" s="120" t="s">
        <v>5741</v>
      </c>
      <c r="Z60" s="120" t="s">
        <v>4048</v>
      </c>
      <c r="AA60" s="120"/>
      <c r="AB60" s="120"/>
      <c r="AC60" s="120"/>
      <c r="AD60" s="120"/>
      <c r="AE60" s="120"/>
      <c r="AF60" s="120"/>
      <c r="AG60" s="120"/>
      <c r="AH60" s="120"/>
      <c r="AI60" s="120"/>
      <c r="AJ60" s="120"/>
      <c r="AK60" s="120"/>
      <c r="AL60" s="132" t="s">
        <v>2267</v>
      </c>
      <c r="AM60" s="132" t="s">
        <v>2743</v>
      </c>
      <c r="AN60" s="161" t="s">
        <v>2744</v>
      </c>
      <c r="AO60" s="161" t="s">
        <v>2745</v>
      </c>
      <c r="AP60" s="161"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des toilettes",  unit:"",  text:"Comment est réglée la température du siège des toilettes ?", inputType:"sel132", right:"", postfix:"", nodata:"", varType:"Number", min:"", max:"", defaultValue:"-1", d11t:"",d11p:"",d12t:"",d12p:"",d13t:"",d13p:"",d1w:"",d1d:"", d21t:"",d21p:"",d22t:"",d22p:"",d23t:"",d23p:"",d2w:"",d2d:"", d31t:"4",d31p:"0",d32t:"3",d32p:"1",d33t:"2",d33p:"2",d3w:"1",d3d:"0"}; </v>
      </c>
      <c r="DO60" s="88"/>
      <c r="DP60" s="88"/>
      <c r="DQ60" s="89" t="str">
        <f t="shared" si="4"/>
        <v>D6.scenario.defSelectValue["sel132"]= [ "Veuillez sélectionner", " Chaleur élevée", " Normal", " Chaleur basse", " je ne sais pas", "" ];</v>
      </c>
      <c r="DR60" s="90"/>
      <c r="DS60" s="90"/>
      <c r="DT60" s="90" t="str">
        <f t="shared" si="5"/>
        <v>D6.scenario.defSelectData['sel132']= [ '-1', '1', '2', '3', '4' ];</v>
      </c>
    </row>
    <row r="61" spans="1:124" s="85" customFormat="1" ht="43.5" customHeight="1">
      <c r="A61" s="73"/>
      <c r="B61" s="111" t="s">
        <v>2693</v>
      </c>
      <c r="C61" s="120" t="s">
        <v>5403</v>
      </c>
      <c r="D61" s="132" t="s">
        <v>3144</v>
      </c>
      <c r="E61" s="113" t="s">
        <v>2765</v>
      </c>
      <c r="F61" s="120"/>
      <c r="G61" s="132"/>
      <c r="H61" s="120" t="s">
        <v>5528</v>
      </c>
      <c r="I61" s="132" t="s">
        <v>2738</v>
      </c>
      <c r="J61" s="120" t="str">
        <f t="shared" si="0"/>
        <v>sel133</v>
      </c>
      <c r="K61" s="132" t="str">
        <f t="shared" si="1"/>
        <v>sel133</v>
      </c>
      <c r="L61" s="112"/>
      <c r="M61" s="112"/>
      <c r="N61" s="112"/>
      <c r="O61" s="111" t="s">
        <v>1883</v>
      </c>
      <c r="P61" s="112"/>
      <c r="Q61" s="112"/>
      <c r="R61" s="111">
        <v>-1</v>
      </c>
      <c r="T61" s="73"/>
      <c r="U61" s="114" t="str">
        <f>J61</f>
        <v>sel133</v>
      </c>
      <c r="V61" s="120" t="s">
        <v>3628</v>
      </c>
      <c r="W61" s="120" t="s">
        <v>3696</v>
      </c>
      <c r="X61" s="122" t="s">
        <v>3840</v>
      </c>
      <c r="Y61" s="120"/>
      <c r="Z61" s="120"/>
      <c r="AA61" s="120"/>
      <c r="AB61" s="120"/>
      <c r="AC61" s="120"/>
      <c r="AD61" s="120"/>
      <c r="AE61" s="120"/>
      <c r="AF61" s="120"/>
      <c r="AG61" s="120"/>
      <c r="AH61" s="120"/>
      <c r="AI61" s="120"/>
      <c r="AJ61" s="120"/>
      <c r="AK61" s="120"/>
      <c r="AL61" s="132" t="s">
        <v>2267</v>
      </c>
      <c r="AM61" s="161" t="s">
        <v>1968</v>
      </c>
      <c r="AN61" s="162"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isolé instantanément",  unit:"",  text:"S'agit-il d'un siège de toilettes à réchauffement instantané ?", inputType:"sel133", right:"", postfix:"", nodata:"", varType:"Number", min:"", max:"", defaultValue:"-1", d11t:"",d11p:"",d12t:"",d12p:"",d13t:"",d13p:"",d1w:"",d1d:"", d21t:"",d21p:"",d22t:"",d22p:"",d23t:"",d23p:"",d2w:"",d2d:"", d31t:"",d31p:"",d32t:"",d32p:"",d33t:"",d33p:"",d3w:"",d3d:""}; </v>
      </c>
      <c r="DO61" s="88"/>
      <c r="DP61" s="88"/>
      <c r="DQ61" s="89" t="str">
        <f t="shared" si="4"/>
        <v>D6.scenario.defSelectValue["sel133"]= [ "Veuillez sélectionner", " oui", " non", "" ];</v>
      </c>
      <c r="DR61" s="90"/>
      <c r="DS61" s="90"/>
      <c r="DT61" s="90" t="str">
        <f t="shared" si="5"/>
        <v>D6.scenario.defSelectData['sel133']= [ '-1', '1', '2' ];</v>
      </c>
    </row>
    <row r="62" spans="1:124" s="85" customFormat="1" ht="43.5" customHeight="1">
      <c r="A62" s="73"/>
      <c r="B62" s="111" t="s">
        <v>2695</v>
      </c>
      <c r="C62" s="120" t="s">
        <v>5404</v>
      </c>
      <c r="D62" s="132" t="s">
        <v>3143</v>
      </c>
      <c r="E62" s="113" t="s">
        <v>2765</v>
      </c>
      <c r="F62" s="120"/>
      <c r="G62" s="132"/>
      <c r="H62" s="120" t="s">
        <v>5529</v>
      </c>
      <c r="I62" s="132" t="s">
        <v>2739</v>
      </c>
      <c r="J62" s="120" t="str">
        <f t="shared" si="0"/>
        <v>sel134</v>
      </c>
      <c r="K62" s="132" t="str">
        <f t="shared" si="1"/>
        <v>sel134</v>
      </c>
      <c r="L62" s="112"/>
      <c r="M62" s="112"/>
      <c r="N62" s="112"/>
      <c r="O62" s="111" t="s">
        <v>1883</v>
      </c>
      <c r="P62" s="112"/>
      <c r="Q62" s="112"/>
      <c r="R62" s="111">
        <v>-1</v>
      </c>
      <c r="T62" s="73"/>
      <c r="U62" s="114" t="str">
        <f>J62</f>
        <v>sel134</v>
      </c>
      <c r="V62" s="120" t="s">
        <v>3628</v>
      </c>
      <c r="W62" s="120" t="s">
        <v>3696</v>
      </c>
      <c r="X62" s="122" t="s">
        <v>3840</v>
      </c>
      <c r="Y62" s="120"/>
      <c r="Z62" s="120"/>
      <c r="AA62" s="120"/>
      <c r="AB62" s="120"/>
      <c r="AC62" s="120"/>
      <c r="AD62" s="120"/>
      <c r="AE62" s="120"/>
      <c r="AF62" s="120"/>
      <c r="AG62" s="120"/>
      <c r="AH62" s="120"/>
      <c r="AI62" s="120"/>
      <c r="AJ62" s="120"/>
      <c r="AK62" s="120"/>
      <c r="AL62" s="132" t="s">
        <v>2267</v>
      </c>
      <c r="AM62" s="161" t="s">
        <v>1968</v>
      </c>
      <c r="AN62" s="162"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title:"Rabattre l'abattant du siège des toilettes",  unit:"",  text:"Rabattez-vous l'abattant des toilettes après utilisation ?", inputType:"sel134", right:"", postfix:"", nodata:"", varType:"Number", min:"", max:"", defaultValue:"-1", d11t:"",d11p:"",d12t:"",d12p:"",d13t:"",d13p:"",d1w:"",d1d:"", d21t:"",d21p:"",d22t:"",d22p:"",d23t:"",d23p:"",d2w:"",d2d:"", d31t:"2",d31p:"0",d32t:"1",d32p:"2",d33t:"",d33p:"1",d3w:"1",d3d:""}; </v>
      </c>
      <c r="DO62" s="88"/>
      <c r="DP62" s="88"/>
      <c r="DQ62" s="89" t="str">
        <f t="shared" si="4"/>
        <v>D6.scenario.defSelectValue["sel134"]= [ "Veuillez sélectionner", " oui", " non", "" ];</v>
      </c>
      <c r="DR62" s="90"/>
      <c r="DS62" s="90"/>
      <c r="DT62" s="90" t="str">
        <f t="shared" si="5"/>
        <v>D6.scenario.defSelectData['sel134']= [ '-1', '1', '2' ];</v>
      </c>
    </row>
    <row r="63" spans="1:124" s="85" customFormat="1" ht="43.5" customHeight="1">
      <c r="A63" s="73"/>
      <c r="B63" s="111" t="s">
        <v>1919</v>
      </c>
      <c r="C63" s="120" t="s">
        <v>5405</v>
      </c>
      <c r="D63" s="132" t="s">
        <v>2327</v>
      </c>
      <c r="E63" s="111" t="s">
        <v>3037</v>
      </c>
      <c r="F63" s="120"/>
      <c r="G63" s="132"/>
      <c r="H63" s="120" t="s">
        <v>5530</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3628</v>
      </c>
      <c r="W63" s="120" t="s">
        <v>4079</v>
      </c>
      <c r="X63" s="120" t="s">
        <v>5742</v>
      </c>
      <c r="Y63" s="120" t="s">
        <v>5743</v>
      </c>
      <c r="Z63" s="120" t="s">
        <v>5744</v>
      </c>
      <c r="AA63" s="120" t="s">
        <v>5745</v>
      </c>
      <c r="AB63" s="120"/>
      <c r="AC63" s="120"/>
      <c r="AD63" s="120"/>
      <c r="AE63" s="120"/>
      <c r="AF63" s="120"/>
      <c r="AG63" s="120"/>
      <c r="AH63" s="120"/>
      <c r="AI63" s="120"/>
      <c r="AJ63" s="120"/>
      <c r="AK63" s="120"/>
      <c r="AL63" s="132" t="s">
        <v>2267</v>
      </c>
      <c r="AM63" s="161" t="s">
        <v>2005</v>
      </c>
      <c r="AN63" s="161" t="s">
        <v>2006</v>
      </c>
      <c r="AO63" s="161" t="s">
        <v>2007</v>
      </c>
      <c r="AP63" s="161" t="s">
        <v>2008</v>
      </c>
      <c r="AQ63" s="161"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title:"Répartition du chauffage dans le logement",  unit:"",  text:"Quelle est la partie de votre logement que vous chauffez le plus ?",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Je ne chauffe pas les pièces", "" ];</v>
      </c>
      <c r="DR63" s="90"/>
      <c r="DS63" s="90"/>
      <c r="DT63" s="90" t="str">
        <f t="shared" si="5"/>
        <v>D6.scenario.defSelectData['sel201']= [ '-1', '1', '0.5', '0.25', '0.1', '0.02' ];</v>
      </c>
    </row>
    <row r="64" spans="1:124" s="85" customFormat="1" ht="43.5" customHeight="1">
      <c r="A64" s="73"/>
      <c r="B64" s="111" t="s">
        <v>1921</v>
      </c>
      <c r="C64" s="120" t="s">
        <v>4888</v>
      </c>
      <c r="D64" s="132" t="s">
        <v>2384</v>
      </c>
      <c r="E64" s="111" t="s">
        <v>3037</v>
      </c>
      <c r="F64" s="120"/>
      <c r="G64" s="132"/>
      <c r="H64" s="120" t="s">
        <v>5531</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3628</v>
      </c>
      <c r="W64" s="120" t="s">
        <v>5746</v>
      </c>
      <c r="X64" s="120" t="s">
        <v>5747</v>
      </c>
      <c r="Y64" s="120" t="s">
        <v>5748</v>
      </c>
      <c r="Z64" s="120" t="s">
        <v>3822</v>
      </c>
      <c r="AA64" s="120" t="s">
        <v>5749</v>
      </c>
      <c r="AB64" s="120" t="s">
        <v>5750</v>
      </c>
      <c r="AC64" s="120" t="s">
        <v>5751</v>
      </c>
      <c r="AD64" s="120" t="s">
        <v>5752</v>
      </c>
      <c r="AE64" s="120"/>
      <c r="AF64" s="120"/>
      <c r="AG64" s="120"/>
      <c r="AH64" s="120"/>
      <c r="AI64" s="120"/>
      <c r="AJ64" s="120"/>
      <c r="AK64" s="120"/>
      <c r="AL64" s="132" t="s">
        <v>2267</v>
      </c>
      <c r="AM64" s="161" t="s">
        <v>4</v>
      </c>
      <c r="AN64" s="161" t="s">
        <v>2010</v>
      </c>
      <c r="AO64" s="161" t="s">
        <v>2011</v>
      </c>
      <c r="AP64" s="161" t="s">
        <v>2012</v>
      </c>
      <c r="AQ64" s="132" t="s">
        <v>2013</v>
      </c>
      <c r="AR64" s="161"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que vous utilisez le plus souvent pour chauffer une pièce ? Dans le cas du chauffage au sol, choisissez parmi les sources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"Veuillez sélectionner", " Air conditionné", " chauffage", " Chauffage électrique", " gaz", " fioul", " poêle à bois", " Poêle à granulés", " Je n'utilise pas d'équipement de chauffage", "" ];</v>
      </c>
      <c r="DR64" s="90"/>
      <c r="DS64" s="90"/>
      <c r="DT64" s="90" t="str">
        <f t="shared" si="5"/>
        <v>D6.scenario.defSelectData['sel202']= [ '-1', '1', '2', '3', '4', '5', '6' ];</v>
      </c>
    </row>
    <row r="65" spans="1:124" s="85" customFormat="1" ht="43.5" customHeight="1">
      <c r="A65" s="73"/>
      <c r="B65" s="112" t="s">
        <v>2904</v>
      </c>
      <c r="C65" s="120" t="s">
        <v>5406</v>
      </c>
      <c r="D65" s="132" t="s">
        <v>2386</v>
      </c>
      <c r="E65" s="111" t="s">
        <v>3037</v>
      </c>
      <c r="F65" s="120"/>
      <c r="G65" s="132"/>
      <c r="H65" s="120" t="s">
        <v>5406</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3628</v>
      </c>
      <c r="W65" s="120" t="s">
        <v>5746</v>
      </c>
      <c r="X65" s="122" t="s">
        <v>5747</v>
      </c>
      <c r="Y65" s="120" t="s">
        <v>5748</v>
      </c>
      <c r="Z65" s="120" t="s">
        <v>3822</v>
      </c>
      <c r="AA65" s="120" t="s">
        <v>5749</v>
      </c>
      <c r="AB65" s="120" t="s">
        <v>5750</v>
      </c>
      <c r="AC65" s="120" t="s">
        <v>5751</v>
      </c>
      <c r="AD65" s="120" t="s">
        <v>5752</v>
      </c>
      <c r="AE65" s="120"/>
      <c r="AF65" s="120"/>
      <c r="AG65" s="120"/>
      <c r="AH65" s="120"/>
      <c r="AI65" s="120"/>
      <c r="AJ65" s="120"/>
      <c r="AK65" s="120"/>
      <c r="AL65" s="132" t="s">
        <v>2267</v>
      </c>
      <c r="AM65" s="132" t="s">
        <v>1362</v>
      </c>
      <c r="AN65" s="162" t="s">
        <v>2010</v>
      </c>
      <c r="AO65" s="132" t="s">
        <v>2011</v>
      </c>
      <c r="AP65" s="132" t="s">
        <v>2012</v>
      </c>
      <c r="AQ65" s="132" t="s">
        <v>2013</v>
      </c>
      <c r="AR65" s="161"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title:"Équipement de chauffage utilisé de façon complémentaire",  unit:"",  text:"Équipement de chauffage utilisé de façon complémentaire", inputType:"sel203", right:"", postfix:"", nodata:"", varType:"Number", min:"", max:"", defaultValue:"-1", d11t:"",d11p:"",d12t:"",d12p:"",d13t:"",d13p:"",d1w:"",d1d:"", d21t:"",d21p:"",d22t:"",d22p:"",d23t:"",d23p:"",d2w:"",d2d:"", d31t:"",d31p:"",d32t:"",d32p:"",d33t:"",d33p:"",d3w:"",d3d:""}; </v>
      </c>
      <c r="DO65" s="88"/>
      <c r="DP65" s="88"/>
      <c r="DQ65" s="89" t="str">
        <f t="shared" si="4"/>
        <v>D6.scenario.defSelectValue["sel203"]= [ "Veuillez sélectionner", " Air conditionné", " chauffage", " Chauffage électrique", " gaz", " fioul", " poêle à bois", " Poêle à granulés", " Je n'utilise pas d'équipement de chauffage", "" ];</v>
      </c>
      <c r="DR65" s="90"/>
      <c r="DS65" s="90"/>
      <c r="DT65" s="90" t="str">
        <f t="shared" si="5"/>
        <v>D6.scenario.defSelectData['sel203']= [ '-1', '0', '18', '19', '20', '21', '22', '23', '24', '25', '26' ];</v>
      </c>
    </row>
    <row r="66" spans="1:124" s="85" customFormat="1" ht="43.5" customHeight="1">
      <c r="A66" s="73"/>
      <c r="B66" s="111" t="s">
        <v>1924</v>
      </c>
      <c r="C66" s="120" t="s">
        <v>3573</v>
      </c>
      <c r="D66" s="132" t="s">
        <v>1922</v>
      </c>
      <c r="E66" s="111" t="s">
        <v>3037</v>
      </c>
      <c r="F66" s="120" t="s">
        <v>3607</v>
      </c>
      <c r="G66" s="132" t="s">
        <v>1918</v>
      </c>
      <c r="H66" s="120" t="s">
        <v>5532</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3628</v>
      </c>
      <c r="W66" s="120" t="s">
        <v>5705</v>
      </c>
      <c r="X66" s="120" t="s">
        <v>3755</v>
      </c>
      <c r="Y66" s="120" t="s">
        <v>3756</v>
      </c>
      <c r="Z66" s="120" t="s">
        <v>3757</v>
      </c>
      <c r="AA66" s="120" t="s">
        <v>3758</v>
      </c>
      <c r="AB66" s="120" t="s">
        <v>3759</v>
      </c>
      <c r="AC66" s="120" t="s">
        <v>3760</v>
      </c>
      <c r="AD66" s="120" t="s">
        <v>3761</v>
      </c>
      <c r="AE66" s="120" t="s">
        <v>3762</v>
      </c>
      <c r="AF66" s="120" t="s">
        <v>3763</v>
      </c>
      <c r="AG66" s="120"/>
      <c r="AH66" s="120"/>
      <c r="AI66" s="120"/>
      <c r="AJ66" s="120"/>
      <c r="AK66" s="120"/>
      <c r="AL66" s="132" t="s">
        <v>2267</v>
      </c>
      <c r="AM66" s="132" t="s">
        <v>1992</v>
      </c>
      <c r="AN66" s="132" t="s">
        <v>1950</v>
      </c>
      <c r="AO66" s="132" t="s">
        <v>1951</v>
      </c>
      <c r="AP66" s="132" t="s">
        <v>1952</v>
      </c>
      <c r="AQ66" s="161" t="s">
        <v>1953</v>
      </c>
      <c r="AR66" s="161" t="s">
        <v>1954</v>
      </c>
      <c r="AS66" s="161" t="s">
        <v>1955</v>
      </c>
      <c r="AT66" s="161" t="s">
        <v>1956</v>
      </c>
      <c r="AU66" s="161" t="s">
        <v>1957</v>
      </c>
      <c r="AV66" s="161"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utilisez-vous le chauffage pendant une journée en hiver ?",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Je ne l'utilise pas",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5407</v>
      </c>
      <c r="D67" s="132" t="s">
        <v>1925</v>
      </c>
      <c r="E67" s="111" t="s">
        <v>3037</v>
      </c>
      <c r="F67" s="120" t="s">
        <v>1926</v>
      </c>
      <c r="G67" s="132" t="s">
        <v>1926</v>
      </c>
      <c r="H67" s="120" t="s">
        <v>5533</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3628</v>
      </c>
      <c r="W67" s="120" t="s">
        <v>3723</v>
      </c>
      <c r="X67" s="122" t="s">
        <v>3724</v>
      </c>
      <c r="Y67" s="120" t="s">
        <v>3725</v>
      </c>
      <c r="Z67" s="120" t="s">
        <v>3726</v>
      </c>
      <c r="AA67" s="120" t="s">
        <v>3727</v>
      </c>
      <c r="AB67" s="120" t="s">
        <v>3728</v>
      </c>
      <c r="AC67" s="120" t="s">
        <v>3729</v>
      </c>
      <c r="AD67" s="120" t="s">
        <v>3730</v>
      </c>
      <c r="AE67" s="120" t="s">
        <v>5753</v>
      </c>
      <c r="AF67" s="120"/>
      <c r="AG67" s="120"/>
      <c r="AH67" s="120"/>
      <c r="AI67" s="120"/>
      <c r="AJ67" s="120"/>
      <c r="AK67" s="120"/>
      <c r="AL67" s="132" t="s">
        <v>2267</v>
      </c>
      <c r="AM67" s="132" t="s">
        <v>1992</v>
      </c>
      <c r="AN67" s="134" t="s">
        <v>2015</v>
      </c>
      <c r="AO67" s="132" t="s">
        <v>2016</v>
      </c>
      <c r="AP67" s="161" t="s">
        <v>2017</v>
      </c>
      <c r="AQ67" s="161" t="s">
        <v>2018</v>
      </c>
      <c r="AR67" s="161" t="s">
        <v>2019</v>
      </c>
      <c r="AS67" s="161"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title:"Réglage de la température du chauffage",  unit:"℃",  text:"Lorsque vous chauffez, à quelle température réglez-vous le chauffage ? (en degrés Celsius) Si vous ne pouvez pas régler l'équipement, à quelle température est-il ?", inputType:"sel205", right:"", postfix:"", nodata:"", varType:"Number", min:"", max:"", defaultValue:"-1", d11t:"23",d11p:"0",d12t:"21",d12p:"1",d13t:"0",d13p:"2",d1w:"3",d1d:"0", d21t:"",d21p:"",d22t:"",d22p:"",d23t:"",d23p:"",d2w:"",d2d:"", d31t:"23",d31p:"0",d32t:"21",d32p:"1",d33t:"0",d33p:"2",d3w:"3",d3d:"0"}; </v>
      </c>
      <c r="DO67" s="88"/>
      <c r="DP67" s="88"/>
      <c r="DQ67" s="89" t="str">
        <f t="shared" si="4"/>
        <v>D6.scenario.defSelectValue["sel205"]= [ "Veuillez sélectionner", "18 ℃", " 19 ℃", " 20 ℃", " 21 ℃", " 22 ℃", " 23 ℃", " 24 ℃", " 25 ℃", " 26 ℃ ou plus", "" ];</v>
      </c>
      <c r="DR67" s="90"/>
      <c r="DS67" s="90"/>
      <c r="DT67" s="90" t="str">
        <f t="shared" si="5"/>
        <v>D6.scenario.defSelectData['sel205']= [ '-1', '0', '18', '19', '20', '21', '22', '23', '24', '25', '26' ];</v>
      </c>
    </row>
    <row r="68" spans="1:124" s="85" customFormat="1" ht="43.5" customHeight="1">
      <c r="A68" s="73"/>
      <c r="B68" s="111" t="s">
        <v>1946</v>
      </c>
      <c r="C68" s="120" t="s">
        <v>3574</v>
      </c>
      <c r="D68" s="132" t="s">
        <v>2714</v>
      </c>
      <c r="E68" s="111" t="s">
        <v>3037</v>
      </c>
      <c r="F68" s="120" t="s">
        <v>3596</v>
      </c>
      <c r="G68" s="132" t="s">
        <v>812</v>
      </c>
      <c r="H68" s="120" t="s">
        <v>3574</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3628</v>
      </c>
      <c r="W68" s="120" t="s">
        <v>5754</v>
      </c>
      <c r="X68" s="122" t="s">
        <v>3734</v>
      </c>
      <c r="Y68" s="122" t="s">
        <v>3735</v>
      </c>
      <c r="Z68" s="120" t="s">
        <v>3736</v>
      </c>
      <c r="AA68" s="120" t="s">
        <v>3737</v>
      </c>
      <c r="AB68" s="120" t="s">
        <v>3738</v>
      </c>
      <c r="AC68" s="120" t="s">
        <v>3739</v>
      </c>
      <c r="AD68" s="120" t="s">
        <v>3740</v>
      </c>
      <c r="AE68" s="120" t="s">
        <v>3741</v>
      </c>
      <c r="AF68" s="120"/>
      <c r="AG68" s="120"/>
      <c r="AH68" s="120"/>
      <c r="AI68" s="120"/>
      <c r="AJ68" s="120"/>
      <c r="AK68" s="120"/>
      <c r="AL68" s="132" t="s">
        <v>2267</v>
      </c>
      <c r="AM68" s="132" t="s">
        <v>2719</v>
      </c>
      <c r="AN68" s="134" t="s">
        <v>2720</v>
      </c>
      <c r="AO68" s="134" t="s">
        <v>2707</v>
      </c>
      <c r="AP68" s="132" t="s">
        <v>2721</v>
      </c>
      <c r="AQ68" s="161" t="s">
        <v>2708</v>
      </c>
      <c r="AR68" s="161" t="s">
        <v>2722</v>
      </c>
      <c r="AS68" s="161"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si="4"/>
        <v>D6.scenario.defSelectValue["sel206"]= [ "Veuillez sélectionner", "Je ne chauffe pas",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5408</v>
      </c>
      <c r="D69" s="132" t="s">
        <v>2992</v>
      </c>
      <c r="E69" s="111" t="s">
        <v>2772</v>
      </c>
      <c r="F69" s="120"/>
      <c r="G69" s="132"/>
      <c r="H69" s="120" t="s">
        <v>5408</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pièce",  unit:"",  text:"Nom de la pièce",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3575</v>
      </c>
      <c r="D70" s="132" t="s">
        <v>807</v>
      </c>
      <c r="E70" s="111" t="s">
        <v>2772</v>
      </c>
      <c r="F70" s="120" t="s">
        <v>1906</v>
      </c>
      <c r="G70" s="132" t="s">
        <v>514</v>
      </c>
      <c r="H70" s="120" t="s">
        <v>5534</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3628</v>
      </c>
      <c r="W70" s="120" t="s">
        <v>5755</v>
      </c>
      <c r="X70" s="120" t="s">
        <v>5756</v>
      </c>
      <c r="Y70" s="120" t="s">
        <v>5757</v>
      </c>
      <c r="Z70" s="120" t="s">
        <v>5758</v>
      </c>
      <c r="AA70" s="120" t="s">
        <v>5759</v>
      </c>
      <c r="AB70" s="120" t="s">
        <v>5760</v>
      </c>
      <c r="AC70" s="120" t="s">
        <v>5761</v>
      </c>
      <c r="AD70" s="120" t="s">
        <v>5762</v>
      </c>
      <c r="AE70" s="120" t="s">
        <v>5763</v>
      </c>
      <c r="AF70" s="120" t="s">
        <v>5764</v>
      </c>
      <c r="AG70" s="120"/>
      <c r="AH70" s="120"/>
      <c r="AI70" s="120"/>
      <c r="AJ70" s="120"/>
      <c r="AK70" s="120"/>
      <c r="AL70" s="132" t="s">
        <v>2267</v>
      </c>
      <c r="AM70" s="161" t="s">
        <v>3097</v>
      </c>
      <c r="AN70" s="161" t="s">
        <v>3098</v>
      </c>
      <c r="AO70" s="161" t="s">
        <v>3099</v>
      </c>
      <c r="AP70" s="161" t="s">
        <v>3100</v>
      </c>
      <c r="AQ70" s="161" t="s">
        <v>3101</v>
      </c>
      <c r="AR70" s="161"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text:"Indiquez la surface correspondant aux pièces recevant l'air conditionné. S'il y a une cage d'escalier, comptez deux fois cet espace.", inputType:"sel212", right:"", postfix:"", nodata:"", varType:"Number", min:"", max:"", defaultValue:"-1", d11t:"",d11p:"",d12t:"",d12p:"",d13t:"",d13p:"",d1w:"",d1d:"", d21t:"",d21p:"",d22t:"",d22p:"",d23t:"",d23p:"",d2w:"",d2d:"", d31t:"",d31p:"",d32t:"",d32p:"",d33t:"",d33p:"",d3w:"",d3d:""}; </v>
      </c>
      <c r="DO70" s="88"/>
      <c r="DP70" s="88"/>
      <c r="DQ70" s="89" t="str">
        <f t="shared" si="38"/>
        <v>D6.scenario.defSelectValue["sel212"]= [ "Veuillez sélectionner", " 7,5 m2", " 10 m2", " 13 m2", " 16,5 m2", " 20 m2", " 25 m2", " 30 m2", " 40 m2", " 50 m2", " 60 m2 et plus", "" ];</v>
      </c>
      <c r="DR70" s="90"/>
      <c r="DS70" s="90"/>
      <c r="DT70" s="90" t="str">
        <f t="shared" si="39"/>
        <v>D6.scenario.defSelectData['sel212']= [ '-1', '7.3', '10', '13', '16', '19.5', '24', '33', '41', '49', '65' ];</v>
      </c>
    </row>
    <row r="71" spans="1:124" s="85" customFormat="1" ht="43.5" customHeight="1">
      <c r="B71" s="111" t="s">
        <v>2591</v>
      </c>
      <c r="C71" s="120" t="s">
        <v>5409</v>
      </c>
      <c r="D71" s="132" t="s">
        <v>2578</v>
      </c>
      <c r="E71" s="111" t="s">
        <v>2772</v>
      </c>
      <c r="F71" s="120" t="s">
        <v>1906</v>
      </c>
      <c r="G71" s="132" t="s">
        <v>514</v>
      </c>
      <c r="H71" s="120" t="s">
        <v>5535</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3628</v>
      </c>
      <c r="W71" s="120" t="s">
        <v>5765</v>
      </c>
      <c r="X71" s="120" t="s">
        <v>5766</v>
      </c>
      <c r="Y71" s="120" t="s">
        <v>5767</v>
      </c>
      <c r="Z71" s="120" t="s">
        <v>5768</v>
      </c>
      <c r="AA71" s="120" t="s">
        <v>5769</v>
      </c>
      <c r="AB71" s="120" t="s">
        <v>5770</v>
      </c>
      <c r="AC71" s="120"/>
      <c r="AD71" s="120"/>
      <c r="AE71" s="120"/>
      <c r="AF71" s="120"/>
      <c r="AG71" s="120"/>
      <c r="AH71" s="120"/>
      <c r="AI71" s="120"/>
      <c r="AJ71" s="120"/>
      <c r="AK71" s="120"/>
      <c r="AL71" s="132" t="s">
        <v>2267</v>
      </c>
      <c r="AM71" s="161" t="s">
        <v>2579</v>
      </c>
      <c r="AN71" s="161" t="s">
        <v>2580</v>
      </c>
      <c r="AO71" s="161" t="s">
        <v>2581</v>
      </c>
      <c r="AP71" s="161"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des vitres",  unit:"m2",  text:"Indiquez le total de la surface des vitres et des montants des fenêtres pour ces pièces.", inputType:"sel213", right:"", postfix:"", nodata:"", varType:"Number", min:"", max:"", defaultValue:"-1", d11t:"",d11p:"",d12t:"",d12p:"",d13t:"",d13p:"",d1w:"",d1d:"", d21t:"",d21p:"",d22t:"",d22p:"",d23t:"",d23p:"",d2w:"",d2d:"", d31t:"",d31p:"",d32t:"",d32p:"",d33t:"",d33p:"",d3w:"",d3d:""}; </v>
      </c>
      <c r="DO71" s="88"/>
      <c r="DP71" s="88"/>
      <c r="DQ71" s="89" t="str">
        <f t="shared" si="38"/>
        <v>D6.scenario.defSelectValue["sel213"]= [ "Veuillez sélectionner", " Fenêtre un vantail (75 x 60 cm)", " Fenêtre 2 vantaux (115/125/135 x 100 cm ou 125/135 x 120 cm)", " Porte fenêtre 1 vantail (215 x 60/80 cm)", " Porte fenêtre 2 vantaux (215 x 100/120 cm)", " Baie coulissante 2 vantaux", " Baie coulissante 2 vantaux (215 x 180/210/240 cm)", "" ];</v>
      </c>
      <c r="DR71" s="90"/>
      <c r="DS71" s="90"/>
      <c r="DT71" s="90" t="str">
        <f t="shared" si="39"/>
        <v>D6.scenario.defSelectData['sel213']= [ '-1', '1.1', '2.2', '3.3', '6.5', '9.7', '13' ];</v>
      </c>
    </row>
    <row r="72" spans="1:124" s="85" customFormat="1" ht="43.5" customHeight="1">
      <c r="B72" s="111" t="s">
        <v>2937</v>
      </c>
      <c r="C72" s="120" t="s">
        <v>5410</v>
      </c>
      <c r="D72" s="132" t="s">
        <v>2577</v>
      </c>
      <c r="E72" s="111" t="s">
        <v>2772</v>
      </c>
      <c r="F72" s="120" t="s">
        <v>3597</v>
      </c>
      <c r="G72" s="132" t="s">
        <v>2590</v>
      </c>
      <c r="H72" s="120" t="s">
        <v>5410</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3628</v>
      </c>
      <c r="W72" s="120" t="s">
        <v>5771</v>
      </c>
      <c r="X72" s="120" t="s">
        <v>5772</v>
      </c>
      <c r="Y72" s="120" t="s">
        <v>5773</v>
      </c>
      <c r="Z72" s="120" t="s">
        <v>5774</v>
      </c>
      <c r="AA72" s="120" t="s">
        <v>5775</v>
      </c>
      <c r="AB72" s="120"/>
      <c r="AC72" s="120"/>
      <c r="AD72" s="120"/>
      <c r="AE72" s="120"/>
      <c r="AF72" s="120"/>
      <c r="AG72" s="120"/>
      <c r="AH72" s="120"/>
      <c r="AI72" s="120"/>
      <c r="AJ72" s="120"/>
      <c r="AK72" s="120"/>
      <c r="AL72" s="132" t="s">
        <v>2267</v>
      </c>
      <c r="AM72" s="161" t="s">
        <v>2585</v>
      </c>
      <c r="AN72" s="161" t="s">
        <v>2586</v>
      </c>
      <c r="AO72" s="161" t="s">
        <v>2587</v>
      </c>
      <c r="AP72" s="161" t="s">
        <v>2588</v>
      </c>
      <c r="AQ72" s="161"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8"/>
        <v>D6.scenario.defSelectValue["sel214"]= [ "Veuillez sélectionner", " Simple vitrage", " Aluminium et double vitrage", " Cadre sans aluminium et double vitrage", " Fenêtres à double vitrage", " Double vitrage à faible émissivité", "" ];</v>
      </c>
      <c r="DR72" s="90"/>
      <c r="DS72" s="90"/>
      <c r="DT72" s="90" t="str">
        <f t="shared" si="39"/>
        <v>D6.scenario.defSelectData['sel214']= [ '-1', '6', '3.5', '2.5', '2.5', '1.5' ];</v>
      </c>
    </row>
    <row r="73" spans="1:124" s="85" customFormat="1" ht="43.5" customHeight="1">
      <c r="A73" s="73"/>
      <c r="B73" s="111" t="s">
        <v>2592</v>
      </c>
      <c r="C73" s="120" t="s">
        <v>5411</v>
      </c>
      <c r="D73" s="132" t="s">
        <v>2388</v>
      </c>
      <c r="E73" s="111" t="s">
        <v>3068</v>
      </c>
      <c r="F73" s="120" t="s">
        <v>3610</v>
      </c>
      <c r="G73" s="132" t="s">
        <v>828</v>
      </c>
      <c r="H73" s="120" t="s">
        <v>5411</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3628</v>
      </c>
      <c r="W73" s="120" t="s">
        <v>5776</v>
      </c>
      <c r="X73" s="120" t="s">
        <v>5777</v>
      </c>
      <c r="Y73" s="120" t="s">
        <v>5778</v>
      </c>
      <c r="Z73" s="120" t="s">
        <v>5779</v>
      </c>
      <c r="AA73" s="120" t="s">
        <v>5780</v>
      </c>
      <c r="AB73" s="120" t="s">
        <v>5781</v>
      </c>
      <c r="AC73" s="120" t="s">
        <v>5782</v>
      </c>
      <c r="AD73" s="120" t="s">
        <v>5783</v>
      </c>
      <c r="AE73" s="120" t="s">
        <v>3911</v>
      </c>
      <c r="AF73" s="120"/>
      <c r="AG73" s="120"/>
      <c r="AH73" s="120"/>
      <c r="AI73" s="120"/>
      <c r="AJ73" s="120"/>
      <c r="AK73" s="120"/>
      <c r="AL73" s="132" t="s">
        <v>2267</v>
      </c>
      <c r="AM73" s="161" t="s">
        <v>2047</v>
      </c>
      <c r="AN73" s="162" t="s">
        <v>2401</v>
      </c>
      <c r="AO73" s="161" t="s">
        <v>2402</v>
      </c>
      <c r="AP73" s="161" t="s">
        <v>2403</v>
      </c>
      <c r="AQ73" s="161" t="s">
        <v>2404</v>
      </c>
      <c r="AR73" s="161" t="s">
        <v>2405</v>
      </c>
      <c r="AS73" s="161"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8"/>
        <v>D6.scenario.defSelectValue["sel215"]= [ "Veuillez sélectionner", " Je n'ai pas l'air conditionné/Je ne l'utilise pas", "Moins d'1 an", " Moins de 3 ans", " Moins de 5 ans", " Moins de 7 ans", " Moins de 10 ans", " Moins de 15 ans", " Moins de 20 ans", " 20 ans ou plus", "" ];</v>
      </c>
      <c r="DR73" s="90"/>
      <c r="DS73" s="90"/>
      <c r="DT73" s="90" t="str">
        <f t="shared" si="39"/>
        <v>D6.scenario.defSelectData['sel215']= [ '-1', '0', '1', '2', '4', '6', '9', '13', '18', '25' ];</v>
      </c>
    </row>
    <row r="74" spans="1:124" s="85" customFormat="1" ht="43.5" customHeight="1">
      <c r="A74" s="73"/>
      <c r="B74" s="111" t="s">
        <v>2593</v>
      </c>
      <c r="C74" s="120" t="s">
        <v>5412</v>
      </c>
      <c r="D74" s="132" t="s">
        <v>2597</v>
      </c>
      <c r="E74" s="111" t="s">
        <v>3068</v>
      </c>
      <c r="F74" s="120"/>
      <c r="G74" s="132"/>
      <c r="H74" s="120" t="s">
        <v>5536</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3628</v>
      </c>
      <c r="W74" s="120" t="s">
        <v>3696</v>
      </c>
      <c r="X74" s="122" t="s">
        <v>3840</v>
      </c>
      <c r="Y74" s="120" t="s">
        <v>4048</v>
      </c>
      <c r="Z74" s="120"/>
      <c r="AA74" s="120"/>
      <c r="AB74" s="120"/>
      <c r="AC74" s="120"/>
      <c r="AD74" s="120"/>
      <c r="AE74" s="120"/>
      <c r="AF74" s="120"/>
      <c r="AG74" s="120"/>
      <c r="AH74" s="120"/>
      <c r="AI74" s="120"/>
      <c r="AJ74" s="120"/>
      <c r="AK74" s="120"/>
      <c r="AL74" s="132" t="s">
        <v>2267</v>
      </c>
      <c r="AM74" s="161" t="s">
        <v>2480</v>
      </c>
      <c r="AN74" s="162" t="s">
        <v>2481</v>
      </c>
      <c r="AO74" s="161"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title:"Efficacité de la climatisation",  unit:"",  text:"Lors de l'achat de votre climatiseur, avez-vous choisi un climatiseur à économie d'énergie ?",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je ne sais pas", "" ];</v>
      </c>
      <c r="DR74" s="90"/>
      <c r="DS74" s="90"/>
      <c r="DT74" s="90" t="str">
        <f t="shared" si="39"/>
        <v>D6.scenario.defSelectData['sel216']= [ '-1', '1', '2', '3' ];</v>
      </c>
    </row>
    <row r="75" spans="1:124" s="85" customFormat="1" ht="43.5" customHeight="1">
      <c r="B75" s="111" t="s">
        <v>2596</v>
      </c>
      <c r="C75" s="120" t="s">
        <v>5413</v>
      </c>
      <c r="D75" s="132" t="s">
        <v>2556</v>
      </c>
      <c r="E75" s="111" t="s">
        <v>3068</v>
      </c>
      <c r="F75" s="120"/>
      <c r="G75" s="132"/>
      <c r="H75" s="120" t="s">
        <v>5537</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3628</v>
      </c>
      <c r="W75" s="120" t="s">
        <v>3744</v>
      </c>
      <c r="X75" s="120" t="s">
        <v>5730</v>
      </c>
      <c r="Y75" s="120" t="s">
        <v>4048</v>
      </c>
      <c r="Z75" s="120"/>
      <c r="AA75" s="120"/>
      <c r="AB75" s="120"/>
      <c r="AC75" s="120"/>
      <c r="AD75" s="120"/>
      <c r="AE75" s="120"/>
      <c r="AF75" s="120"/>
      <c r="AG75" s="120"/>
      <c r="AH75" s="120"/>
      <c r="AI75" s="120"/>
      <c r="AJ75" s="120"/>
      <c r="AK75" s="120"/>
      <c r="AL75" s="132" t="s">
        <v>2267</v>
      </c>
      <c r="AM75" s="161" t="s">
        <v>2558</v>
      </c>
      <c r="AN75" s="161" t="s">
        <v>2313</v>
      </c>
      <c r="AO75" s="161"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title:"Nettoyage du filtre du climatiseur",  unit:"",  text:"Nettoyez-vous le filtre du climatiseur ?",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le fais pas", " je ne sais pas", "" ];</v>
      </c>
      <c r="DR75" s="90"/>
      <c r="DS75" s="90"/>
      <c r="DT75" s="90" t="str">
        <f t="shared" si="39"/>
        <v>D6.scenario.defSelectData['sel217']= [ '-1', '1', '2', '3' ];</v>
      </c>
    </row>
    <row r="76" spans="1:124" s="85" customFormat="1" ht="43.5" customHeight="1">
      <c r="A76" s="73"/>
      <c r="B76" s="111" t="s">
        <v>2385</v>
      </c>
      <c r="C76" s="120" t="s">
        <v>4888</v>
      </c>
      <c r="D76" s="132" t="s">
        <v>2384</v>
      </c>
      <c r="E76" s="111" t="s">
        <v>2905</v>
      </c>
      <c r="F76" s="120"/>
      <c r="G76" s="132"/>
      <c r="H76" s="120" t="s">
        <v>5531</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3628</v>
      </c>
      <c r="W76" s="120" t="s">
        <v>5746</v>
      </c>
      <c r="X76" s="120" t="s">
        <v>5747</v>
      </c>
      <c r="Y76" s="120" t="s">
        <v>5748</v>
      </c>
      <c r="Z76" s="120" t="s">
        <v>3822</v>
      </c>
      <c r="AA76" s="120" t="s">
        <v>5749</v>
      </c>
      <c r="AB76" s="120" t="s">
        <v>5750</v>
      </c>
      <c r="AC76" s="120" t="s">
        <v>5751</v>
      </c>
      <c r="AD76" s="120" t="s">
        <v>5752</v>
      </c>
      <c r="AE76" s="120"/>
      <c r="AF76" s="120"/>
      <c r="AG76" s="120"/>
      <c r="AH76" s="120"/>
      <c r="AI76" s="120"/>
      <c r="AJ76" s="120"/>
      <c r="AK76" s="120"/>
      <c r="AL76" s="132" t="s">
        <v>2267</v>
      </c>
      <c r="AM76" s="161" t="s">
        <v>4</v>
      </c>
      <c r="AN76" s="161" t="s">
        <v>2010</v>
      </c>
      <c r="AO76" s="161" t="s">
        <v>2011</v>
      </c>
      <c r="AP76" s="161" t="s">
        <v>2012</v>
      </c>
      <c r="AQ76" s="132" t="s">
        <v>2013</v>
      </c>
      <c r="AR76" s="161"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que vous utilisez le plus souvent pour chauffer une pièce ? Dans le cas du chauffage au sol, choisissez parmi les sources de chaleur.", inputType:"sel231", right:"", postfix:"", nodata:"", varType:"Number", min:"", max:"", defaultValue:"-1", d11t:"",d11p:"",d12t:"",d12p:"",d13t:"",d13p:"",d1w:"",d1d:"", d21t:"",d21p:"",d22t:"",d22p:"",d23t:"",d23p:"",d2w:"",d2d:"", d31t:"",d31p:"",d32t:"",d32p:"",d33t:"",d33p:"",d3w:"",d3d:""}; </v>
      </c>
      <c r="DO76" s="88"/>
      <c r="DP76" s="88"/>
      <c r="DQ76" s="89" t="str">
        <f t="shared" si="38"/>
        <v>D6.scenario.defSelectValue["sel231"]= [ "Veuillez sélectionner", " Air conditionné", " chauffage", " Chauffage électrique", " gaz", " fioul", " poêle à bois", " Poêle à granulés", " Je n'utilise pas d'équipement de chauffage", "" ];</v>
      </c>
      <c r="DR76" s="90"/>
      <c r="DS76" s="90"/>
      <c r="DT76" s="90" t="str">
        <f t="shared" si="39"/>
        <v>D6.scenario.defSelectData['sel231']= [ '-1', '1', '2', '3', '4', '5', '6' ];</v>
      </c>
    </row>
    <row r="77" spans="1:124" s="85" customFormat="1" ht="43.5" customHeight="1">
      <c r="A77" s="73"/>
      <c r="B77" s="112" t="s">
        <v>2908</v>
      </c>
      <c r="C77" s="120" t="s">
        <v>5406</v>
      </c>
      <c r="D77" s="132" t="s">
        <v>2386</v>
      </c>
      <c r="E77" s="111" t="s">
        <v>2905</v>
      </c>
      <c r="F77" s="120"/>
      <c r="G77" s="132"/>
      <c r="H77" s="120" t="s">
        <v>5406</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3628</v>
      </c>
      <c r="W77" s="120" t="s">
        <v>5746</v>
      </c>
      <c r="X77" s="122" t="s">
        <v>5747</v>
      </c>
      <c r="Y77" s="120" t="s">
        <v>5748</v>
      </c>
      <c r="Z77" s="120" t="s">
        <v>3822</v>
      </c>
      <c r="AA77" s="120" t="s">
        <v>5749</v>
      </c>
      <c r="AB77" s="120" t="s">
        <v>5750</v>
      </c>
      <c r="AC77" s="120" t="s">
        <v>5751</v>
      </c>
      <c r="AD77" s="120" t="s">
        <v>5752</v>
      </c>
      <c r="AE77" s="120"/>
      <c r="AF77" s="120"/>
      <c r="AG77" s="120"/>
      <c r="AH77" s="120"/>
      <c r="AI77" s="120"/>
      <c r="AJ77" s="120"/>
      <c r="AK77" s="120"/>
      <c r="AL77" s="132" t="s">
        <v>2267</v>
      </c>
      <c r="AM77" s="132" t="s">
        <v>1362</v>
      </c>
      <c r="AN77" s="162" t="s">
        <v>2010</v>
      </c>
      <c r="AO77" s="132" t="s">
        <v>2011</v>
      </c>
      <c r="AP77" s="132" t="s">
        <v>2012</v>
      </c>
      <c r="AQ77" s="132" t="s">
        <v>2013</v>
      </c>
      <c r="AR77" s="161"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title:"Équipement de chauffage utilisé de façon complémentaire",  unit:"",  text:"Équipement de chauffage utilisé de façon complémentaire", inputType:"sel232", right:"", postfix:"", nodata:"", varType:"Number", min:"", max:"", defaultValue:"-1", d11t:"",d11p:"",d12t:"",d12p:"",d13t:"",d13p:"",d1w:"",d1d:"", d21t:"",d21p:"",d22t:"",d22p:"",d23t:"",d23p:"",d2w:"",d2d:"", d31t:"",d31p:"",d32t:"",d32p:"",d33t:"",d33p:"",d3w:"",d3d:""}; </v>
      </c>
      <c r="DO77" s="88"/>
      <c r="DP77" s="88"/>
      <c r="DQ77" s="89" t="str">
        <f t="shared" si="38"/>
        <v>D6.scenario.defSelectValue["sel232"]= [ "Veuillez sélectionner", " Air conditionné", " chauffage", " Chauffage électrique", " gaz", " fioul", " poêle à bois", " Poêle à granulés", " Je n'utilise pas d'équipement de chauffage", "" ];</v>
      </c>
      <c r="DR77" s="90"/>
      <c r="DS77" s="90"/>
      <c r="DT77" s="90" t="str">
        <f t="shared" si="39"/>
        <v>D6.scenario.defSelectData['sel232']= [ '-1', '0', '18', '19', '20', '21', '22', '23', '24', '25', '26' ];</v>
      </c>
    </row>
    <row r="78" spans="1:124" s="85" customFormat="1" ht="43.5" customHeight="1">
      <c r="A78" s="73"/>
      <c r="B78" s="111" t="s">
        <v>2715</v>
      </c>
      <c r="C78" s="120" t="s">
        <v>3573</v>
      </c>
      <c r="D78" s="132" t="s">
        <v>1922</v>
      </c>
      <c r="E78" s="111" t="s">
        <v>2905</v>
      </c>
      <c r="F78" s="120" t="s">
        <v>3605</v>
      </c>
      <c r="G78" s="132" t="s">
        <v>1918</v>
      </c>
      <c r="H78" s="120" t="s">
        <v>5532</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3628</v>
      </c>
      <c r="W78" s="120" t="s">
        <v>5705</v>
      </c>
      <c r="X78" s="120" t="s">
        <v>3755</v>
      </c>
      <c r="Y78" s="120" t="s">
        <v>3756</v>
      </c>
      <c r="Z78" s="120" t="s">
        <v>3757</v>
      </c>
      <c r="AA78" s="120" t="s">
        <v>3758</v>
      </c>
      <c r="AB78" s="120" t="s">
        <v>3759</v>
      </c>
      <c r="AC78" s="120" t="s">
        <v>3760</v>
      </c>
      <c r="AD78" s="120" t="s">
        <v>3761</v>
      </c>
      <c r="AE78" s="120" t="s">
        <v>3762</v>
      </c>
      <c r="AF78" s="120" t="s">
        <v>3763</v>
      </c>
      <c r="AG78" s="120"/>
      <c r="AH78" s="120"/>
      <c r="AI78" s="120"/>
      <c r="AJ78" s="120"/>
      <c r="AK78" s="120"/>
      <c r="AL78" s="132" t="s">
        <v>2267</v>
      </c>
      <c r="AM78" s="132" t="s">
        <v>1992</v>
      </c>
      <c r="AN78" s="132" t="s">
        <v>1950</v>
      </c>
      <c r="AO78" s="132" t="s">
        <v>1951</v>
      </c>
      <c r="AP78" s="132" t="s">
        <v>1952</v>
      </c>
      <c r="AQ78" s="161" t="s">
        <v>1953</v>
      </c>
      <c r="AR78" s="161" t="s">
        <v>1954</v>
      </c>
      <c r="AS78" s="161" t="s">
        <v>1955</v>
      </c>
      <c r="AT78" s="161"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utilisez-vous le chauffage pendant une journée en hiver ?",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Je ne l'utilise pas",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5407</v>
      </c>
      <c r="D79" s="132" t="s">
        <v>1925</v>
      </c>
      <c r="E79" s="111" t="s">
        <v>2905</v>
      </c>
      <c r="F79" s="120" t="s">
        <v>1926</v>
      </c>
      <c r="G79" s="132" t="s">
        <v>1926</v>
      </c>
      <c r="H79" s="120" t="s">
        <v>5533</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3628</v>
      </c>
      <c r="W79" s="120" t="s">
        <v>3723</v>
      </c>
      <c r="X79" s="120" t="s">
        <v>3724</v>
      </c>
      <c r="Y79" s="120" t="s">
        <v>3725</v>
      </c>
      <c r="Z79" s="122" t="s">
        <v>3726</v>
      </c>
      <c r="AA79" s="120" t="s">
        <v>3727</v>
      </c>
      <c r="AB79" s="120" t="s">
        <v>3728</v>
      </c>
      <c r="AC79" s="120" t="s">
        <v>3729</v>
      </c>
      <c r="AD79" s="120" t="s">
        <v>3730</v>
      </c>
      <c r="AE79" s="120" t="s">
        <v>5753</v>
      </c>
      <c r="AF79" s="120"/>
      <c r="AG79" s="120"/>
      <c r="AH79" s="120"/>
      <c r="AI79" s="120"/>
      <c r="AJ79" s="120"/>
      <c r="AK79" s="120"/>
      <c r="AL79" s="132" t="s">
        <v>2267</v>
      </c>
      <c r="AM79" s="132" t="s">
        <v>1992</v>
      </c>
      <c r="AN79" s="134" t="s">
        <v>2015</v>
      </c>
      <c r="AO79" s="132" t="s">
        <v>2016</v>
      </c>
      <c r="AP79" s="161" t="s">
        <v>2017</v>
      </c>
      <c r="AQ79" s="161" t="s">
        <v>2018</v>
      </c>
      <c r="AR79" s="161" t="s">
        <v>2019</v>
      </c>
      <c r="AS79" s="161"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title:"Réglage de la température du chauffage",  unit:"℃",  text:"Lorsque vous chauffez, à quelle température réglez-vous le chauffage ? (en degrés Celsius) Si vous ne pouvez pas régler l'équipement, à quelle température est-il ?",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"18 ℃", " 19 ℃", " 20 ℃", " 21 ℃", " 22 ℃", " 23 ℃", " 24 ℃", " 25 ℃", " 26 ℃ ou plus", "" ];</v>
      </c>
      <c r="DR79" s="90"/>
      <c r="DS79" s="90"/>
      <c r="DT79" s="90" t="str">
        <f t="shared" si="39"/>
        <v>D6.scenario.defSelectData['sel234']= [ '-1', '0', '18', '19', '20', '21', '22', '23', '24', '25', '26' ];</v>
      </c>
    </row>
    <row r="80" spans="1:124" s="85" customFormat="1" ht="43.5" customHeight="1">
      <c r="A80" s="73"/>
      <c r="B80" s="111" t="s">
        <v>2387</v>
      </c>
      <c r="C80" s="120" t="s">
        <v>3574</v>
      </c>
      <c r="D80" s="132" t="s">
        <v>2714</v>
      </c>
      <c r="E80" s="111" t="s">
        <v>2905</v>
      </c>
      <c r="F80" s="120" t="s">
        <v>3596</v>
      </c>
      <c r="G80" s="132" t="s">
        <v>812</v>
      </c>
      <c r="H80" s="120" t="s">
        <v>3574</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3628</v>
      </c>
      <c r="W80" s="120" t="s">
        <v>5754</v>
      </c>
      <c r="X80" s="122" t="s">
        <v>3734</v>
      </c>
      <c r="Y80" s="122" t="s">
        <v>3735</v>
      </c>
      <c r="Z80" s="120" t="s">
        <v>3736</v>
      </c>
      <c r="AA80" s="120" t="s">
        <v>3737</v>
      </c>
      <c r="AB80" s="120" t="s">
        <v>3738</v>
      </c>
      <c r="AC80" s="120" t="s">
        <v>3739</v>
      </c>
      <c r="AD80" s="120" t="s">
        <v>3740</v>
      </c>
      <c r="AE80" s="120" t="s">
        <v>3741</v>
      </c>
      <c r="AF80" s="120"/>
      <c r="AG80" s="120"/>
      <c r="AH80" s="120"/>
      <c r="AI80" s="120"/>
      <c r="AJ80" s="120"/>
      <c r="AK80" s="120"/>
      <c r="AL80" s="132" t="s">
        <v>2267</v>
      </c>
      <c r="AM80" s="132" t="s">
        <v>2719</v>
      </c>
      <c r="AN80" s="134" t="s">
        <v>2720</v>
      </c>
      <c r="AO80" s="134" t="s">
        <v>2707</v>
      </c>
      <c r="AP80" s="132" t="s">
        <v>2721</v>
      </c>
      <c r="AQ80" s="161" t="s">
        <v>2708</v>
      </c>
      <c r="AR80" s="161" t="s">
        <v>2722</v>
      </c>
      <c r="AS80" s="161"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"Je ne chauffe pas",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5414</v>
      </c>
      <c r="D81" s="132" t="s">
        <v>2716</v>
      </c>
      <c r="E81" s="111" t="s">
        <v>2905</v>
      </c>
      <c r="F81" s="120" t="s">
        <v>3596</v>
      </c>
      <c r="G81" s="132" t="s">
        <v>812</v>
      </c>
      <c r="H81" s="120" t="s">
        <v>5414</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3628</v>
      </c>
      <c r="W81" s="120" t="s">
        <v>5784</v>
      </c>
      <c r="X81" s="122" t="s">
        <v>3734</v>
      </c>
      <c r="Y81" s="120" t="s">
        <v>3735</v>
      </c>
      <c r="Z81" s="120" t="s">
        <v>3736</v>
      </c>
      <c r="AA81" s="120" t="s">
        <v>3737</v>
      </c>
      <c r="AB81" s="120" t="s">
        <v>3738</v>
      </c>
      <c r="AC81" s="120" t="s">
        <v>3739</v>
      </c>
      <c r="AD81" s="120"/>
      <c r="AE81" s="120"/>
      <c r="AF81" s="120"/>
      <c r="AG81" s="120"/>
      <c r="AH81" s="120"/>
      <c r="AI81" s="120"/>
      <c r="AJ81" s="120"/>
      <c r="AK81" s="120"/>
      <c r="AL81" s="132" t="s">
        <v>2267</v>
      </c>
      <c r="AM81" s="161" t="s">
        <v>2723</v>
      </c>
      <c r="AN81" s="134" t="s">
        <v>2720</v>
      </c>
      <c r="AO81" s="132" t="s">
        <v>2707</v>
      </c>
      <c r="AP81" s="161" t="s">
        <v>2721</v>
      </c>
      <c r="AQ81" s="161"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Je n'ai pas d'humidificateur / Je ne l'utilise pas", " 1 mois", " 2 mois", " 3 mois", " 4 mois", " 5 mois", " 6 mois", "" ];</v>
      </c>
      <c r="DR81" s="90"/>
      <c r="DS81" s="90"/>
      <c r="DT81" s="90" t="str">
        <f t="shared" si="39"/>
        <v>D6.scenario.defSelectData['sel236']= [ '-1', '0', '1', '2', '3', '4', '5', '6' ];</v>
      </c>
    </row>
    <row r="82" spans="1:124" s="85" customFormat="1" ht="43.5" customHeight="1">
      <c r="B82" s="111" t="s">
        <v>2907</v>
      </c>
      <c r="C82" s="120" t="s">
        <v>5415</v>
      </c>
      <c r="D82" s="132" t="s">
        <v>3056</v>
      </c>
      <c r="E82" s="111" t="s">
        <v>2772</v>
      </c>
      <c r="F82" s="120"/>
      <c r="G82" s="132"/>
      <c r="H82" s="120" t="s">
        <v>5538</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3628</v>
      </c>
      <c r="W82" s="120" t="s">
        <v>5785</v>
      </c>
      <c r="X82" s="120" t="s">
        <v>5786</v>
      </c>
      <c r="Y82" s="120"/>
      <c r="Z82" s="120"/>
      <c r="AA82" s="120"/>
      <c r="AB82" s="120"/>
      <c r="AC82" s="120"/>
      <c r="AD82" s="120"/>
      <c r="AE82" s="120"/>
      <c r="AF82" s="120"/>
      <c r="AG82" s="120"/>
      <c r="AH82" s="120"/>
      <c r="AI82" s="120"/>
      <c r="AJ82" s="120"/>
      <c r="AK82" s="120"/>
      <c r="AL82" s="132" t="s">
        <v>2267</v>
      </c>
      <c r="AM82" s="161" t="s">
        <v>2558</v>
      </c>
      <c r="AN82" s="161"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feuilles d'isolation thermique",  unit:"",  text:"Installation d'épais rideaux et de feuilles d'isolation thermique pour l'hiver",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l'ai fait", " Je ne l'ai pas fait", "" ];</v>
      </c>
      <c r="DR82" s="90"/>
      <c r="DS82" s="90"/>
      <c r="DT82" s="90" t="str">
        <f t="shared" si="39"/>
        <v>D6.scenario.defSelectData['sel237']= [ '-1', '1', '2' ];</v>
      </c>
    </row>
    <row r="83" spans="1:124" s="85" customFormat="1" ht="43.5" customHeight="1">
      <c r="B83" s="112" t="s">
        <v>2909</v>
      </c>
      <c r="C83" s="120" t="s">
        <v>3576</v>
      </c>
      <c r="D83" s="132" t="s">
        <v>2840</v>
      </c>
      <c r="E83" s="111" t="s">
        <v>2905</v>
      </c>
      <c r="F83" s="120"/>
      <c r="G83" s="132"/>
      <c r="H83" s="120" t="s">
        <v>3576</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3628</v>
      </c>
      <c r="W83" s="120" t="s">
        <v>5787</v>
      </c>
      <c r="X83" s="120" t="s">
        <v>3929</v>
      </c>
      <c r="Y83" s="120"/>
      <c r="Z83" s="120"/>
      <c r="AA83" s="120"/>
      <c r="AB83" s="120"/>
      <c r="AC83" s="120"/>
      <c r="AD83" s="120"/>
      <c r="AE83" s="120"/>
      <c r="AF83" s="120"/>
      <c r="AG83" s="120"/>
      <c r="AH83" s="120"/>
      <c r="AI83" s="120"/>
      <c r="AJ83" s="120"/>
      <c r="AK83" s="120"/>
      <c r="AL83" s="132" t="s">
        <v>2267</v>
      </c>
      <c r="AM83" s="161" t="s">
        <v>3392</v>
      </c>
      <c r="AN83" s="161"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Je peux le faire", " je ne peux pas le faire", "" ];</v>
      </c>
      <c r="DR83" s="90"/>
      <c r="DS83" s="90"/>
      <c r="DT83" s="90" t="str">
        <f t="shared" si="39"/>
        <v>D6.scenario.defSelectData['sel238']= [ '-1', '1', '2' ];</v>
      </c>
    </row>
    <row r="84" spans="1:124" s="85" customFormat="1" ht="43.5" customHeight="1">
      <c r="B84" s="111" t="s">
        <v>2910</v>
      </c>
      <c r="C84" s="120" t="s">
        <v>3577</v>
      </c>
      <c r="D84" s="132" t="s">
        <v>2842</v>
      </c>
      <c r="E84" s="111" t="s">
        <v>2905</v>
      </c>
      <c r="F84" s="120"/>
      <c r="G84" s="132"/>
      <c r="H84" s="120" t="s">
        <v>5539</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3628</v>
      </c>
      <c r="W84" s="120" t="s">
        <v>5788</v>
      </c>
      <c r="X84" s="120" t="s">
        <v>5789</v>
      </c>
      <c r="Y84" s="120"/>
      <c r="Z84" s="120"/>
      <c r="AA84" s="120"/>
      <c r="AB84" s="120"/>
      <c r="AC84" s="120"/>
      <c r="AD84" s="120"/>
      <c r="AE84" s="120"/>
      <c r="AF84" s="120"/>
      <c r="AG84" s="120"/>
      <c r="AH84" s="120"/>
      <c r="AI84" s="120"/>
      <c r="AJ84" s="120"/>
      <c r="AK84" s="120"/>
      <c r="AL84" s="132" t="s">
        <v>2267</v>
      </c>
      <c r="AM84" s="161" t="s">
        <v>3555</v>
      </c>
      <c r="AN84" s="161" t="s">
        <v>3556</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accéder à l'étage supérieur par un escalier intérieur ?",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y a un escalier", " Il n'y a pas d'escalier", "" ];</v>
      </c>
      <c r="DR84" s="90"/>
      <c r="DS84" s="90"/>
      <c r="DT84" s="90" t="str">
        <f t="shared" si="39"/>
        <v>D6.scenario.defSelectData['sel239']= [ '-1', '1', '2' ];</v>
      </c>
    </row>
    <row r="85" spans="1:124" s="85" customFormat="1" ht="43.5" customHeight="1">
      <c r="B85" s="112" t="s">
        <v>2911</v>
      </c>
      <c r="C85" s="120" t="s">
        <v>5416</v>
      </c>
      <c r="D85" s="132" t="s">
        <v>2598</v>
      </c>
      <c r="E85" s="111" t="s">
        <v>2905</v>
      </c>
      <c r="F85" s="120"/>
      <c r="G85" s="132"/>
      <c r="H85" s="120" t="s">
        <v>5416</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3628</v>
      </c>
      <c r="W85" s="120" t="s">
        <v>5790</v>
      </c>
      <c r="X85" s="120" t="s">
        <v>5791</v>
      </c>
      <c r="Y85" s="120" t="s">
        <v>5792</v>
      </c>
      <c r="Z85" s="120" t="s">
        <v>5793</v>
      </c>
      <c r="AA85" s="120" t="s">
        <v>5794</v>
      </c>
      <c r="AB85" s="120"/>
      <c r="AC85" s="120"/>
      <c r="AD85" s="120"/>
      <c r="AE85" s="120"/>
      <c r="AF85" s="120"/>
      <c r="AG85" s="120"/>
      <c r="AH85" s="120"/>
      <c r="AI85" s="120"/>
      <c r="AJ85" s="120"/>
      <c r="AK85" s="120"/>
      <c r="AL85" s="132" t="s">
        <v>2267</v>
      </c>
      <c r="AM85" s="161"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zone de chauffage due à la division de la pièce",  unit:"",  text:"Réduction de la zone de chauffage due à la division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On ne peut pas diviser la pièce", " Réduction de 20%", " Réduction de 30 à 40%", " Réduction de moitié", " Réduction de 60 à 70%", "" ];</v>
      </c>
      <c r="DR85" s="90"/>
      <c r="DS85" s="90"/>
      <c r="DT85" s="90" t="str">
        <f t="shared" si="39"/>
        <v>D6.scenario.defSelectData['sel240']= [ '-1', '0', '2', '3', '5', '7' ];</v>
      </c>
    </row>
    <row r="86" spans="1:124" s="85" customFormat="1" ht="43.5" customHeight="1">
      <c r="B86" s="111" t="s">
        <v>2912</v>
      </c>
      <c r="C86" s="120" t="s">
        <v>5417</v>
      </c>
      <c r="D86" s="132" t="s">
        <v>2595</v>
      </c>
      <c r="E86" s="111" t="s">
        <v>2905</v>
      </c>
      <c r="F86" s="120"/>
      <c r="G86" s="132"/>
      <c r="H86" s="120" t="s">
        <v>5540</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3628</v>
      </c>
      <c r="W86" s="120" t="s">
        <v>5705</v>
      </c>
      <c r="X86" s="120" t="s">
        <v>3755</v>
      </c>
      <c r="Y86" s="120" t="s">
        <v>3756</v>
      </c>
      <c r="Z86" s="120" t="s">
        <v>3757</v>
      </c>
      <c r="AA86" s="120" t="s">
        <v>3758</v>
      </c>
      <c r="AB86" s="120" t="s">
        <v>3759</v>
      </c>
      <c r="AC86" s="120" t="s">
        <v>3760</v>
      </c>
      <c r="AD86" s="120" t="s">
        <v>3761</v>
      </c>
      <c r="AE86" s="120" t="s">
        <v>3762</v>
      </c>
      <c r="AF86" s="120" t="s">
        <v>3763</v>
      </c>
      <c r="AG86" s="120"/>
      <c r="AH86" s="120"/>
      <c r="AI86" s="120"/>
      <c r="AJ86" s="120"/>
      <c r="AK86" s="120"/>
      <c r="AL86" s="132" t="s">
        <v>2267</v>
      </c>
      <c r="AM86" s="161" t="s">
        <v>2528</v>
      </c>
      <c r="AN86" s="161" t="s">
        <v>2599</v>
      </c>
      <c r="AO86" s="161" t="s">
        <v>2600</v>
      </c>
      <c r="AP86" s="161" t="s">
        <v>2601</v>
      </c>
      <c r="AQ86" s="161"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du poêle électrique",  unit:"",  text:"Temps d'utilisation du poêle /radiateur électrique",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Je ne l'utilise pas",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5418</v>
      </c>
      <c r="D87" s="132" t="s">
        <v>3148</v>
      </c>
      <c r="E87" s="111" t="s">
        <v>2772</v>
      </c>
      <c r="F87" s="120"/>
      <c r="G87" s="132"/>
      <c r="H87" s="120" t="s">
        <v>5541</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3628</v>
      </c>
      <c r="W87" s="120" t="s">
        <v>5795</v>
      </c>
      <c r="X87" s="120" t="s">
        <v>5796</v>
      </c>
      <c r="Y87" s="120" t="s">
        <v>5797</v>
      </c>
      <c r="Z87" s="120" t="s">
        <v>5798</v>
      </c>
      <c r="AA87" s="120" t="s">
        <v>5799</v>
      </c>
      <c r="AB87" s="120"/>
      <c r="AC87" s="120"/>
      <c r="AD87" s="120"/>
      <c r="AE87" s="120"/>
      <c r="AF87" s="120"/>
      <c r="AG87" s="120"/>
      <c r="AH87" s="120"/>
      <c r="AI87" s="120"/>
      <c r="AJ87" s="120"/>
      <c r="AK87" s="120"/>
      <c r="AL87" s="132" t="s">
        <v>2267</v>
      </c>
      <c r="AM87" s="161" t="s">
        <v>2790</v>
      </c>
      <c r="AN87" s="161" t="s">
        <v>2789</v>
      </c>
      <c r="AO87" s="161" t="s">
        <v>2787</v>
      </c>
      <c r="AP87" s="161" t="s">
        <v>2785</v>
      </c>
      <c r="AQ87" s="161"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title:"Température dans les pièces",  unit:"",  text:"Le chauffage des pièces est-il efficace ?", inputType:"sel242", right:"", postfix:"", nodata:"", varType:"Number", min:"", max:"", defaultValue:"-1", d11t:"",d11p:"",d12t:"",d12p:"",d13t:"",d13p:"",d1w:"",d1d:"", d21t:"",d21p:"",d22t:"",d22p:"",d23t:"",d23p:"",d2w:"",d2d:"", d31t:"",d31p:"",d32t:"",d32p:"",d33t:"",d33p:"",d3w:"",d3d:""}; </v>
      </c>
      <c r="DO87" s="88"/>
      <c r="DP87" s="88"/>
      <c r="DQ87" s="89" t="str">
        <f t="shared" si="38"/>
        <v>D6.scenario.defSelectValue["sel242"]= [ "Veuillez sélectionner", " Je n'ai pas froid avec le chauffage", " Il fait un peu froid", " Cela réchauffe à peine", " Il fait froid même avec le chauffage", " Pas de chauffage", "" ];</v>
      </c>
      <c r="DR87" s="90"/>
      <c r="DS87" s="90"/>
      <c r="DT87" s="90" t="str">
        <f t="shared" si="39"/>
        <v>D6.scenario.defSelectData['sel242']= [ '-1', '1', '2', '3', '4', '5' ];</v>
      </c>
    </row>
    <row r="88" spans="1:124" s="85" customFormat="1" ht="43.5" customHeight="1">
      <c r="B88" s="111" t="s">
        <v>2914</v>
      </c>
      <c r="C88" s="120" t="s">
        <v>5419</v>
      </c>
      <c r="D88" s="132" t="s">
        <v>3116</v>
      </c>
      <c r="E88" s="111" t="s">
        <v>3037</v>
      </c>
      <c r="F88" s="120"/>
      <c r="G88" s="132"/>
      <c r="H88" s="120" t="s">
        <v>5542</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3628</v>
      </c>
      <c r="W88" s="120" t="s">
        <v>5800</v>
      </c>
      <c r="X88" s="120" t="s">
        <v>3770</v>
      </c>
      <c r="Y88" s="120" t="s">
        <v>3771</v>
      </c>
      <c r="Z88" s="120" t="s">
        <v>5801</v>
      </c>
      <c r="AA88" s="120" t="s">
        <v>4048</v>
      </c>
      <c r="AB88" s="120"/>
      <c r="AC88" s="120"/>
      <c r="AD88" s="120"/>
      <c r="AE88" s="120"/>
      <c r="AF88" s="120"/>
      <c r="AG88" s="120"/>
      <c r="AH88" s="120"/>
      <c r="AI88" s="120"/>
      <c r="AJ88" s="120"/>
      <c r="AK88" s="120"/>
      <c r="AL88" s="132" t="s">
        <v>2267</v>
      </c>
      <c r="AM88" s="161" t="s">
        <v>3120</v>
      </c>
      <c r="AN88" s="161" t="s">
        <v>3121</v>
      </c>
      <c r="AO88" s="161"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sur la fenêtre",  unit:"",  text:"Y a-t-il de la condensation sur les fenêtres ?",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fréquente", " légère condensation", " presque aucune condensation", " Il n'y a pas de condensation", " je ne sais pas", "" ];</v>
      </c>
      <c r="DR88" s="90"/>
      <c r="DS88" s="90"/>
      <c r="DT88" s="90" t="str">
        <f t="shared" si="39"/>
        <v>D6.scenario.defSelectData['sel243']= [ '-1', '1', '2', '3', '4', '5' ];</v>
      </c>
    </row>
    <row r="89" spans="1:124" s="85" customFormat="1" ht="43.5" customHeight="1">
      <c r="B89" s="112" t="s">
        <v>2915</v>
      </c>
      <c r="C89" s="120" t="s">
        <v>5420</v>
      </c>
      <c r="D89" s="132" t="s">
        <v>3115</v>
      </c>
      <c r="E89" s="111" t="s">
        <v>3037</v>
      </c>
      <c r="F89" s="120"/>
      <c r="G89" s="132"/>
      <c r="H89" s="120" t="s">
        <v>5543</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3628</v>
      </c>
      <c r="W89" s="120" t="s">
        <v>5800</v>
      </c>
      <c r="X89" s="120" t="s">
        <v>3770</v>
      </c>
      <c r="Y89" s="120" t="s">
        <v>3771</v>
      </c>
      <c r="Z89" s="120" t="s">
        <v>5801</v>
      </c>
      <c r="AA89" s="120" t="s">
        <v>4048</v>
      </c>
      <c r="AB89" s="120"/>
      <c r="AC89" s="120"/>
      <c r="AD89" s="120"/>
      <c r="AE89" s="120"/>
      <c r="AF89" s="120"/>
      <c r="AG89" s="120"/>
      <c r="AH89" s="120"/>
      <c r="AI89" s="120"/>
      <c r="AJ89" s="120"/>
      <c r="AK89" s="120"/>
      <c r="AL89" s="132" t="s">
        <v>2267</v>
      </c>
      <c r="AM89" s="132" t="s">
        <v>3120</v>
      </c>
      <c r="AN89" s="161" t="s">
        <v>3121</v>
      </c>
      <c r="AO89" s="132" t="s">
        <v>3122</v>
      </c>
      <c r="AP89" s="161"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les parois par exemple des placards",  unit:"",  text:"Y a-t-il de la condensation sur les parois, des placards par exemple ?",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fréquente", " légère condensation", " presque aucune condensation", " Il n'y a pas de condensation", " je ne sais pas", "" ];</v>
      </c>
      <c r="DR89" s="90"/>
      <c r="DS89" s="90"/>
      <c r="DT89" s="90" t="str">
        <f t="shared" si="39"/>
        <v>D6.scenario.defSelectData['sel244']= [ '-1', '1', '2', '3', '4', '5' ];</v>
      </c>
    </row>
    <row r="90" spans="1:124" s="85" customFormat="1" ht="43.5" customHeight="1">
      <c r="A90" s="73"/>
      <c r="B90" s="111" t="s">
        <v>2916</v>
      </c>
      <c r="C90" s="120" t="s">
        <v>5421</v>
      </c>
      <c r="D90" s="132" t="s">
        <v>3117</v>
      </c>
      <c r="E90" s="111" t="s">
        <v>3037</v>
      </c>
      <c r="F90" s="120" t="s">
        <v>3596</v>
      </c>
      <c r="G90" s="132" t="s">
        <v>812</v>
      </c>
      <c r="H90" s="120" t="s">
        <v>5544</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3628</v>
      </c>
      <c r="W90" s="120" t="s">
        <v>5802</v>
      </c>
      <c r="X90" s="122" t="s">
        <v>5803</v>
      </c>
      <c r="Y90" s="120" t="s">
        <v>5804</v>
      </c>
      <c r="Z90" s="120" t="s">
        <v>5805</v>
      </c>
      <c r="AA90" s="120"/>
      <c r="AB90" s="120"/>
      <c r="AC90" s="120"/>
      <c r="AD90" s="120"/>
      <c r="AE90" s="120"/>
      <c r="AF90" s="120"/>
      <c r="AG90" s="120"/>
      <c r="AH90" s="120"/>
      <c r="AI90" s="120"/>
      <c r="AJ90" s="120"/>
      <c r="AK90" s="120"/>
      <c r="AL90" s="132" t="s">
        <v>2267</v>
      </c>
      <c r="AM90" s="161"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title:"Ressenti du froid le matin",  unit:"Mois",  text:"Sélectionnez les effets du froid que vous ressentez le plus.", inputType:"sel245", right:"", postfix:"", nodata:"", varType:"Number", min:"", max:"", defaultValue:"-1", d11t:"",d11p:"",d12t:"",d12p:"",d13t:"",d13p:"",d1w:"",d1d:"", d21t:"",d21p:"",d22t:"",d22p:"",d23t:"",d23p:"",d2w:"",d2d:"", d31t:"",d31p:"",d32t:"",d32p:"",d33t:"",d33p:"",d3w:"",d3d:""}; </v>
      </c>
      <c r="DO90" s="88"/>
      <c r="DP90" s="88"/>
      <c r="DQ90" s="89" t="str">
        <f t="shared" si="38"/>
        <v>D6.scenario.defSelectValue["sel245"]= [ "Veuillez sélectionner", " Il est pénible de se lever le matin dans le froid", " Les mains et les pieds sont froids", " Il y a du givre sur la fenêtre", " Quand on souffle de la condensation se forme, dans la maison", "" ];</v>
      </c>
      <c r="DR90" s="90"/>
      <c r="DS90" s="90"/>
      <c r="DT90" s="90" t="str">
        <f t="shared" si="39"/>
        <v>D6.scenario.defSelectData['sel245']= [ '-1', '1', '2', '3', '4', '5' ];</v>
      </c>
    </row>
    <row r="91" spans="1:124" s="85" customFormat="1" ht="43.5" customHeight="1">
      <c r="A91" s="73"/>
      <c r="B91" s="112" t="s">
        <v>2917</v>
      </c>
      <c r="C91" s="120" t="s">
        <v>5422</v>
      </c>
      <c r="D91" s="132" t="s">
        <v>3118</v>
      </c>
      <c r="E91" s="111" t="s">
        <v>3037</v>
      </c>
      <c r="F91" s="120"/>
      <c r="G91" s="132"/>
      <c r="H91" s="120" t="s">
        <v>5545</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3628</v>
      </c>
      <c r="W91" s="120" t="s">
        <v>4087</v>
      </c>
      <c r="X91" s="122" t="s">
        <v>3779</v>
      </c>
      <c r="Y91" s="120" t="s">
        <v>3780</v>
      </c>
      <c r="Z91" s="120" t="s">
        <v>3781</v>
      </c>
      <c r="AA91" s="120" t="s">
        <v>3782</v>
      </c>
      <c r="AB91" s="120" t="s">
        <v>3783</v>
      </c>
      <c r="AC91" s="120" t="s">
        <v>3784</v>
      </c>
      <c r="AD91" s="120" t="s">
        <v>3785</v>
      </c>
      <c r="AE91" s="120"/>
      <c r="AF91" s="120"/>
      <c r="AG91" s="120"/>
      <c r="AH91" s="120"/>
      <c r="AI91" s="120"/>
      <c r="AJ91" s="120"/>
      <c r="AK91" s="120"/>
      <c r="AL91" s="132" t="s">
        <v>2267</v>
      </c>
      <c r="AM91" s="132" t="s">
        <v>2798</v>
      </c>
      <c r="AN91" s="134" t="s">
        <v>2799</v>
      </c>
      <c r="AO91" s="161" t="s">
        <v>2800</v>
      </c>
      <c r="AP91" s="161" t="s">
        <v>2801</v>
      </c>
      <c r="AQ91" s="161"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title:"Premiers matins froids",  unit:"",  text:"A partir de quand commencez-vous à avoir froid le matin ?",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5423</v>
      </c>
      <c r="D92" s="132" t="s">
        <v>3119</v>
      </c>
      <c r="E92" s="111" t="s">
        <v>3037</v>
      </c>
      <c r="F92" s="120"/>
      <c r="G92" s="132"/>
      <c r="H92" s="120" t="s">
        <v>5546</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3628</v>
      </c>
      <c r="W92" s="120" t="s">
        <v>4088</v>
      </c>
      <c r="X92" s="122" t="s">
        <v>3786</v>
      </c>
      <c r="Y92" s="120" t="s">
        <v>3787</v>
      </c>
      <c r="Z92" s="120" t="s">
        <v>3788</v>
      </c>
      <c r="AA92" s="120" t="s">
        <v>3789</v>
      </c>
      <c r="AB92" s="120" t="s">
        <v>3790</v>
      </c>
      <c r="AC92" s="120" t="s">
        <v>3791</v>
      </c>
      <c r="AD92" s="120" t="s">
        <v>5806</v>
      </c>
      <c r="AE92" s="120"/>
      <c r="AF92" s="120"/>
      <c r="AG92" s="120"/>
      <c r="AH92" s="120"/>
      <c r="AI92" s="120"/>
      <c r="AJ92" s="120"/>
      <c r="AK92" s="120"/>
      <c r="AL92" s="132" t="s">
        <v>2267</v>
      </c>
      <c r="AM92" s="132" t="s">
        <v>2806</v>
      </c>
      <c r="AN92" s="134" t="s">
        <v>2807</v>
      </c>
      <c r="AO92" s="161" t="s">
        <v>2808</v>
      </c>
      <c r="AP92" s="161" t="s">
        <v>2809</v>
      </c>
      <c r="AQ92" s="161"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title:"Derniers matins froids",  unit:"",  text:"A partir de quand commencez-vous à ne plus avoir froid le matin ?",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v>
      </c>
      <c r="DR92" s="90"/>
      <c r="DS92" s="90"/>
      <c r="DT92" s="90" t="str">
        <f t="shared" si="39"/>
        <v>D6.scenario.defSelectData['sel247']= [ '-1', '1', '2', '3', '4', '5', '6', '7', '8' ];</v>
      </c>
    </row>
    <row r="93" spans="1:124" s="85" customFormat="1" ht="43.5" customHeight="1">
      <c r="B93" s="112" t="s">
        <v>2919</v>
      </c>
      <c r="C93" s="120" t="s">
        <v>5424</v>
      </c>
      <c r="D93" s="132" t="s">
        <v>2334</v>
      </c>
      <c r="E93" s="111" t="s">
        <v>3037</v>
      </c>
      <c r="F93" s="120"/>
      <c r="G93" s="132"/>
      <c r="H93" s="120" t="s">
        <v>5547</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3628</v>
      </c>
      <c r="W93" s="120" t="s">
        <v>5807</v>
      </c>
      <c r="X93" s="120" t="s">
        <v>5728</v>
      </c>
      <c r="Y93" s="120" t="s">
        <v>5729</v>
      </c>
      <c r="Z93" s="120" t="s">
        <v>5808</v>
      </c>
      <c r="AA93" s="120"/>
      <c r="AB93" s="120"/>
      <c r="AC93" s="120"/>
      <c r="AD93" s="120"/>
      <c r="AE93" s="120"/>
      <c r="AF93" s="120"/>
      <c r="AG93" s="120"/>
      <c r="AH93" s="120"/>
      <c r="AI93" s="120"/>
      <c r="AJ93" s="120"/>
      <c r="AK93" s="120"/>
      <c r="AL93" s="132" t="s">
        <v>2267</v>
      </c>
      <c r="AM93" s="161" t="s">
        <v>2310</v>
      </c>
      <c r="AN93" s="161" t="s">
        <v>2311</v>
      </c>
      <c r="AO93" s="161" t="s">
        <v>2312</v>
      </c>
      <c r="AP93" s="161"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title:"Penser aux vêtements épais",  unit:"",  text:"Avant d'allumer le chauffage, essayez-vous d'abord de porter des vêtements épais ?",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 " Le plus souvent", " Parfois", " Je n'y pense pas", "" ];</v>
      </c>
      <c r="DR93" s="90"/>
      <c r="DS93" s="90"/>
      <c r="DT93" s="90" t="str">
        <f t="shared" si="39"/>
        <v>D6.scenario.defSelectData['sel248']= [ '-1', '1', '2', '3', '4' ];</v>
      </c>
    </row>
    <row r="94" spans="1:124" s="85" customFormat="1" ht="43.5" customHeight="1">
      <c r="B94" s="111" t="s">
        <v>2920</v>
      </c>
      <c r="C94" s="120" t="s">
        <v>5425</v>
      </c>
      <c r="D94" s="132" t="s">
        <v>2304</v>
      </c>
      <c r="E94" s="111" t="s">
        <v>3037</v>
      </c>
      <c r="F94" s="120"/>
      <c r="G94" s="132"/>
      <c r="H94" s="120" t="s">
        <v>5548</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3628</v>
      </c>
      <c r="W94" s="120" t="s">
        <v>5807</v>
      </c>
      <c r="X94" s="120" t="s">
        <v>5728</v>
      </c>
      <c r="Y94" s="120" t="s">
        <v>5729</v>
      </c>
      <c r="Z94" s="120" t="s">
        <v>5808</v>
      </c>
      <c r="AA94" s="120"/>
      <c r="AB94" s="120"/>
      <c r="AC94" s="120"/>
      <c r="AD94" s="120"/>
      <c r="AE94" s="120"/>
      <c r="AF94" s="120"/>
      <c r="AG94" s="120"/>
      <c r="AH94" s="120"/>
      <c r="AI94" s="120"/>
      <c r="AJ94" s="120"/>
      <c r="AK94" s="120"/>
      <c r="AL94" s="132" t="s">
        <v>2267</v>
      </c>
      <c r="AM94" s="161" t="s">
        <v>2310</v>
      </c>
      <c r="AN94" s="161" t="s">
        <v>2311</v>
      </c>
      <c r="AO94" s="161" t="s">
        <v>2312</v>
      </c>
      <c r="AP94" s="161"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pièces vides",  unit:"",  text:"Essayez-vous de ne pas chauffer une pièce où il n'y a personne ?",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 " Le plus souvent", " Parfois", " Je n'y pense pas", "" ];</v>
      </c>
      <c r="DR94" s="90"/>
      <c r="DS94" s="90"/>
      <c r="DT94" s="90" t="str">
        <f t="shared" si="39"/>
        <v>D6.scenario.defSelectData['sel249']= [ '-1', '1', '2', '3', '4' ];</v>
      </c>
    </row>
    <row r="95" spans="1:124" s="85" customFormat="1" ht="43.5" customHeight="1">
      <c r="A95" s="73"/>
      <c r="B95" s="112" t="s">
        <v>2938</v>
      </c>
      <c r="C95" s="120" t="s">
        <v>5426</v>
      </c>
      <c r="D95" s="132" t="s">
        <v>1928</v>
      </c>
      <c r="E95" s="111" t="s">
        <v>3038</v>
      </c>
      <c r="F95" s="120" t="s">
        <v>3607</v>
      </c>
      <c r="G95" s="132" t="s">
        <v>1918</v>
      </c>
      <c r="H95" s="120" t="s">
        <v>5549</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3628</v>
      </c>
      <c r="W95" s="120" t="s">
        <v>5705</v>
      </c>
      <c r="X95" s="120" t="s">
        <v>3755</v>
      </c>
      <c r="Y95" s="120" t="s">
        <v>3756</v>
      </c>
      <c r="Z95" s="120" t="s">
        <v>3757</v>
      </c>
      <c r="AA95" s="120" t="s">
        <v>3758</v>
      </c>
      <c r="AB95" s="120" t="s">
        <v>3759</v>
      </c>
      <c r="AC95" s="120" t="s">
        <v>3760</v>
      </c>
      <c r="AD95" s="120" t="s">
        <v>3761</v>
      </c>
      <c r="AE95" s="120" t="s">
        <v>3762</v>
      </c>
      <c r="AF95" s="120" t="s">
        <v>3763</v>
      </c>
      <c r="AG95" s="120"/>
      <c r="AH95" s="120"/>
      <c r="AI95" s="120"/>
      <c r="AJ95" s="120"/>
      <c r="AK95" s="120"/>
      <c r="AL95" s="132" t="s">
        <v>2267</v>
      </c>
      <c r="AM95" s="161" t="s">
        <v>1992</v>
      </c>
      <c r="AN95" s="132" t="s">
        <v>1950</v>
      </c>
      <c r="AO95" s="132" t="s">
        <v>1951</v>
      </c>
      <c r="AP95" s="161" t="s">
        <v>1952</v>
      </c>
      <c r="AQ95" s="161" t="s">
        <v>1953</v>
      </c>
      <c r="AR95" s="161" t="s">
        <v>1954</v>
      </c>
      <c r="AS95" s="161"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d'utilisation de la climatisation",  unit:"heures",  text:"Combien d'heures par jour utilisez-vous la climatisation en été ?",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Je ne l'utilise pas",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5427</v>
      </c>
      <c r="D96" s="132" t="s">
        <v>2844</v>
      </c>
      <c r="E96" s="111" t="s">
        <v>3038</v>
      </c>
      <c r="F96" s="120"/>
      <c r="G96" s="132"/>
      <c r="H96" s="120" t="s">
        <v>5550</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3628</v>
      </c>
      <c r="W96" s="120" t="s">
        <v>5705</v>
      </c>
      <c r="X96" s="120" t="s">
        <v>3797</v>
      </c>
      <c r="Y96" s="120" t="s">
        <v>3798</v>
      </c>
      <c r="Z96" s="120" t="s">
        <v>3799</v>
      </c>
      <c r="AA96" s="120" t="s">
        <v>5809</v>
      </c>
      <c r="AB96" s="120"/>
      <c r="AC96" s="120"/>
      <c r="AD96" s="120"/>
      <c r="AE96" s="120"/>
      <c r="AF96" s="120"/>
      <c r="AG96" s="120"/>
      <c r="AH96" s="120"/>
      <c r="AI96" s="120"/>
      <c r="AJ96" s="120"/>
      <c r="AK96" s="120"/>
      <c r="AL96" s="132" t="s">
        <v>2267</v>
      </c>
      <c r="AM96" s="132" t="s">
        <v>3557</v>
      </c>
      <c r="AN96" s="132" t="s">
        <v>3394</v>
      </c>
      <c r="AO96" s="161" t="s">
        <v>3395</v>
      </c>
      <c r="AP96" s="161" t="s">
        <v>3396</v>
      </c>
      <c r="AQ96" s="161"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title:"Moment d'utilisation de la climatisation",  unit:"",  text:"A quel moment utilisez-vous principalement la climatisation ?",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Je ne l'utilise pas", " matin", " après-midi", " soir", " nuit", "" ];</v>
      </c>
      <c r="DR96" s="90"/>
      <c r="DS96" s="90"/>
      <c r="DT96" s="90" t="str">
        <f t="shared" si="39"/>
        <v>D6.scenario.defSelectData['sel262']= [ '-1', '0', '1', '2', '3', '4' ];</v>
      </c>
    </row>
    <row r="97" spans="1:124" s="85" customFormat="1" ht="43.5" customHeight="1">
      <c r="A97" s="73"/>
      <c r="B97" s="112" t="s">
        <v>2940</v>
      </c>
      <c r="C97" s="120" t="s">
        <v>5428</v>
      </c>
      <c r="D97" s="132" t="s">
        <v>1947</v>
      </c>
      <c r="E97" s="111" t="s">
        <v>3038</v>
      </c>
      <c r="F97" s="120" t="s">
        <v>1926</v>
      </c>
      <c r="G97" s="132" t="s">
        <v>1926</v>
      </c>
      <c r="H97" s="120" t="s">
        <v>5551</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3628</v>
      </c>
      <c r="W97" s="120" t="s">
        <v>3801</v>
      </c>
      <c r="X97" s="120" t="s">
        <v>3802</v>
      </c>
      <c r="Y97" s="122" t="s">
        <v>3803</v>
      </c>
      <c r="Z97" s="120" t="s">
        <v>3804</v>
      </c>
      <c r="AA97" s="122" t="s">
        <v>3805</v>
      </c>
      <c r="AB97" s="120" t="s">
        <v>3806</v>
      </c>
      <c r="AC97" s="122" t="s">
        <v>3807</v>
      </c>
      <c r="AD97" s="120" t="s">
        <v>5705</v>
      </c>
      <c r="AE97" s="122"/>
      <c r="AF97" s="120"/>
      <c r="AG97" s="120"/>
      <c r="AH97" s="120"/>
      <c r="AI97" s="120"/>
      <c r="AJ97" s="120"/>
      <c r="AK97" s="120"/>
      <c r="AL97" s="132" t="s">
        <v>2267</v>
      </c>
      <c r="AM97" s="134" t="s">
        <v>2555</v>
      </c>
      <c r="AN97" s="132" t="s">
        <v>2022</v>
      </c>
      <c r="AO97" s="162" t="s">
        <v>2023</v>
      </c>
      <c r="AP97" s="161" t="s">
        <v>2051</v>
      </c>
      <c r="AQ97" s="162" t="s">
        <v>2052</v>
      </c>
      <c r="AR97" s="132" t="s">
        <v>2053</v>
      </c>
      <c r="AS97" s="134" t="s">
        <v>2054</v>
      </c>
      <c r="AT97" s="161"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title:"Réglage de la température de la climatisation",  unit:"℃",  text:"Lorsque vous utilisez l'air conditionné, à quelle température le réglez-vous ? (en degrés Celsius)",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"24 ° C ou moins", " 25 ° C", " 26 ° C", " 27 ° C", " 28 ° C", " 29 ° C", " 30 ° C", " Je ne l'utilise pas", "" ];</v>
      </c>
      <c r="DR97" s="90"/>
      <c r="DS97" s="90"/>
      <c r="DT97" s="90" t="str">
        <f t="shared" si="39"/>
        <v>D6.scenario.defSelectData['sel263']= [ '-1', '24', '25', '26', '27', '28', '29', '30', '0' ];</v>
      </c>
    </row>
    <row r="98" spans="1:124" s="85" customFormat="1" ht="43.5" customHeight="1">
      <c r="A98" s="73"/>
      <c r="B98" s="112" t="s">
        <v>2552</v>
      </c>
      <c r="C98" s="120" t="s">
        <v>5429</v>
      </c>
      <c r="D98" s="132" t="s">
        <v>2718</v>
      </c>
      <c r="E98" s="111" t="s">
        <v>3038</v>
      </c>
      <c r="F98" s="120" t="s">
        <v>3596</v>
      </c>
      <c r="G98" s="132" t="s">
        <v>812</v>
      </c>
      <c r="H98" s="120" t="s">
        <v>5429</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3628</v>
      </c>
      <c r="W98" s="120" t="s">
        <v>3809</v>
      </c>
      <c r="X98" s="122" t="s">
        <v>3734</v>
      </c>
      <c r="Y98" s="120" t="s">
        <v>3735</v>
      </c>
      <c r="Z98" s="120" t="s">
        <v>3736</v>
      </c>
      <c r="AA98" s="120" t="s">
        <v>3737</v>
      </c>
      <c r="AB98" s="120" t="s">
        <v>3738</v>
      </c>
      <c r="AC98" s="120" t="s">
        <v>3739</v>
      </c>
      <c r="AD98" s="120"/>
      <c r="AE98" s="120"/>
      <c r="AF98" s="120"/>
      <c r="AG98" s="120"/>
      <c r="AH98" s="120"/>
      <c r="AI98" s="120"/>
      <c r="AJ98" s="120"/>
      <c r="AK98" s="120"/>
      <c r="AL98" s="132" t="s">
        <v>2267</v>
      </c>
      <c r="AM98" s="161" t="s">
        <v>2724</v>
      </c>
      <c r="AN98" s="134" t="s">
        <v>2720</v>
      </c>
      <c r="AO98" s="161" t="s">
        <v>2707</v>
      </c>
      <c r="AP98" s="161"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d'utilisation de la climatisation (y compris déshumidification)",  unit:"Mois",  text:"Période d'utilisation de la climatisation (y compris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v>
      </c>
      <c r="DR98" s="90"/>
      <c r="DS98" s="90"/>
      <c r="DT98" s="90" t="str">
        <f t="shared" si="39"/>
        <v>D6.scenario.defSelectData['sel264']= [ '-1', '0', '1', '2', '3', '4', '5', '6' ];</v>
      </c>
    </row>
    <row r="99" spans="1:124" s="85" customFormat="1" ht="43.5" customHeight="1">
      <c r="B99" s="112" t="s">
        <v>2553</v>
      </c>
      <c r="C99" s="120" t="s">
        <v>5430</v>
      </c>
      <c r="D99" s="132" t="s">
        <v>3146</v>
      </c>
      <c r="E99" s="111" t="s">
        <v>3147</v>
      </c>
      <c r="F99" s="120"/>
      <c r="G99" s="132"/>
      <c r="H99" s="120" t="s">
        <v>5552</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3628</v>
      </c>
      <c r="W99" s="120" t="s">
        <v>5810</v>
      </c>
      <c r="X99" s="120" t="s">
        <v>3814</v>
      </c>
      <c r="Y99" s="120" t="s">
        <v>5811</v>
      </c>
      <c r="Z99" s="120" t="s">
        <v>5812</v>
      </c>
      <c r="AA99" s="120" t="s">
        <v>5813</v>
      </c>
      <c r="AB99" s="120"/>
      <c r="AC99" s="120"/>
      <c r="AD99" s="120"/>
      <c r="AE99" s="120"/>
      <c r="AF99" s="120"/>
      <c r="AG99" s="120"/>
      <c r="AH99" s="120"/>
      <c r="AI99" s="120"/>
      <c r="AJ99" s="120"/>
      <c r="AK99" s="120"/>
      <c r="AL99" s="132" t="s">
        <v>2267</v>
      </c>
      <c r="AM99" s="161" t="s">
        <v>3145</v>
      </c>
      <c r="AN99" s="161" t="s">
        <v>2900</v>
      </c>
      <c r="AO99" s="161" t="s">
        <v>2901</v>
      </c>
      <c r="AP99" s="161" t="s">
        <v>2902</v>
      </c>
      <c r="AQ99" s="161"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des pièces",  unit:"",  text:"Fait-il chaud dans les pièces ?", inputType:"sel265", right:"", postfix:"", nodata:"", varType:"Number", min:"", max:"", defaultValue:"-1", d11t:"",d11p:"",d12t:"",d12p:"",d13t:"",d13p:"",d1w:"",d1d:"", d21t:"",d21p:"",d22t:"",d22p:"",d23t:"",d23p:"",d2w:"",d2d:"", d31t:"",d31p:"",d32t:"",d32p:"",d33t:"",d33p:"",d3w:"",d3d:""}; </v>
      </c>
      <c r="DO99" s="88"/>
      <c r="DP99" s="88"/>
      <c r="DQ99" s="89" t="str">
        <f t="shared" si="38"/>
        <v>D6.scenario.defSelectValue["sel265"]= [ "Veuillez sélectionner", " Avec la climatisation, on ne sent plus la chaleur", " un peu chaud", " Plutôt frais", " Plutôt chaud malgré la climatisation", " Je n'utilise pas de climatisation", "" ];</v>
      </c>
      <c r="DR99" s="90"/>
      <c r="DS99" s="90"/>
      <c r="DT99" s="90" t="str">
        <f t="shared" si="39"/>
        <v>D6.scenario.defSelectData['sel265']= [ '-1', '1', '2', '3', '4', '5' ];</v>
      </c>
    </row>
    <row r="100" spans="1:124" s="85" customFormat="1" ht="43.5" customHeight="1">
      <c r="B100" s="112" t="s">
        <v>2941</v>
      </c>
      <c r="C100" s="120" t="s">
        <v>5431</v>
      </c>
      <c r="D100" s="132" t="s">
        <v>2771</v>
      </c>
      <c r="E100" s="111" t="s">
        <v>3038</v>
      </c>
      <c r="F100" s="120"/>
      <c r="G100" s="132"/>
      <c r="H100" s="120" t="s">
        <v>5553</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3628</v>
      </c>
      <c r="W100" s="120" t="s">
        <v>5814</v>
      </c>
      <c r="X100" s="120" t="s">
        <v>5815</v>
      </c>
      <c r="Y100" s="120" t="s">
        <v>5816</v>
      </c>
      <c r="Z100" s="120" t="s">
        <v>4048</v>
      </c>
      <c r="AA100" s="120"/>
      <c r="AB100" s="120"/>
      <c r="AC100" s="120"/>
      <c r="AD100" s="120"/>
      <c r="AE100" s="120"/>
      <c r="AF100" s="120"/>
      <c r="AG100" s="120"/>
      <c r="AH100" s="120"/>
      <c r="AI100" s="120"/>
      <c r="AJ100" s="120"/>
      <c r="AK100" s="120"/>
      <c r="AL100" s="132" t="s">
        <v>2267</v>
      </c>
      <c r="AM100" s="161" t="s">
        <v>2561</v>
      </c>
      <c r="AN100" s="161" t="s">
        <v>2562</v>
      </c>
      <c r="AO100" s="161"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title:"Pénétration des rayons du soleil dans les pièces",  unit:"",  text:"Est-ce que les pièces reçoivent la lumière du soleil en été, par exemple le matin ou le soir ?",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Oui, souvent", " un peu", " Le soleil n'entre pas", " je ne sais pas", "" ];</v>
      </c>
      <c r="DR100" s="90"/>
      <c r="DS100" s="90"/>
      <c r="DT100" s="90" t="str">
        <f t="shared" si="39"/>
        <v>D6.scenario.defSelectData['sel266']= [ '-1', '1', '2', '3', '4' ];</v>
      </c>
    </row>
    <row r="101" spans="1:124" s="85" customFormat="1" ht="43.5" customHeight="1">
      <c r="B101" s="112" t="s">
        <v>2942</v>
      </c>
      <c r="C101" s="120" t="s">
        <v>5432</v>
      </c>
      <c r="D101" s="132" t="s">
        <v>2308</v>
      </c>
      <c r="E101" s="111" t="s">
        <v>3038</v>
      </c>
      <c r="F101" s="120"/>
      <c r="G101" s="132"/>
      <c r="H101" s="120" t="s">
        <v>5554</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3628</v>
      </c>
      <c r="W101" s="120" t="s">
        <v>5727</v>
      </c>
      <c r="X101" s="120" t="s">
        <v>5817</v>
      </c>
      <c r="Y101" s="120" t="s">
        <v>5729</v>
      </c>
      <c r="Z101" s="120" t="s">
        <v>5730</v>
      </c>
      <c r="AA101" s="120"/>
      <c r="AB101" s="120"/>
      <c r="AC101" s="120"/>
      <c r="AD101" s="120"/>
      <c r="AE101" s="120"/>
      <c r="AF101" s="120"/>
      <c r="AG101" s="120"/>
      <c r="AH101" s="120"/>
      <c r="AI101" s="120"/>
      <c r="AJ101" s="120"/>
      <c r="AK101" s="120"/>
      <c r="AL101" s="132" t="s">
        <v>2267</v>
      </c>
      <c r="AM101" s="161" t="s">
        <v>2310</v>
      </c>
      <c r="AN101" s="161" t="s">
        <v>2311</v>
      </c>
      <c r="AO101" s="161" t="s">
        <v>2312</v>
      </c>
      <c r="AP101" s="161"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title:"Eviter les rayons du soleil",  unit:"",  text:"Les pièces se réchauffent lorsque le soleil y pénètre le matin ou le soir. Faites-vous en sorte que les rayons du soleil n'entrent pas ?",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 Plutôt", " Parfois", " Je ne le fais pas", "" ];</v>
      </c>
      <c r="DR101" s="90"/>
      <c r="DS101" s="90"/>
      <c r="DT101" s="90" t="str">
        <f t="shared" si="39"/>
        <v>D6.scenario.defSelectData['sel267']= [ '-1', '1', '2', '3', '4' ];</v>
      </c>
    </row>
    <row r="102" spans="1:124" s="85" customFormat="1" ht="43.5" customHeight="1">
      <c r="B102" s="112" t="s">
        <v>2943</v>
      </c>
      <c r="C102" s="120" t="s">
        <v>3578</v>
      </c>
      <c r="D102" s="132" t="s">
        <v>2306</v>
      </c>
      <c r="E102" s="111" t="s">
        <v>3038</v>
      </c>
      <c r="F102" s="120"/>
      <c r="G102" s="132"/>
      <c r="H102" s="120" t="s">
        <v>5555</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3628</v>
      </c>
      <c r="W102" s="120" t="s">
        <v>5727</v>
      </c>
      <c r="X102" s="120" t="s">
        <v>5817</v>
      </c>
      <c r="Y102" s="120" t="s">
        <v>5729</v>
      </c>
      <c r="Z102" s="120" t="s">
        <v>5730</v>
      </c>
      <c r="AA102" s="120"/>
      <c r="AB102" s="120"/>
      <c r="AC102" s="120"/>
      <c r="AD102" s="120"/>
      <c r="AE102" s="120"/>
      <c r="AF102" s="120"/>
      <c r="AG102" s="120"/>
      <c r="AH102" s="120"/>
      <c r="AI102" s="120"/>
      <c r="AJ102" s="120"/>
      <c r="AK102" s="120"/>
      <c r="AL102" s="132" t="s">
        <v>2267</v>
      </c>
      <c r="AM102" s="161" t="s">
        <v>2310</v>
      </c>
      <c r="AN102" s="161" t="s">
        <v>2311</v>
      </c>
      <c r="AO102" s="161" t="s">
        <v>2312</v>
      </c>
      <c r="AP102" s="161"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autant que possible d'utiliser un ventilateur électrique pour vous abstenir de faire marcher la climatisation ?",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 Plutôt", " Parfois", " Je ne le fais pas", "" ];</v>
      </c>
      <c r="DR102" s="90"/>
      <c r="DS102" s="90"/>
      <c r="DT102" s="90" t="str">
        <f t="shared" si="39"/>
        <v>D6.scenario.defSelectData['sel268']= [ '-1', '1', '2', '3', '4' ];</v>
      </c>
    </row>
    <row r="103" spans="1:124" s="85" customFormat="1" ht="43.5" customHeight="1">
      <c r="A103" s="73"/>
      <c r="B103" s="112" t="s">
        <v>3017</v>
      </c>
      <c r="C103" s="120" t="s">
        <v>5426</v>
      </c>
      <c r="D103" s="132" t="s">
        <v>1928</v>
      </c>
      <c r="E103" s="111" t="s">
        <v>3025</v>
      </c>
      <c r="F103" s="120" t="s">
        <v>3607</v>
      </c>
      <c r="G103" s="132" t="s">
        <v>1918</v>
      </c>
      <c r="H103" s="120" t="s">
        <v>5549</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3628</v>
      </c>
      <c r="W103" s="120" t="s">
        <v>5705</v>
      </c>
      <c r="X103" s="120" t="s">
        <v>3755</v>
      </c>
      <c r="Y103" s="120" t="s">
        <v>3756</v>
      </c>
      <c r="Z103" s="120" t="s">
        <v>3757</v>
      </c>
      <c r="AA103" s="120" t="s">
        <v>3758</v>
      </c>
      <c r="AB103" s="120" t="s">
        <v>3759</v>
      </c>
      <c r="AC103" s="120" t="s">
        <v>3760</v>
      </c>
      <c r="AD103" s="120" t="s">
        <v>3761</v>
      </c>
      <c r="AE103" s="120" t="s">
        <v>3762</v>
      </c>
      <c r="AF103" s="120" t="s">
        <v>3763</v>
      </c>
      <c r="AG103" s="120"/>
      <c r="AH103" s="120"/>
      <c r="AI103" s="120"/>
      <c r="AJ103" s="120"/>
      <c r="AK103" s="120"/>
      <c r="AL103" s="132" t="s">
        <v>2267</v>
      </c>
      <c r="AM103" s="132" t="s">
        <v>1992</v>
      </c>
      <c r="AN103" s="132" t="s">
        <v>1950</v>
      </c>
      <c r="AO103" s="161" t="s">
        <v>1951</v>
      </c>
      <c r="AP103" s="161" t="s">
        <v>1952</v>
      </c>
      <c r="AQ103" s="161" t="s">
        <v>1953</v>
      </c>
      <c r="AR103" s="161"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d'utilisation de la climatisation",  unit:"heures",  text:"Combien d'heures par jour utilisez-vous la climatisation en été ?",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Je ne l'utilise pas",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5427</v>
      </c>
      <c r="D104" s="132" t="s">
        <v>2844</v>
      </c>
      <c r="E104" s="111" t="s">
        <v>3025</v>
      </c>
      <c r="F104" s="120"/>
      <c r="G104" s="132"/>
      <c r="H104" s="120" t="s">
        <v>5550</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3628</v>
      </c>
      <c r="W104" s="120" t="s">
        <v>5705</v>
      </c>
      <c r="X104" s="120" t="s">
        <v>3797</v>
      </c>
      <c r="Y104" s="120" t="s">
        <v>3798</v>
      </c>
      <c r="Z104" s="120" t="s">
        <v>3799</v>
      </c>
      <c r="AA104" s="120" t="s">
        <v>5809</v>
      </c>
      <c r="AB104" s="120"/>
      <c r="AC104" s="120"/>
      <c r="AD104" s="120"/>
      <c r="AE104" s="120"/>
      <c r="AF104" s="120"/>
      <c r="AG104" s="120"/>
      <c r="AH104" s="120"/>
      <c r="AI104" s="120"/>
      <c r="AJ104" s="120"/>
      <c r="AK104" s="120"/>
      <c r="AL104" s="132" t="s">
        <v>2267</v>
      </c>
      <c r="AM104" s="132" t="s">
        <v>1992</v>
      </c>
      <c r="AN104" s="132" t="s">
        <v>3394</v>
      </c>
      <c r="AO104" s="132" t="s">
        <v>3395</v>
      </c>
      <c r="AP104" s="161" t="s">
        <v>3396</v>
      </c>
      <c r="AQ104" s="161"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title:"Moment d'utilisation de la climatisation",  unit:"",  text:"A quel moment utilisez-vous principalement la climatisation ?",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Je ne l'utilise pas", " matin", " après-midi", " soir", " nuit", "" ];</v>
      </c>
      <c r="DR104" s="90"/>
      <c r="DS104" s="90"/>
      <c r="DT104" s="90" t="str">
        <f t="shared" si="39"/>
        <v>D6.scenario.defSelectData['sel272']= [ '-1', '0', '1', '2', '3', '4' ];</v>
      </c>
    </row>
    <row r="105" spans="1:124" s="85" customFormat="1" ht="43.5" customHeight="1">
      <c r="A105" s="73"/>
      <c r="B105" s="112" t="s">
        <v>3019</v>
      </c>
      <c r="C105" s="120" t="s">
        <v>5428</v>
      </c>
      <c r="D105" s="132" t="s">
        <v>1947</v>
      </c>
      <c r="E105" s="111" t="s">
        <v>3025</v>
      </c>
      <c r="F105" s="120" t="s">
        <v>1926</v>
      </c>
      <c r="G105" s="132" t="s">
        <v>1926</v>
      </c>
      <c r="H105" s="120" t="s">
        <v>5551</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3628</v>
      </c>
      <c r="W105" s="120" t="s">
        <v>3801</v>
      </c>
      <c r="X105" s="120" t="s">
        <v>3802</v>
      </c>
      <c r="Y105" s="122" t="s">
        <v>3803</v>
      </c>
      <c r="Z105" s="120" t="s">
        <v>3804</v>
      </c>
      <c r="AA105" s="122" t="s">
        <v>3805</v>
      </c>
      <c r="AB105" s="120" t="s">
        <v>3806</v>
      </c>
      <c r="AC105" s="122" t="s">
        <v>3807</v>
      </c>
      <c r="AD105" s="120" t="s">
        <v>5705</v>
      </c>
      <c r="AE105" s="122"/>
      <c r="AF105" s="120"/>
      <c r="AG105" s="120"/>
      <c r="AH105" s="120"/>
      <c r="AI105" s="120"/>
      <c r="AJ105" s="120"/>
      <c r="AK105" s="120"/>
      <c r="AL105" s="132" t="s">
        <v>2267</v>
      </c>
      <c r="AM105" s="134" t="s">
        <v>2555</v>
      </c>
      <c r="AN105" s="132" t="s">
        <v>2022</v>
      </c>
      <c r="AO105" s="162" t="s">
        <v>2023</v>
      </c>
      <c r="AP105" s="161" t="s">
        <v>2051</v>
      </c>
      <c r="AQ105" s="162"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title:"Réglage de la température de la climatisation",  unit:"℃",  text:"Lorsque vous utilisez l'air conditionné, à quelle température le réglez-vous ? (en degrés Celsius)",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"24 ° C ou moins", " 25 ° C", " 26 ° C", " 27 ° C", " 28 ° C", " 29 ° C", " 30 ° C", " Je ne l'utilise pas", "" ];</v>
      </c>
      <c r="DR105" s="90"/>
      <c r="DS105" s="90"/>
      <c r="DT105" s="90" t="str">
        <f t="shared" si="39"/>
        <v>D6.scenario.defSelectData['sel273']= [ '-1', '24', '25', '26', '27', '28', '29', '30', '0' ];</v>
      </c>
    </row>
    <row r="106" spans="1:124" s="85" customFormat="1" ht="43.5" customHeight="1">
      <c r="A106" s="73"/>
      <c r="B106" s="112" t="s">
        <v>3020</v>
      </c>
      <c r="C106" s="120" t="s">
        <v>5433</v>
      </c>
      <c r="D106" s="132" t="s">
        <v>2718</v>
      </c>
      <c r="E106" s="111" t="s">
        <v>3025</v>
      </c>
      <c r="F106" s="120" t="s">
        <v>3596</v>
      </c>
      <c r="G106" s="132" t="s">
        <v>812</v>
      </c>
      <c r="H106" s="120" t="s">
        <v>5433</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3628</v>
      </c>
      <c r="W106" s="120" t="s">
        <v>3809</v>
      </c>
      <c r="X106" s="122" t="s">
        <v>3734</v>
      </c>
      <c r="Y106" s="120" t="s">
        <v>3735</v>
      </c>
      <c r="Z106" s="120" t="s">
        <v>3736</v>
      </c>
      <c r="AA106" s="120" t="s">
        <v>3737</v>
      </c>
      <c r="AB106" s="120" t="s">
        <v>3738</v>
      </c>
      <c r="AC106" s="120" t="s">
        <v>3739</v>
      </c>
      <c r="AD106" s="120"/>
      <c r="AE106" s="120"/>
      <c r="AF106" s="120"/>
      <c r="AG106" s="120"/>
      <c r="AH106" s="120"/>
      <c r="AI106" s="120"/>
      <c r="AJ106" s="120"/>
      <c r="AK106" s="120"/>
      <c r="AL106" s="132" t="s">
        <v>2267</v>
      </c>
      <c r="AM106" s="132" t="s">
        <v>2724</v>
      </c>
      <c r="AN106" s="134" t="s">
        <v>2720</v>
      </c>
      <c r="AO106" s="161" t="s">
        <v>2707</v>
      </c>
      <c r="AP106" s="161"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title:"Temps d'utilisation de la climatisation (y compris déshumidification)",  unit:"Mois",  text:"Temps d'utilisation de la climatisation (y compris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v>
      </c>
      <c r="DR106" s="90"/>
      <c r="DS106" s="90"/>
      <c r="DT106" s="90" t="str">
        <f t="shared" si="39"/>
        <v>D6.scenario.defSelectData['sel274']= [ '-1', '0', '1', '2', '3', '4', '5', '6' ];</v>
      </c>
    </row>
    <row r="107" spans="1:124" s="85" customFormat="1" ht="43.5" customHeight="1">
      <c r="B107" s="112" t="s">
        <v>3021</v>
      </c>
      <c r="C107" s="120" t="s">
        <v>5430</v>
      </c>
      <c r="D107" s="132" t="s">
        <v>3146</v>
      </c>
      <c r="E107" s="111" t="s">
        <v>3025</v>
      </c>
      <c r="F107" s="120"/>
      <c r="G107" s="132"/>
      <c r="H107" s="120" t="s">
        <v>5556</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3628</v>
      </c>
      <c r="W107" s="120" t="s">
        <v>5810</v>
      </c>
      <c r="X107" s="120" t="s">
        <v>3814</v>
      </c>
      <c r="Y107" s="120" t="s">
        <v>5811</v>
      </c>
      <c r="Z107" s="120" t="s">
        <v>5812</v>
      </c>
      <c r="AA107" s="120" t="s">
        <v>5813</v>
      </c>
      <c r="AB107" s="120"/>
      <c r="AC107" s="120"/>
      <c r="AD107" s="120"/>
      <c r="AE107" s="120"/>
      <c r="AF107" s="120"/>
      <c r="AG107" s="120"/>
      <c r="AH107" s="120"/>
      <c r="AI107" s="120"/>
      <c r="AJ107" s="120"/>
      <c r="AK107" s="120"/>
      <c r="AL107" s="132" t="s">
        <v>2267</v>
      </c>
      <c r="AM107" s="161" t="s">
        <v>3145</v>
      </c>
      <c r="AN107" s="161" t="s">
        <v>2900</v>
      </c>
      <c r="AO107" s="161" t="s">
        <v>2901</v>
      </c>
      <c r="AP107" s="161"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des pièces",  unit:"",  text:"Les pièces sont-elles chaudes ?", inputType:"sel275", right:"", postfix:"", nodata:"", varType:"Number", min:"", max:"", defaultValue:"-1", d11t:"",d11p:"",d12t:"",d12p:"",d13t:"",d13p:"",d1w:"",d1d:"", d21t:"",d21p:"",d22t:"",d22p:"",d23t:"",d23p:"",d2w:"",d2d:"", d31t:"",d31p:"",d32t:"",d32p:"",d33t:"",d33p:"",d3w:"",d3d:""}; </v>
      </c>
      <c r="DO107" s="88"/>
      <c r="DP107" s="88"/>
      <c r="DQ107" s="89" t="str">
        <f t="shared" si="38"/>
        <v>D6.scenario.defSelectValue["sel275"]= [ "Veuillez sélectionner", " Avec la climatisation, on ne sent plus la chaleur", " un peu chaud", " Plutôt frais", " Plutôt chaud malgré la climatisation", " Je n'utilise pas de climatisation", "" ];</v>
      </c>
      <c r="DR107" s="90"/>
      <c r="DS107" s="90"/>
      <c r="DT107" s="90" t="str">
        <f t="shared" si="39"/>
        <v>D6.scenario.defSelectData['sel275']= [ '-1', '1', '2', '3', '4', '5' ];</v>
      </c>
    </row>
    <row r="108" spans="1:124" s="85" customFormat="1" ht="43.5" customHeight="1">
      <c r="B108" s="112" t="s">
        <v>3022</v>
      </c>
      <c r="C108" s="120" t="s">
        <v>5431</v>
      </c>
      <c r="D108" s="132" t="s">
        <v>2771</v>
      </c>
      <c r="E108" s="111" t="s">
        <v>3025</v>
      </c>
      <c r="F108" s="120"/>
      <c r="G108" s="132"/>
      <c r="H108" s="120" t="s">
        <v>5553</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3628</v>
      </c>
      <c r="W108" s="120" t="s">
        <v>5814</v>
      </c>
      <c r="X108" s="120" t="s">
        <v>5815</v>
      </c>
      <c r="Y108" s="120" t="s">
        <v>5816</v>
      </c>
      <c r="Z108" s="120" t="s">
        <v>4048</v>
      </c>
      <c r="AA108" s="120"/>
      <c r="AB108" s="120"/>
      <c r="AC108" s="120"/>
      <c r="AD108" s="120"/>
      <c r="AE108" s="120"/>
      <c r="AF108" s="120"/>
      <c r="AG108" s="120"/>
      <c r="AH108" s="120"/>
      <c r="AI108" s="120"/>
      <c r="AJ108" s="120"/>
      <c r="AK108" s="120"/>
      <c r="AL108" s="132" t="s">
        <v>2267</v>
      </c>
      <c r="AM108" s="161" t="s">
        <v>2561</v>
      </c>
      <c r="AN108" s="161" t="s">
        <v>2562</v>
      </c>
      <c r="AO108" s="161" t="s">
        <v>2563</v>
      </c>
      <c r="AP108" s="161"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title:"Pénétration des rayons du soleil dans les pièces",  unit:"",  text:"Est-ce que les pièces reçoivent la lumière du soleil en été, par exemple le matin ou le soir ?",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Oui, souvent", " un peu", " Le soleil n'entre pas", " je ne sais pas", "" ];</v>
      </c>
      <c r="DR108" s="90"/>
      <c r="DS108" s="90"/>
      <c r="DT108" s="90" t="str">
        <f t="shared" si="39"/>
        <v>D6.scenario.defSelectData['sel276']= [ '-1', '1', '2', '3', '4' ];</v>
      </c>
    </row>
    <row r="109" spans="1:124" s="85" customFormat="1" ht="43.5" customHeight="1">
      <c r="B109" s="112" t="s">
        <v>3023</v>
      </c>
      <c r="C109" s="120" t="s">
        <v>5432</v>
      </c>
      <c r="D109" s="132" t="s">
        <v>2308</v>
      </c>
      <c r="E109" s="111" t="s">
        <v>3025</v>
      </c>
      <c r="F109" s="120"/>
      <c r="G109" s="132"/>
      <c r="H109" s="120" t="s">
        <v>5554</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3628</v>
      </c>
      <c r="W109" s="120" t="s">
        <v>5727</v>
      </c>
      <c r="X109" s="120" t="s">
        <v>5817</v>
      </c>
      <c r="Y109" s="120" t="s">
        <v>5729</v>
      </c>
      <c r="Z109" s="120" t="s">
        <v>5730</v>
      </c>
      <c r="AA109" s="120"/>
      <c r="AB109" s="120"/>
      <c r="AC109" s="120"/>
      <c r="AD109" s="120"/>
      <c r="AE109" s="120"/>
      <c r="AF109" s="120"/>
      <c r="AG109" s="120"/>
      <c r="AH109" s="120"/>
      <c r="AI109" s="120"/>
      <c r="AJ109" s="120"/>
      <c r="AK109" s="120"/>
      <c r="AL109" s="132" t="s">
        <v>2267</v>
      </c>
      <c r="AM109" s="161" t="s">
        <v>2310</v>
      </c>
      <c r="AN109" s="161" t="s">
        <v>2311</v>
      </c>
      <c r="AO109" s="161" t="s">
        <v>2312</v>
      </c>
      <c r="AP109" s="161"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title:"Eviter les rayons du soleil",  unit:"",  text:"Les pièces se réchauffent lorsque le soleil y pénètre le matin ou le soir. Faites-vous en sorte que les rayons du soleil n'entrent pas ?",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 Plutôt", " Parfois", " Je ne le fais pas", "" ];</v>
      </c>
      <c r="DR109" s="90"/>
      <c r="DS109" s="90"/>
      <c r="DT109" s="90" t="str">
        <f t="shared" si="39"/>
        <v>D6.scenario.defSelectData['sel277']= [ '-1', '1', '2', '3', '4' ];</v>
      </c>
    </row>
    <row r="110" spans="1:124" s="85" customFormat="1" ht="43.5" customHeight="1">
      <c r="B110" s="112" t="s">
        <v>3024</v>
      </c>
      <c r="C110" s="120" t="s">
        <v>3578</v>
      </c>
      <c r="D110" s="132" t="s">
        <v>2306</v>
      </c>
      <c r="E110" s="111" t="s">
        <v>3025</v>
      </c>
      <c r="F110" s="120"/>
      <c r="G110" s="132"/>
      <c r="H110" s="120" t="s">
        <v>5555</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3628</v>
      </c>
      <c r="W110" s="120" t="s">
        <v>5727</v>
      </c>
      <c r="X110" s="120" t="s">
        <v>5817</v>
      </c>
      <c r="Y110" s="120" t="s">
        <v>5729</v>
      </c>
      <c r="Z110" s="120" t="s">
        <v>5730</v>
      </c>
      <c r="AA110" s="120"/>
      <c r="AB110" s="120"/>
      <c r="AC110" s="120"/>
      <c r="AD110" s="120"/>
      <c r="AE110" s="120"/>
      <c r="AF110" s="120"/>
      <c r="AG110" s="120"/>
      <c r="AH110" s="120"/>
      <c r="AI110" s="120"/>
      <c r="AJ110" s="120"/>
      <c r="AK110" s="120"/>
      <c r="AL110" s="132" t="s">
        <v>2267</v>
      </c>
      <c r="AM110" s="161" t="s">
        <v>2310</v>
      </c>
      <c r="AN110" s="161" t="s">
        <v>2311</v>
      </c>
      <c r="AO110" s="161" t="s">
        <v>2312</v>
      </c>
      <c r="AP110" s="161"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autant que possible d'utiliser un ventilateur électrique pour vous abstenir de faire marcher la climatisation ?",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 Plutôt", " Parfois", " Je ne le fais pas", "" ];</v>
      </c>
      <c r="DR110" s="90"/>
      <c r="DS110" s="90"/>
      <c r="DT110" s="90" t="str">
        <f t="shared" si="39"/>
        <v>D6.scenario.defSelectData['sel278']= [ '-1', '1', '2', '3', '4' ];</v>
      </c>
    </row>
    <row r="111" spans="1:124" s="85" customFormat="1" ht="43.5" customHeight="1">
      <c r="A111" s="73"/>
      <c r="B111" s="112" t="s">
        <v>2921</v>
      </c>
      <c r="C111" s="120" t="s">
        <v>3579</v>
      </c>
      <c r="D111" s="132" t="s">
        <v>2483</v>
      </c>
      <c r="E111" s="111" t="s">
        <v>3081</v>
      </c>
      <c r="F111" s="120"/>
      <c r="G111" s="132"/>
      <c r="H111" s="120" t="s">
        <v>5557</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3628</v>
      </c>
      <c r="W111" s="120" t="s">
        <v>4085</v>
      </c>
      <c r="X111" s="122" t="s">
        <v>3746</v>
      </c>
      <c r="Y111" s="120"/>
      <c r="Z111" s="120"/>
      <c r="AA111" s="120"/>
      <c r="AB111" s="120"/>
      <c r="AC111" s="120"/>
      <c r="AD111" s="120"/>
      <c r="AE111" s="120"/>
      <c r="AF111" s="120"/>
      <c r="AG111" s="120"/>
      <c r="AH111" s="120"/>
      <c r="AI111" s="120"/>
      <c r="AJ111" s="120"/>
      <c r="AK111" s="120"/>
      <c r="AL111" s="132" t="s">
        <v>2267</v>
      </c>
      <c r="AM111" s="161" t="s">
        <v>2480</v>
      </c>
      <c r="AN111" s="162"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text:"Avez-vous un chauffage central ?", inputType:"sel281", right:"", postfix:"", nodata:"", varType:"Number", min:"", max:"", defaultValue:"-1", d11t:"",d11p:"",d12t:"",d12p:"",d13t:"",d13p:"",d1w:"",d1d:"", d21t:"",d21p:"",d22t:"",d22p:"",d23t:"",d23p:"",d2w:"",d2d:"", d31t:"",d31p:"",d32t:"",d32p:"",d33t:"",d33p:"",d3w:"",d3d:""}; </v>
      </c>
      <c r="DO111" s="88"/>
      <c r="DP111" s="88"/>
      <c r="DQ111" s="89" t="str">
        <f t="shared" si="38"/>
        <v>D6.scenario.defSelectValue["sel281"]= [ "Veuillez sélectionner", " Oui", " Non", "" ];</v>
      </c>
      <c r="DR111" s="90"/>
      <c r="DS111" s="90"/>
      <c r="DT111" s="90" t="str">
        <f t="shared" si="39"/>
        <v>D6.scenario.defSelectData['sel281']= [ '-1', '1', '2' ];</v>
      </c>
    </row>
    <row r="112" spans="1:124" s="85" customFormat="1" ht="43.5" customHeight="1">
      <c r="A112" s="73"/>
      <c r="B112" s="112" t="s">
        <v>2922</v>
      </c>
      <c r="C112" s="120" t="s">
        <v>5434</v>
      </c>
      <c r="D112" s="132" t="s">
        <v>2484</v>
      </c>
      <c r="E112" s="111" t="s">
        <v>3081</v>
      </c>
      <c r="F112" s="120"/>
      <c r="G112" s="132"/>
      <c r="H112" s="120" t="s">
        <v>5558</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3628</v>
      </c>
      <c r="W112" s="120" t="s">
        <v>5818</v>
      </c>
      <c r="X112" s="120" t="s">
        <v>5819</v>
      </c>
      <c r="Y112" s="120" t="s">
        <v>5820</v>
      </c>
      <c r="Z112" s="120" t="s">
        <v>3822</v>
      </c>
      <c r="AA112" s="120" t="s">
        <v>5821</v>
      </c>
      <c r="AB112" s="120" t="s">
        <v>5822</v>
      </c>
      <c r="AC112" s="120"/>
      <c r="AD112" s="120"/>
      <c r="AE112" s="120"/>
      <c r="AF112" s="120"/>
      <c r="AG112" s="120"/>
      <c r="AH112" s="120"/>
      <c r="AI112" s="120"/>
      <c r="AJ112" s="120"/>
      <c r="AK112" s="120"/>
      <c r="AL112" s="132" t="s">
        <v>2267</v>
      </c>
      <c r="AM112" s="161"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d'énergie du chauffage central",  unit:"",  text:"Sélectionnez le combustible du chauffage central.", inputType:"sel282", right:"", postfix:"", nodata:"", varType:"Number", min:"", max:"", defaultValue:"-1", d11t:"",d11p:"",d12t:"",d12p:"",d13t:"",d13p:"",d1w:"",d1d:"", d21t:"",d21p:"",d22t:"",d22p:"",d23t:"",d23p:"",d2w:"",d2d:"", d31t:"",d31p:"",d32t:"",d32p:"",d33t:"",d33p:"",d3w:"",d3d:""}; </v>
      </c>
      <c r="DO112" s="88"/>
      <c r="DP112" s="88"/>
      <c r="DQ112" s="89" t="str">
        <f t="shared" si="38"/>
        <v>D6.scenario.defSelectValue["sel282"]= [ "Veuillez sélectionner", " Kérosène", " Electricité", " Electricité (pompe à chaleur)", " gaz", " Hybride (pompe à chaleur + gaz)", " réseau de chauffage urbain", "" ];</v>
      </c>
      <c r="DR112" s="90"/>
      <c r="DS112" s="90"/>
      <c r="DT112" s="90" t="str">
        <f t="shared" si="39"/>
        <v>D6.scenario.defSelectData['sel282']= [ '-1', '1', '2', '3', '4', '5', '6' ];</v>
      </c>
    </row>
    <row r="113" spans="1:124" s="85" customFormat="1" ht="43.5" customHeight="1">
      <c r="A113" s="73"/>
      <c r="B113" s="112" t="s">
        <v>2923</v>
      </c>
      <c r="C113" s="120" t="s">
        <v>5435</v>
      </c>
      <c r="D113" s="132" t="s">
        <v>2549</v>
      </c>
      <c r="E113" s="111" t="s">
        <v>3081</v>
      </c>
      <c r="F113" s="120"/>
      <c r="G113" s="132"/>
      <c r="H113" s="120" t="s">
        <v>5559</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3628</v>
      </c>
      <c r="W113" s="120" t="s">
        <v>5823</v>
      </c>
      <c r="X113" s="120" t="s">
        <v>5824</v>
      </c>
      <c r="Y113" s="120"/>
      <c r="Z113" s="120"/>
      <c r="AA113" s="120"/>
      <c r="AB113" s="120"/>
      <c r="AC113" s="120"/>
      <c r="AD113" s="120"/>
      <c r="AE113" s="120"/>
      <c r="AF113" s="120"/>
      <c r="AG113" s="120"/>
      <c r="AH113" s="120"/>
      <c r="AI113" s="120"/>
      <c r="AJ113" s="120"/>
      <c r="AK113" s="120"/>
      <c r="AL113" s="132" t="s">
        <v>2267</v>
      </c>
      <c r="AM113" s="161"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title:"Centrale de chaleur spécialisée",  unit:"",  text:"La source d'énergie du chauffage central et celle pour chauffer l'eau du bain sont-elles différentes ?",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Elles sont différentes", " Elles sont communes", "" ];</v>
      </c>
      <c r="DR113" s="90"/>
      <c r="DS113" s="90"/>
      <c r="DT113" s="90" t="str">
        <f t="shared" si="39"/>
        <v>D6.scenario.defSelectData['sel283']= [ '-1', '1', '2' ];</v>
      </c>
    </row>
    <row r="114" spans="1:124" s="85" customFormat="1" ht="43.5" customHeight="1">
      <c r="A114" s="73"/>
      <c r="B114" s="112" t="s">
        <v>2924</v>
      </c>
      <c r="C114" s="120" t="s">
        <v>5436</v>
      </c>
      <c r="D114" s="132" t="s">
        <v>2526</v>
      </c>
      <c r="E114" s="111" t="s">
        <v>3081</v>
      </c>
      <c r="F114" s="120"/>
      <c r="G114" s="132"/>
      <c r="H114" s="120" t="s">
        <v>5560</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3628</v>
      </c>
      <c r="W114" s="120" t="s">
        <v>5705</v>
      </c>
      <c r="X114" s="120" t="s">
        <v>3734</v>
      </c>
      <c r="Y114" s="120" t="s">
        <v>3735</v>
      </c>
      <c r="Z114" s="120" t="s">
        <v>3736</v>
      </c>
      <c r="AA114" s="120" t="s">
        <v>3737</v>
      </c>
      <c r="AB114" s="120" t="s">
        <v>3738</v>
      </c>
      <c r="AC114" s="120" t="s">
        <v>3739</v>
      </c>
      <c r="AD114" s="120" t="s">
        <v>3740</v>
      </c>
      <c r="AE114" s="120"/>
      <c r="AF114" s="120"/>
      <c r="AG114" s="120"/>
      <c r="AH114" s="120"/>
      <c r="AI114" s="120"/>
      <c r="AJ114" s="120"/>
      <c r="AK114" s="120"/>
      <c r="AL114" s="132" t="s">
        <v>2267</v>
      </c>
      <c r="AM114" s="161" t="s">
        <v>2528</v>
      </c>
      <c r="AN114" s="132" t="s">
        <v>2529</v>
      </c>
      <c r="AO114" s="132" t="s">
        <v>2530</v>
      </c>
      <c r="AP114" s="132" t="s">
        <v>2531</v>
      </c>
      <c r="AQ114" s="132" t="s">
        <v>2532</v>
      </c>
      <c r="AR114" s="132" t="s">
        <v>2533</v>
      </c>
      <c r="AS114" s="161" t="s">
        <v>2534</v>
      </c>
      <c r="AT114" s="161"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d'utilisation du chauffage central",  unit:"",  text:"Combien de mois par an utilisez-vous le chauffage central ?",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Je ne l'utilise pas", " 1 mois", " 2 mois", " 3 mois", " 4 mois", " 5 mois", " 6 mois", " 8 mois", "" ];</v>
      </c>
      <c r="DR114" s="90"/>
      <c r="DS114" s="90"/>
      <c r="DT114" s="90" t="str">
        <f t="shared" si="39"/>
        <v>D6.scenario.defSelectData['sel284']= [ '-1', '0', '1', '2', '3', '4', '5', '6', '8' ];</v>
      </c>
    </row>
    <row r="115" spans="1:124" s="85" customFormat="1" ht="43.5" customHeight="1">
      <c r="A115" s="73"/>
      <c r="B115" s="112" t="s">
        <v>2925</v>
      </c>
      <c r="C115" s="120" t="s">
        <v>5437</v>
      </c>
      <c r="D115" s="132" t="s">
        <v>2536</v>
      </c>
      <c r="E115" s="111" t="s">
        <v>3037</v>
      </c>
      <c r="F115" s="120"/>
      <c r="G115" s="132"/>
      <c r="H115" s="120" t="s">
        <v>5561</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3628</v>
      </c>
      <c r="W115" s="120" t="s">
        <v>3696</v>
      </c>
      <c r="X115" s="122" t="s">
        <v>3840</v>
      </c>
      <c r="Y115" s="120"/>
      <c r="Z115" s="120"/>
      <c r="AA115" s="120"/>
      <c r="AB115" s="120"/>
      <c r="AC115" s="120"/>
      <c r="AD115" s="120"/>
      <c r="AE115" s="120"/>
      <c r="AF115" s="120"/>
      <c r="AG115" s="120"/>
      <c r="AH115" s="120"/>
      <c r="AI115" s="120"/>
      <c r="AJ115" s="120"/>
      <c r="AK115" s="120"/>
      <c r="AL115" s="132" t="s">
        <v>2267</v>
      </c>
      <c r="AM115" s="132" t="s">
        <v>2480</v>
      </c>
      <c r="AN115" s="162"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mécanique contrôlée",  unit:"",  text:"Avez-vous une ventilation par échange de chaleur ? (ventilation mécanique contrôlée)", inputType:"sel285", right:"", postfix:"", nodata:"", varType:"Number", min:"", max:"", defaultValue:"-1", d11t:"2",d11p:"0",d12t:"1",d12p:"2",d13t:"",d13p:"",d1w:"1",d1d:"0", d21t:"2",d21p:"0",d22t:"1",d22p:"2",d23t:"",d23p:"",d2w:"1",d2d:"0", d31t:"",d31p:"",d32t:"",d32p:"",d33t:"",d33p:"",d3w:"",d3d:""}; </v>
      </c>
      <c r="DO115" s="88"/>
      <c r="DP115" s="88"/>
      <c r="DQ115" s="89" t="str">
        <f t="shared" si="38"/>
        <v>D6.scenario.defSelectValue["sel285"]= [ "Veuillez sélectionner", " oui", " non", "" ];</v>
      </c>
      <c r="DR115" s="90"/>
      <c r="DS115" s="90"/>
      <c r="DT115" s="90" t="str">
        <f t="shared" si="39"/>
        <v>D6.scenario.defSelectData['sel285']= [ '-1', '1', '2' ];</v>
      </c>
    </row>
    <row r="116" spans="1:124" s="85" customFormat="1" ht="43.5" customHeight="1">
      <c r="A116" s="73"/>
      <c r="B116" s="112" t="s">
        <v>2926</v>
      </c>
      <c r="C116" s="120" t="s">
        <v>5438</v>
      </c>
      <c r="D116" s="132" t="s">
        <v>2486</v>
      </c>
      <c r="E116" s="111" t="s">
        <v>3081</v>
      </c>
      <c r="F116" s="120"/>
      <c r="G116" s="132"/>
      <c r="H116" s="120" t="s">
        <v>5562</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3628</v>
      </c>
      <c r="W116" s="120" t="s">
        <v>3696</v>
      </c>
      <c r="X116" s="122" t="s">
        <v>3840</v>
      </c>
      <c r="Y116" s="120"/>
      <c r="Z116" s="120"/>
      <c r="AA116" s="120"/>
      <c r="AB116" s="120"/>
      <c r="AC116" s="120"/>
      <c r="AD116" s="120"/>
      <c r="AE116" s="120"/>
      <c r="AF116" s="120"/>
      <c r="AG116" s="120"/>
      <c r="AH116" s="120"/>
      <c r="AI116" s="120"/>
      <c r="AJ116" s="120"/>
      <c r="AK116" s="120"/>
      <c r="AL116" s="132" t="s">
        <v>2267</v>
      </c>
      <c r="AM116" s="132" t="s">
        <v>2480</v>
      </c>
      <c r="AN116" s="162"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title:"Déneigement de la route par chauffage",  unit:"",  text:"Utilisez-vous un système de déneigement de la route par chauffage ?", inputType:"sel286", right:"", postfix:"", nodata:"", varType:"Number", min:"", max:"", defaultValue:"-1", d11t:"",d11p:"",d12t:"",d12p:"",d13t:"",d13p:"",d1w:"",d1d:"", d21t:"",d21p:"",d22t:"",d22p:"",d23t:"",d23p:"",d2w:"",d2d:"", d31t:"",d31p:"",d32t:"",d32p:"",d33t:"",d33p:"",d3w:"",d3d:""}; </v>
      </c>
      <c r="DO116" s="88"/>
      <c r="DP116" s="88"/>
      <c r="DQ116" s="89" t="str">
        <f t="shared" si="38"/>
        <v>D6.scenario.defSelectValue["sel286"]= [ "Veuillez sélectionner", " oui", " non", "" ];</v>
      </c>
      <c r="DR116" s="90"/>
      <c r="DS116" s="90"/>
      <c r="DT116" s="90" t="str">
        <f t="shared" si="39"/>
        <v>D6.scenario.defSelectData['sel286']= [ '-1', '1', '2' ];</v>
      </c>
    </row>
    <row r="117" spans="1:124" s="85" customFormat="1" ht="43.5" customHeight="1">
      <c r="A117" s="73"/>
      <c r="B117" s="112" t="s">
        <v>2927</v>
      </c>
      <c r="C117" s="120" t="s">
        <v>5439</v>
      </c>
      <c r="D117" s="132" t="s">
        <v>2488</v>
      </c>
      <c r="E117" s="111" t="s">
        <v>3081</v>
      </c>
      <c r="F117" s="120"/>
      <c r="G117" s="132"/>
      <c r="H117" s="120" t="s">
        <v>5439</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3628</v>
      </c>
      <c r="W117" s="120" t="s">
        <v>5818</v>
      </c>
      <c r="X117" s="120" t="s">
        <v>5819</v>
      </c>
      <c r="Y117" s="120" t="s">
        <v>5820</v>
      </c>
      <c r="Z117" s="120" t="s">
        <v>3822</v>
      </c>
      <c r="AA117" s="120" t="s">
        <v>5821</v>
      </c>
      <c r="AB117" s="120" t="s">
        <v>5822</v>
      </c>
      <c r="AC117" s="120" t="s">
        <v>5825</v>
      </c>
      <c r="AD117" s="120"/>
      <c r="AE117" s="120"/>
      <c r="AF117" s="120"/>
      <c r="AG117" s="120"/>
      <c r="AH117" s="120"/>
      <c r="AI117" s="120"/>
      <c r="AJ117" s="120"/>
      <c r="AK117" s="120"/>
      <c r="AL117" s="132" t="s">
        <v>2267</v>
      </c>
      <c r="AM117" s="161"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du système de déneigement par chauffage",  unit:"",  text:"Source de chaleur du système de déneigement par chauffage", inputType:"sel287", right:"", postfix:"", nodata:"", varType:"Number", min:"", max:"", defaultValue:"-1", d11t:"",d11p:"",d12t:"",d12p:"",d13t:"",d13p:"",d1w:"",d1d:"", d21t:"",d21p:"",d22t:"",d22p:"",d23t:"",d23p:"",d2w:"",d2d:"", d31t:"",d31p:"",d32t:"",d32p:"",d33t:"",d33p:"",d3w:"",d3d:""}; </v>
      </c>
      <c r="DO117" s="88"/>
      <c r="DP117" s="88"/>
      <c r="DQ117" s="89" t="str">
        <f t="shared" si="38"/>
        <v>D6.scenario.defSelectValue["sel287"]= [ "Veuillez sélectionner", " Kérosène", " Electricité", " Electricité (pompe à chaleur)", " gaz", " Hybride (pompe à chaleur + gaz)", " réseau de chauffage urbain", " Je n'ai pas de système de déneigement par chauffage", "" ];</v>
      </c>
      <c r="DR117" s="90"/>
      <c r="DS117" s="90"/>
      <c r="DT117" s="90" t="str">
        <f t="shared" si="39"/>
        <v>D6.scenario.defSelectData['sel287']= [ '-1', '1', '2', '3', '4', '5', '6' ];</v>
      </c>
    </row>
    <row r="118" spans="1:124" s="85" customFormat="1" ht="43.5" customHeight="1">
      <c r="A118" s="73"/>
      <c r="B118" s="112" t="s">
        <v>2928</v>
      </c>
      <c r="C118" s="120" t="s">
        <v>5440</v>
      </c>
      <c r="D118" s="132" t="s">
        <v>2490</v>
      </c>
      <c r="E118" s="111" t="s">
        <v>3081</v>
      </c>
      <c r="F118" s="120"/>
      <c r="G118" s="132"/>
      <c r="H118" s="120" t="s">
        <v>5440</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3628</v>
      </c>
      <c r="W118" s="120" t="s">
        <v>5826</v>
      </c>
      <c r="X118" s="122" t="s">
        <v>5827</v>
      </c>
      <c r="Y118" s="120" t="s">
        <v>5828</v>
      </c>
      <c r="Z118" s="120" t="s">
        <v>5829</v>
      </c>
      <c r="AA118" s="120" t="s">
        <v>5830</v>
      </c>
      <c r="AB118" s="120" t="s">
        <v>5831</v>
      </c>
      <c r="AC118" s="120" t="s">
        <v>5832</v>
      </c>
      <c r="AD118" s="120" t="s">
        <v>5833</v>
      </c>
      <c r="AE118" s="120" t="s">
        <v>5825</v>
      </c>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déneigement par chauffage",  unit:"",  text:"Zone de déneigement par chauffage", inputType:"sel288", right:"", postfix:"", nodata:"", varType:"Number", min:"", max:"", defaultValue:"-1", d11t:"",d11p:"",d12t:"",d12p:"",d13t:"",d13p:"",d1w:"",d1d:"", d21t:"",d21p:"",d22t:"",d22p:"",d23t:"",d23p:"",d2w:"",d2d:"", d31t:"",d31p:"",d32t:"",d32p:"",d33t:"",d33p:"",d3w:"",d3d:""}; </v>
      </c>
      <c r="DO118" s="88"/>
      <c r="DP118" s="88"/>
      <c r="DQ118" s="89" t="str">
        <f t="shared" si="38"/>
        <v>D6.scenario.defSelectValue["sel288"]= [ "Veuillez sélectionner", " 3m2", " 7m2", " 10m2", " 15m2", " 30m2", " 50m2", " 65m2", " 100m2", " Je n'ai pas de système de déneigement par chauffage", "" ];</v>
      </c>
      <c r="DR118" s="90"/>
      <c r="DS118" s="90"/>
      <c r="DT118" s="90" t="str">
        <f t="shared" si="39"/>
        <v>D6.scenario.defSelectData['sel288']= [ '-1', '3', '7', '10', '15', '30', '50', '65', '100' ];</v>
      </c>
    </row>
    <row r="119" spans="1:124" s="85" customFormat="1" ht="43.5" customHeight="1">
      <c r="A119" s="73"/>
      <c r="B119" s="112" t="s">
        <v>2929</v>
      </c>
      <c r="C119" s="120" t="s">
        <v>5441</v>
      </c>
      <c r="D119" s="132" t="s">
        <v>2508</v>
      </c>
      <c r="E119" s="111" t="s">
        <v>3081</v>
      </c>
      <c r="F119" s="120"/>
      <c r="G119" s="132"/>
      <c r="H119" s="120" t="s">
        <v>5441</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3628</v>
      </c>
      <c r="W119" s="120" t="s">
        <v>5834</v>
      </c>
      <c r="X119" s="120" t="s">
        <v>5835</v>
      </c>
      <c r="Y119" s="120" t="s">
        <v>3835</v>
      </c>
      <c r="Z119" s="120" t="s">
        <v>3836</v>
      </c>
      <c r="AA119" s="120" t="s">
        <v>5836</v>
      </c>
      <c r="AB119" s="120" t="s">
        <v>5837</v>
      </c>
      <c r="AC119" s="120" t="s">
        <v>5825</v>
      </c>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déneigement par chauffage",  unit:"",  text:"Fréquence d'utilisation du déneigement par chauffage", inputType:"sel289", right:"", postfix:"", nodata:"", varType:"Number", min:"", max:"", defaultValue:"-1", d11t:"",d11p:"",d12t:"",d12p:"",d13t:"",d13p:"",d1w:"",d1d:"", d21t:"",d21p:"",d22t:"",d22p:"",d23t:"",d23p:"",d2w:"",d2d:"", d31t:"",d31p:"",d32t:"",d32p:"",d33t:"",d33p:"",d3w:"",d3d:""}; </v>
      </c>
      <c r="DO119" s="88"/>
      <c r="DP119" s="88"/>
      <c r="DQ119" s="89" t="str">
        <f t="shared" si="38"/>
        <v>D6.scenario.defSelectValue["sel289"]= [ "Veuillez sélectionner", "2 à 3 jours par an", " Environ 1 jour par mois", " 2 à 3 jours par mois", " 2 à 3 jours par semaine", " à l'aide d'un capteur", " sans capteur", " Je n'ai pas de système de déneigement par chauffage", "" ];</v>
      </c>
      <c r="DR119" s="90"/>
      <c r="DS119" s="90"/>
      <c r="DT119" s="90" t="str">
        <f t="shared" si="39"/>
        <v>D6.scenario.defSelectData['sel289']= [ '-1', '2', '6', '12', '30', '50', '100' ];</v>
      </c>
    </row>
    <row r="120" spans="1:124" s="85" customFormat="1" ht="43.5" customHeight="1">
      <c r="A120" s="73"/>
      <c r="B120" s="112" t="s">
        <v>2930</v>
      </c>
      <c r="C120" s="120" t="s">
        <v>5442</v>
      </c>
      <c r="D120" s="132" t="s">
        <v>2538</v>
      </c>
      <c r="E120" s="111" t="s">
        <v>3081</v>
      </c>
      <c r="F120" s="120"/>
      <c r="G120" s="132"/>
      <c r="H120" s="120" t="s">
        <v>5563</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3628</v>
      </c>
      <c r="W120" s="120" t="s">
        <v>3696</v>
      </c>
      <c r="X120" s="120" t="s">
        <v>3840</v>
      </c>
      <c r="Y120" s="122"/>
      <c r="Z120" s="120"/>
      <c r="AA120" s="120"/>
      <c r="AB120" s="120"/>
      <c r="AC120" s="120"/>
      <c r="AD120" s="120"/>
      <c r="AE120" s="120"/>
      <c r="AF120" s="120"/>
      <c r="AG120" s="120"/>
      <c r="AH120" s="120"/>
      <c r="AI120" s="120"/>
      <c r="AJ120" s="120"/>
      <c r="AK120" s="120"/>
      <c r="AL120" s="132" t="s">
        <v>2267</v>
      </c>
      <c r="AM120" s="132" t="s">
        <v>2480</v>
      </c>
      <c r="AN120" s="161"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pour déneiger le toit",  unit:"",  text:"Utilisez-vous un système de déneigement du toit par chauffage ?", inputType:"sel290", right:"", postfix:"", nodata:"", varType:"Number", min:"", max:"", defaultValue:"-1", d11t:"",d11p:"",d12t:"",d12p:"",d13t:"",d13p:"",d1w:"",d1d:"", d21t:"",d21p:"",d22t:"",d22p:"",d23t:"",d23p:"",d2w:"",d2d:"", d31t:"",d31p:"",d32t:"",d32p:"",d33t:"",d33p:"",d3w:"",d3d:""}; </v>
      </c>
      <c r="DO120" s="88"/>
      <c r="DP120" s="88"/>
      <c r="DQ120" s="89" t="str">
        <f t="shared" si="38"/>
        <v>D6.scenario.defSelectValue["sel290"]= [ "Veuillez sélectionner", " oui", " non", "" ];</v>
      </c>
      <c r="DR120" s="90"/>
      <c r="DS120" s="90"/>
      <c r="DT120" s="90" t="str">
        <f t="shared" si="39"/>
        <v>D6.scenario.defSelectData['sel290']= [ '-1', '1', '2' ];</v>
      </c>
    </row>
    <row r="121" spans="1:124" s="85" customFormat="1" ht="43.5" customHeight="1">
      <c r="A121" s="73"/>
      <c r="B121" s="112" t="s">
        <v>2931</v>
      </c>
      <c r="C121" s="120" t="s">
        <v>5443</v>
      </c>
      <c r="D121" s="132" t="s">
        <v>2541</v>
      </c>
      <c r="E121" s="111" t="s">
        <v>3081</v>
      </c>
      <c r="F121" s="120"/>
      <c r="G121" s="132"/>
      <c r="H121" s="120" t="s">
        <v>5443</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3628</v>
      </c>
      <c r="W121" s="120" t="s">
        <v>5838</v>
      </c>
      <c r="X121" s="120" t="s">
        <v>5839</v>
      </c>
      <c r="Y121" s="122" t="s">
        <v>5825</v>
      </c>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title:"Surface couverte par le chauffage du toit",  unit:"",  text:"Surface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sélectionner", " Seulement autour de la gouttière", " Toute la surface du toit", " Je n'ai pas de système de déneigement par chauffage", "" ];</v>
      </c>
      <c r="DR121" s="90"/>
      <c r="DS121" s="90"/>
      <c r="DT121" s="90" t="str">
        <f t="shared" si="39"/>
        <v>D6.scenario.defSelectData['sel291']= [ '-1', '10', '30' ];</v>
      </c>
    </row>
    <row r="122" spans="1:124" s="85" customFormat="1" ht="43.5" customHeight="1">
      <c r="A122" s="73"/>
      <c r="B122" s="112" t="s">
        <v>2932</v>
      </c>
      <c r="C122" s="120" t="s">
        <v>5444</v>
      </c>
      <c r="D122" s="132" t="s">
        <v>2542</v>
      </c>
      <c r="E122" s="111" t="s">
        <v>3081</v>
      </c>
      <c r="F122" s="120"/>
      <c r="G122" s="132"/>
      <c r="H122" s="120" t="s">
        <v>5444</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3628</v>
      </c>
      <c r="W122" s="120" t="s">
        <v>5818</v>
      </c>
      <c r="X122" s="120" t="s">
        <v>5819</v>
      </c>
      <c r="Y122" s="122" t="s">
        <v>5820</v>
      </c>
      <c r="Z122" s="120" t="s">
        <v>3822</v>
      </c>
      <c r="AA122" s="120" t="s">
        <v>5840</v>
      </c>
      <c r="AB122" s="120" t="s">
        <v>5841</v>
      </c>
      <c r="AC122" s="120" t="s">
        <v>5842</v>
      </c>
      <c r="AD122" s="120" t="s">
        <v>5825</v>
      </c>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système de déneigement par chauffage du toit",  unit:"",  text:"Source de chaleur du système de déneigement par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"Veuillez sélectionner", " Kérosène", " Electricité", " Electricité (pompe à chaleur)", " gaz", " Cogénération (gaz)", " Cogénération (kérosène)", " chauffage urbain", " Je n'ai pas de système de déneigement par chauffage", "" ];</v>
      </c>
      <c r="DR122" s="90"/>
      <c r="DS122" s="90"/>
      <c r="DT122" s="90" t="str">
        <f t="shared" si="39"/>
        <v>D6.scenario.defSelectData['sel292']= [ '-1', '1', '2', '3', '4', '5', '6' ];</v>
      </c>
    </row>
    <row r="123" spans="1:124" s="85" customFormat="1" ht="43.5" customHeight="1">
      <c r="A123" s="73"/>
      <c r="B123" s="112" t="s">
        <v>2933</v>
      </c>
      <c r="C123" s="120" t="s">
        <v>5445</v>
      </c>
      <c r="D123" s="132" t="s">
        <v>2547</v>
      </c>
      <c r="E123" s="111" t="s">
        <v>3081</v>
      </c>
      <c r="F123" s="120"/>
      <c r="G123" s="132"/>
      <c r="H123" s="120" t="s">
        <v>5564</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3628</v>
      </c>
      <c r="W123" s="120" t="s">
        <v>5834</v>
      </c>
      <c r="X123" s="120" t="s">
        <v>5835</v>
      </c>
      <c r="Y123" s="120" t="s">
        <v>3835</v>
      </c>
      <c r="Z123" s="120" t="s">
        <v>3836</v>
      </c>
      <c r="AA123" s="120" t="s">
        <v>5836</v>
      </c>
      <c r="AB123" s="120" t="s">
        <v>5837</v>
      </c>
      <c r="AC123" s="120" t="s">
        <v>5825</v>
      </c>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système de déneigement par chauffage du toit",  unit:"",  text:"À quelle fréquence utilisez-vous le système de chauffage du toit pour le déneiger ?", inputType:"sel293", right:"", postfix:"", nodata:"", varType:"Number", min:"", max:"", defaultValue:"-1", d11t:"",d11p:"",d12t:"",d12p:"",d13t:"",d13p:"",d1w:"",d1d:"", d21t:"",d21p:"",d22t:"",d22p:"",d23t:"",d23p:"",d2w:"",d2d:"", d31t:"",d31p:"",d32t:"",d32p:"",d33t:"",d33p:"",d3w:"",d3d:""}; </v>
      </c>
      <c r="DO123" s="88"/>
      <c r="DP123" s="88"/>
      <c r="DQ123" s="89" t="str">
        <f t="shared" si="38"/>
        <v>D6.scenario.defSelectValue["sel293"]= [ "Veuillez sélectionner", "2 à 3 jours par an", " Environ 1 jour par mois", " 2 à 3 jours par mois", " 2 à 3 jours par semaine", " à l'aide d'un capteur", " sans capteur", " Je n'ai pas de système de déneigement par chauffage", "" ];</v>
      </c>
      <c r="DR123" s="90"/>
      <c r="DS123" s="90"/>
      <c r="DT123" s="90" t="str">
        <f t="shared" si="39"/>
        <v>D6.scenario.defSelectData['sel293']= [ '-1', '2', '6', '15', '30', '50', '100' ];</v>
      </c>
    </row>
    <row r="124" spans="1:124" s="85" customFormat="1" ht="43.5" customHeight="1">
      <c r="A124" s="73"/>
      <c r="B124" s="112" t="s">
        <v>2934</v>
      </c>
      <c r="C124" s="120" t="s">
        <v>5446</v>
      </c>
      <c r="D124" s="132" t="s">
        <v>2551</v>
      </c>
      <c r="E124" s="111" t="s">
        <v>3081</v>
      </c>
      <c r="F124" s="120"/>
      <c r="G124" s="132"/>
      <c r="H124" s="120" t="s">
        <v>5446</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3628</v>
      </c>
      <c r="W124" s="120" t="s">
        <v>4085</v>
      </c>
      <c r="X124" s="122" t="s">
        <v>3746</v>
      </c>
      <c r="Y124" s="120" t="s">
        <v>4048</v>
      </c>
      <c r="Z124" s="120"/>
      <c r="AA124" s="120"/>
      <c r="AB124" s="120"/>
      <c r="AC124" s="120"/>
      <c r="AD124" s="120"/>
      <c r="AE124" s="120"/>
      <c r="AF124" s="120"/>
      <c r="AG124" s="120"/>
      <c r="AH124" s="120"/>
      <c r="AI124" s="120"/>
      <c r="AJ124" s="120"/>
      <c r="AK124" s="120"/>
      <c r="AL124" s="132" t="s">
        <v>2267</v>
      </c>
      <c r="AM124" s="132" t="s">
        <v>1968</v>
      </c>
      <c r="AN124" s="162"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d'une citerne faisant fondre la neige",  unit:"",  text:"Utilisation d'une citerne faisant fondre la neige",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je ne sais pas", "" ];</v>
      </c>
      <c r="DR124" s="90"/>
      <c r="DS124" s="90"/>
      <c r="DT124" s="90" t="str">
        <f t="shared" si="39"/>
        <v>D6.scenario.defSelectData['sel294']= [ '-1', '1', '2', '3' ];</v>
      </c>
    </row>
    <row r="125" spans="1:124" s="85" customFormat="1" ht="43.5" customHeight="1">
      <c r="A125" s="73"/>
      <c r="B125" s="112" t="s">
        <v>2935</v>
      </c>
      <c r="C125" s="120" t="s">
        <v>5447</v>
      </c>
      <c r="D125" s="132" t="s">
        <v>2550</v>
      </c>
      <c r="E125" s="111" t="s">
        <v>3081</v>
      </c>
      <c r="F125" s="120"/>
      <c r="G125" s="132"/>
      <c r="H125" s="120" t="s">
        <v>5446</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3628</v>
      </c>
      <c r="W125" s="120" t="s">
        <v>5818</v>
      </c>
      <c r="X125" s="122" t="s">
        <v>5819</v>
      </c>
      <c r="Y125" s="120" t="s">
        <v>5820</v>
      </c>
      <c r="Z125" s="120" t="s">
        <v>3822</v>
      </c>
      <c r="AA125" s="120" t="s">
        <v>5840</v>
      </c>
      <c r="AB125" s="120" t="s">
        <v>5841</v>
      </c>
      <c r="AC125" s="120" t="s">
        <v>5842</v>
      </c>
      <c r="AD125" s="120" t="s">
        <v>5825</v>
      </c>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de la citerne à neige",  unit:"",  text:"Utilisation d'une citerne faisant fondre la neige", inputType:"sel295", right:"", postfix:"", nodata:"", varType:"Number", min:"", max:"", defaultValue:"-1", d11t:"",d11p:"",d12t:"",d12p:"",d13t:"",d13p:"",d1w:"",d1d:"", d21t:"",d21p:"",d22t:"",d22p:"",d23t:"",d23p:"",d2w:"",d2d:"", d31t:"",d31p:"",d32t:"",d32p:"",d33t:"",d33p:"",d3w:"",d3d:""}; </v>
      </c>
      <c r="DO125" s="88"/>
      <c r="DP125" s="88"/>
      <c r="DQ125" s="89" t="str">
        <f t="shared" si="38"/>
        <v>D6.scenario.defSelectValue["sel295"]= [ "Veuillez sélectionner", " Kérosène", " Electricité", " Electricité (pompe à chaleur)", " gaz", " Cogénération (gaz)", " Cogénération (kérosène)", " chauffage urbain", " Je n'ai pas de système de déneigement par chauffage", "" ];</v>
      </c>
      <c r="DR125" s="90"/>
      <c r="DS125" s="90"/>
      <c r="DT125" s="90" t="str">
        <f t="shared" si="39"/>
        <v>D6.scenario.defSelectData['sel295']= [ '-1', '1', '2', '3', '4', '5', '6' ];</v>
      </c>
    </row>
    <row r="126" spans="1:124" s="85" customFormat="1" ht="43.5" customHeight="1">
      <c r="A126" s="73"/>
      <c r="B126" s="112" t="s">
        <v>1938</v>
      </c>
      <c r="C126" s="120" t="s">
        <v>3580</v>
      </c>
      <c r="D126" s="132" t="s">
        <v>2775</v>
      </c>
      <c r="E126" s="113" t="s">
        <v>1937</v>
      </c>
      <c r="F126" s="120"/>
      <c r="G126" s="132"/>
      <c r="H126" s="120" t="s">
        <v>5565</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3628</v>
      </c>
      <c r="W126" s="120" t="s">
        <v>5705</v>
      </c>
      <c r="X126" s="120" t="s">
        <v>3849</v>
      </c>
      <c r="Y126" s="120" t="s">
        <v>3850</v>
      </c>
      <c r="Z126" s="120" t="s">
        <v>5843</v>
      </c>
      <c r="AA126" s="120" t="s">
        <v>5844</v>
      </c>
      <c r="AB126" s="120"/>
      <c r="AC126" s="120"/>
      <c r="AD126" s="120"/>
      <c r="AE126" s="120"/>
      <c r="AF126" s="120"/>
      <c r="AG126" s="120"/>
      <c r="AH126" s="120"/>
      <c r="AI126" s="120"/>
      <c r="AJ126" s="120"/>
      <c r="AK126" s="120"/>
      <c r="AL126" s="132" t="s">
        <v>2267</v>
      </c>
      <c r="AM126" s="161" t="s">
        <v>1992</v>
      </c>
      <c r="AN126" s="161" t="s">
        <v>2044</v>
      </c>
      <c r="AO126" s="161"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 sèche-linge ou une fonction “séchage” de votre machine à laver pour sécher votre linge ? Si oui, à quelle fréquence ?",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Je ne l'utilise pas", " 1 à 3 fois par mois", " 1 à 2 fois par semaine", " Une fois tous les 2 jours", " Tous les jours", "" ];</v>
      </c>
      <c r="DR126" s="90"/>
      <c r="DS126" s="90"/>
      <c r="DT126" s="90" t="str">
        <f t="shared" si="39"/>
        <v>D6.scenario.defSelectData['sel401']= [ '-1', '5', '4', '3', '2', '1' ];</v>
      </c>
    </row>
    <row r="127" spans="1:124" s="85" customFormat="1" ht="43.5" customHeight="1">
      <c r="A127" s="73"/>
      <c r="B127" s="112" t="s">
        <v>2950</v>
      </c>
      <c r="C127" s="120" t="s">
        <v>5448</v>
      </c>
      <c r="D127" s="132" t="s">
        <v>2774</v>
      </c>
      <c r="E127" s="113" t="s">
        <v>1937</v>
      </c>
      <c r="F127" s="120"/>
      <c r="G127" s="132"/>
      <c r="H127" s="120" t="s">
        <v>5448</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3628</v>
      </c>
      <c r="W127" s="120" t="s">
        <v>5845</v>
      </c>
      <c r="X127" s="120" t="s">
        <v>5819</v>
      </c>
      <c r="Y127" s="120" t="s">
        <v>4099</v>
      </c>
      <c r="Z127" s="120" t="s">
        <v>5846</v>
      </c>
      <c r="AA127" s="120" t="s">
        <v>5705</v>
      </c>
      <c r="AB127" s="120"/>
      <c r="AC127" s="120"/>
      <c r="AD127" s="120"/>
      <c r="AE127" s="120"/>
      <c r="AF127" s="120"/>
      <c r="AG127" s="120"/>
      <c r="AH127" s="120"/>
      <c r="AI127" s="120"/>
      <c r="AJ127" s="120"/>
      <c r="AK127" s="120"/>
      <c r="AL127" s="132" t="s">
        <v>2267</v>
      </c>
      <c r="AM127" s="132" t="s">
        <v>2773</v>
      </c>
      <c r="AN127" s="161" t="s">
        <v>2503</v>
      </c>
      <c r="AO127" s="132" t="s">
        <v>2011</v>
      </c>
      <c r="AP127" s="132" t="s">
        <v>2434</v>
      </c>
      <c r="AQ127" s="161"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sèche-linge",  unit:"",  text:"Type de sèche-linge", inputType:"sel402", right:"", postfix:"", nodata:"", varType:"Number", min:"", max:"", defaultValue:"-1", d11t:"",d11p:"",d12t:"",d12p:"",d13t:"",d13p:"",d1w:"",d1d:"", d21t:"",d21p:"",d22t:"",d22p:"",d23t:"",d23p:"",d2w:"",d2d:"", d31t:"",d31p:"",d32t:"",d32p:"",d33t:"",d33p:"",d3w:"",d3d:""}; </v>
      </c>
      <c r="DO127" s="88"/>
      <c r="DP127" s="88"/>
      <c r="DQ127" s="89" t="str">
        <f t="shared" si="38"/>
        <v>D6.scenario.defSelectValue["sel402"]= [ "Veuillez sélectionner", " Electrique (type de pompe à chaleur)", " Electricité", " Gaz", " Je ne sais pas", " Je ne l'utilise pas", "" ];</v>
      </c>
      <c r="DR127" s="90"/>
      <c r="DS127" s="90"/>
      <c r="DT127" s="90" t="str">
        <f t="shared" si="39"/>
        <v>D6.scenario.defSelectData['sel402']= [ '-1', '1', '2' ];</v>
      </c>
    </row>
    <row r="128" spans="1:124" s="85" customFormat="1" ht="43.5" customHeight="1">
      <c r="A128" s="73"/>
      <c r="B128" s="112" t="s">
        <v>2951</v>
      </c>
      <c r="C128" s="120" t="s">
        <v>5449</v>
      </c>
      <c r="D128" s="132" t="s">
        <v>2944</v>
      </c>
      <c r="E128" s="113" t="s">
        <v>1937</v>
      </c>
      <c r="F128" s="120"/>
      <c r="G128" s="132"/>
      <c r="H128" s="120" t="s">
        <v>5566</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3628</v>
      </c>
      <c r="W128" s="120" t="s">
        <v>5847</v>
      </c>
      <c r="X128" s="120" t="s">
        <v>5848</v>
      </c>
      <c r="Y128" s="120" t="s">
        <v>5849</v>
      </c>
      <c r="Z128" s="120" t="s">
        <v>5850</v>
      </c>
      <c r="AA128" s="120" t="s">
        <v>4048</v>
      </c>
      <c r="AB128" s="120"/>
      <c r="AC128" s="120"/>
      <c r="AD128" s="120"/>
      <c r="AE128" s="120"/>
      <c r="AF128" s="120"/>
      <c r="AG128" s="120"/>
      <c r="AH128" s="120"/>
      <c r="AI128" s="120"/>
      <c r="AJ128" s="120"/>
      <c r="AK128" s="120"/>
      <c r="AL128" s="132" t="s">
        <v>2267</v>
      </c>
      <c r="AM128" s="161" t="s">
        <v>2946</v>
      </c>
      <c r="AN128" s="161" t="s">
        <v>2947</v>
      </c>
      <c r="AO128" s="161" t="s">
        <v>2948</v>
      </c>
      <c r="AP128" s="161"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des lessives",  unit:"",  text:"Comment utilisez-vous votre machine à laver ?", inputType:"sel403", right:"", postfix:"", nodata:"", varType:"Number", min:"", max:"", defaultValue:"-1", d11t:"",d11p:"",d12t:"",d12p:"",d13t:"",d13p:"",d1w:"",d1d:"", d21t:"",d21p:"",d22t:"",d22p:"",d23t:"",d23p:"",d2w:"",d2d:"", d31t:"",d31p:"",d32t:"",d32p:"",d33t:"",d33p:"",d3w:"",d3d:""}; </v>
      </c>
      <c r="DO128" s="88"/>
      <c r="DP128" s="88"/>
      <c r="DQ128" s="89" t="str">
        <f t="shared" si="38"/>
        <v>D6.scenario.defSelectValue["sel403"]= [ "Veuillez sélectionner", " Je fais tourner la machine à laver plusieurs fois par jour", " Je fais tourner la machine à laver deux fois par jour", " Je fais tourner la machine à laver une fois par jour", " Je ne lance une machine que lorsque le linge sale s'est accumulé", " je ne sais pas", "" ];</v>
      </c>
      <c r="DR128" s="90"/>
      <c r="DS128" s="90"/>
      <c r="DT128" s="90" t="str">
        <f t="shared" si="39"/>
        <v>D6.scenario.defSelectData['sel403']= [ '-1', '4', '2', '1', '0.5', '1' ];</v>
      </c>
    </row>
    <row r="129" spans="1:124" s="85" customFormat="1" ht="43.5" customHeight="1">
      <c r="A129" s="73"/>
      <c r="B129" s="112" t="s">
        <v>2966</v>
      </c>
      <c r="C129" s="120" t="s">
        <v>5450</v>
      </c>
      <c r="D129" s="132" t="s">
        <v>2953</v>
      </c>
      <c r="E129" s="113" t="s">
        <v>1937</v>
      </c>
      <c r="F129" s="120"/>
      <c r="G129" s="132"/>
      <c r="H129" s="120" t="s">
        <v>5567</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3628</v>
      </c>
      <c r="W129" s="120" t="s">
        <v>5851</v>
      </c>
      <c r="X129" s="120" t="s">
        <v>5852</v>
      </c>
      <c r="Y129" s="120" t="s">
        <v>5853</v>
      </c>
      <c r="Z129" s="120" t="s">
        <v>5854</v>
      </c>
      <c r="AA129" s="120" t="s">
        <v>5855</v>
      </c>
      <c r="AB129" s="120" t="s">
        <v>5846</v>
      </c>
      <c r="AC129" s="120"/>
      <c r="AD129" s="120"/>
      <c r="AE129" s="120"/>
      <c r="AF129" s="120"/>
      <c r="AG129" s="120"/>
      <c r="AH129" s="120"/>
      <c r="AI129" s="120"/>
      <c r="AJ129" s="120"/>
      <c r="AK129" s="120"/>
      <c r="AL129" s="132" t="s">
        <v>2267</v>
      </c>
      <c r="AM129" s="132" t="s">
        <v>2955</v>
      </c>
      <c r="AN129" s="161" t="s">
        <v>2956</v>
      </c>
      <c r="AO129" s="161" t="s">
        <v>2957</v>
      </c>
      <c r="AP129" s="132" t="s">
        <v>2958</v>
      </c>
      <c r="AQ129" s="161"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title:"Puissance de l'aspirateur",  unit:"",  text:"Comment réglez-vous la puissance de votre aspirateur ?",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sur «fort » ", " Je change le réglage en fonction de l'emplacement", " «Normal » ", " Principalement sur «faible » ", " Il n'y a pas de réglage", " Je ne sais pas", "" ];</v>
      </c>
      <c r="DR129" s="90"/>
      <c r="DS129" s="90"/>
      <c r="DT129" s="90" t="str">
        <f t="shared" si="39"/>
        <v>D6.scenario.defSelectData['sel411']= [ '-1', '1', '2', '3', '4', '5', '6' ];</v>
      </c>
    </row>
    <row r="130" spans="1:124" s="85" customFormat="1" ht="43.5" customHeight="1">
      <c r="A130" s="73"/>
      <c r="B130" s="112" t="s">
        <v>2967</v>
      </c>
      <c r="C130" s="120" t="s">
        <v>3581</v>
      </c>
      <c r="D130" s="132" t="s">
        <v>2952</v>
      </c>
      <c r="E130" s="113" t="s">
        <v>1937</v>
      </c>
      <c r="F130" s="120" t="s">
        <v>3593</v>
      </c>
      <c r="G130" s="132" t="s">
        <v>1650</v>
      </c>
      <c r="H130" s="120" t="s">
        <v>5568</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3628</v>
      </c>
      <c r="W130" s="120" t="s">
        <v>5856</v>
      </c>
      <c r="X130" s="120" t="s">
        <v>3864</v>
      </c>
      <c r="Y130" s="120" t="s">
        <v>3865</v>
      </c>
      <c r="Z130" s="120" t="s">
        <v>3866</v>
      </c>
      <c r="AA130" s="120" t="s">
        <v>3867</v>
      </c>
      <c r="AB130" s="120" t="s">
        <v>3755</v>
      </c>
      <c r="AC130" s="120" t="s">
        <v>5857</v>
      </c>
      <c r="AD130" s="120" t="s">
        <v>5846</v>
      </c>
      <c r="AE130" s="120"/>
      <c r="AF130" s="120"/>
      <c r="AG130" s="120"/>
      <c r="AH130" s="120"/>
      <c r="AI130" s="120"/>
      <c r="AJ130" s="120"/>
      <c r="AK130" s="120"/>
      <c r="AL130" s="132" t="s">
        <v>2267</v>
      </c>
      <c r="AM130" s="161" t="s">
        <v>2960</v>
      </c>
      <c r="AN130" s="132" t="s">
        <v>2961</v>
      </c>
      <c r="AO130" s="161" t="s">
        <v>2962</v>
      </c>
      <c r="AP130" s="161" t="s">
        <v>2964</v>
      </c>
      <c r="AQ130" s="132" t="s">
        <v>2963</v>
      </c>
      <c r="AR130" s="132" t="s">
        <v>472</v>
      </c>
      <c r="AS130" s="161" t="s">
        <v>2965</v>
      </c>
      <c r="AT130" s="161"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text:"Combien de temps utilisez-vous votre aspirateur dans une journée ?",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Je l'utilise rarement", " 5 minutes", " 10 minutes", " 15 minutes", " 30 minutes", " 1 heure", " J'utilise un aspirateur robot", " Je ne sais pas", "" ];</v>
      </c>
      <c r="DR130" s="90"/>
      <c r="DS130" s="90"/>
      <c r="DT130" s="90" t="str">
        <f t="shared" si="39"/>
        <v>D6.scenario.defSelectData['sel412']= [ '-1', '0', '5', '10', '15', '30', '60', '11', '12' ];</v>
      </c>
    </row>
    <row r="131" spans="1:124" s="85" customFormat="1" ht="43.5" customHeight="1">
      <c r="A131" s="73"/>
      <c r="B131" s="111" t="s">
        <v>1915</v>
      </c>
      <c r="C131" s="120" t="s">
        <v>5451</v>
      </c>
      <c r="D131" s="132" t="s">
        <v>2330</v>
      </c>
      <c r="E131" s="111" t="s">
        <v>1914</v>
      </c>
      <c r="F131" s="120" t="s">
        <v>1876</v>
      </c>
      <c r="G131" s="132" t="s">
        <v>1876</v>
      </c>
      <c r="H131" s="120" t="s">
        <v>5569</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3628</v>
      </c>
      <c r="W131" s="120" t="s">
        <v>4094</v>
      </c>
      <c r="X131" s="120" t="s">
        <v>5858</v>
      </c>
      <c r="Y131" s="120" t="s">
        <v>3884</v>
      </c>
      <c r="Z131" s="120"/>
      <c r="AA131" s="120"/>
      <c r="AB131" s="120"/>
      <c r="AC131" s="120"/>
      <c r="AD131" s="120"/>
      <c r="AE131" s="120"/>
      <c r="AF131" s="120"/>
      <c r="AG131" s="120"/>
      <c r="AH131" s="120"/>
      <c r="AI131" s="120"/>
      <c r="AJ131" s="120"/>
      <c r="AK131" s="120"/>
      <c r="AL131" s="132" t="s">
        <v>2267</v>
      </c>
      <c r="AM131" s="132" t="s">
        <v>2002</v>
      </c>
      <c r="AN131" s="161" t="s">
        <v>1135</v>
      </c>
      <c r="AO131" s="161"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du salon",  unit:"W",  text:"Quel genre d'éclairage utilisez-vous principalement dans votre salon ?", inputType:"sel501", right:"", postfix:"", nodata:"", varType:"Number", min:"", max:"", defaultValue:"-1", d11t:"",d11p:"",d12t:"",d12p:"",d13t:"",d13p:"",d1w:"",d1d:"", d21t:"3",d21p:"2",d22t:"2",d22p:"1",d23t:"",d23p:"",d2w:"1",d2d:"1", d31t:"",d31p:"",d32t:"",d32p:"",d33t:"",d33p:"",d3w:"",d3d:""}; </v>
      </c>
      <c r="DO131" s="88"/>
      <c r="DP131" s="88"/>
      <c r="DQ131" s="89" t="str">
        <f t="shared" si="38"/>
        <v>D6.scenario.defSelectValue["sel501"]= [ "Veuillez sélectionner", " ampoule à incandescence", " Néon", " LED", "" ];</v>
      </c>
      <c r="DR131" s="90"/>
      <c r="DS131" s="90"/>
      <c r="DT131" s="90" t="str">
        <f t="shared" si="39"/>
        <v>D6.scenario.defSelectData['sel501']= [ '-1', '1', '2', '3' ];</v>
      </c>
    </row>
    <row r="132" spans="1:124" s="85" customFormat="1" ht="43.5" customHeight="1">
      <c r="A132" s="73"/>
      <c r="B132" s="111" t="s">
        <v>2337</v>
      </c>
      <c r="C132" s="120" t="s">
        <v>5452</v>
      </c>
      <c r="D132" s="132" t="s">
        <v>2335</v>
      </c>
      <c r="E132" s="111" t="s">
        <v>1914</v>
      </c>
      <c r="F132" s="120"/>
      <c r="G132" s="132"/>
      <c r="H132" s="120" t="s">
        <v>5570</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3628</v>
      </c>
      <c r="W132" s="120" t="s">
        <v>5859</v>
      </c>
      <c r="X132" s="120" t="s">
        <v>5860</v>
      </c>
      <c r="Y132" s="120" t="s">
        <v>5861</v>
      </c>
      <c r="Z132" s="120" t="s">
        <v>5862</v>
      </c>
      <c r="AA132" s="120"/>
      <c r="AB132" s="120"/>
      <c r="AC132" s="120"/>
      <c r="AD132" s="120"/>
      <c r="AE132" s="120"/>
      <c r="AF132" s="120"/>
      <c r="AG132" s="120"/>
      <c r="AH132" s="120"/>
      <c r="AI132" s="120"/>
      <c r="AJ132" s="120"/>
      <c r="AK132" s="120"/>
      <c r="AL132" s="132" t="s">
        <v>2540</v>
      </c>
      <c r="AM132" s="132" t="s">
        <v>2725</v>
      </c>
      <c r="AN132" s="161" t="s">
        <v>2726</v>
      </c>
      <c r="AO132" s="161" t="s">
        <v>2727</v>
      </c>
      <c r="AP132" s="161"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6">
        <v>7</v>
      </c>
      <c r="CK132" s="206">
        <v>0</v>
      </c>
      <c r="CL132" s="206">
        <v>1</v>
      </c>
      <c r="CM132" s="206">
        <v>1</v>
      </c>
      <c r="CN132" s="206">
        <v>0</v>
      </c>
      <c r="CO132" s="206">
        <v>2</v>
      </c>
      <c r="CP132" s="206">
        <v>1</v>
      </c>
      <c r="CQ132" s="206">
        <v>1</v>
      </c>
      <c r="CR132" s="206"/>
      <c r="CS132" s="206"/>
      <c r="CT132" s="206"/>
      <c r="CU132" s="206"/>
      <c r="CV132" s="206"/>
      <c r="CW132" s="206"/>
      <c r="CX132" s="206"/>
      <c r="CY132" s="206"/>
      <c r="CZ132" s="206">
        <v>7</v>
      </c>
      <c r="DA132" s="206">
        <v>0</v>
      </c>
      <c r="DB132" s="206">
        <v>1</v>
      </c>
      <c r="DC132" s="206">
        <v>1</v>
      </c>
      <c r="DD132" s="206">
        <v>0</v>
      </c>
      <c r="DE132" s="206">
        <v>2</v>
      </c>
      <c r="DF132" s="206">
        <v>1</v>
      </c>
      <c r="DG132" s="206">
        <v>1</v>
      </c>
      <c r="DL132" s="86"/>
      <c r="DM132" s="86"/>
      <c r="DN132" s="87" t="str">
        <f t="shared" si="37"/>
        <v xml:space="preserve">D6.scenario.defInput["i502"] = {  cons:"consLIsum",  title:"Éclairage des pièces vides",  unit:"",  text:"Eteignez-vous les lumières des pièces vides ?", inputType:"sel502", right:"", postfix:"", nodata:"", varType:"Number", min:"", max:"", defaultValue:"-1", d11t:"7",d11p:"0",d12t:"1",d12p:"1",d13t:"0",d13p:"2",d1w:"1",d1d:"1", d21t:"",d21p:"",d22t:"",d22p:"",d23t:"",d23p:"",d2w:"",d2d:"", d31t:"7",d31p:"0",d32t:"1",d32p:"1",d33t:"0",d33p:"2",d3w:"1",d3d:"1"}; </v>
      </c>
      <c r="DO132" s="88"/>
      <c r="DP132" s="88"/>
      <c r="DQ132" s="89" t="str">
        <f t="shared" si="38"/>
        <v>D6.scenario.defSelectValue["sel502"]= [ "Veuillez sélectionner", " Tout est toujours allumé", " Il m'arrive de laisser la lumière allumée", " J'éteins la plupart du temps", " Je les éteins", "" ];</v>
      </c>
      <c r="DR132" s="90"/>
      <c r="DS132" s="90"/>
      <c r="DT132" s="90" t="str">
        <f t="shared" si="39"/>
        <v>D6.scenario.defSelectData['sel502']= [ '-1', '10', '6', '2', '0' ];</v>
      </c>
    </row>
    <row r="133" spans="1:124" s="85" customFormat="1" ht="43.5" customHeight="1">
      <c r="A133" s="73"/>
      <c r="B133" s="111" t="s">
        <v>2968</v>
      </c>
      <c r="C133" s="120" t="s">
        <v>5453</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3628</v>
      </c>
      <c r="W133" s="120" t="s">
        <v>4095</v>
      </c>
      <c r="X133" s="120" t="s">
        <v>3876</v>
      </c>
      <c r="Y133" s="120" t="s">
        <v>3877</v>
      </c>
      <c r="Z133" s="120" t="s">
        <v>3878</v>
      </c>
      <c r="AA133" s="120" t="s">
        <v>3879</v>
      </c>
      <c r="AB133" s="120" t="s">
        <v>3880</v>
      </c>
      <c r="AC133" s="120" t="s">
        <v>5863</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3582</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3628</v>
      </c>
      <c r="W134" s="120" t="s">
        <v>4094</v>
      </c>
      <c r="X134" s="120" t="s">
        <v>5864</v>
      </c>
      <c r="Y134" s="120" t="s">
        <v>5858</v>
      </c>
      <c r="Z134" s="120" t="s">
        <v>5865</v>
      </c>
      <c r="AA134" s="120" t="s">
        <v>3884</v>
      </c>
      <c r="AB134" s="120" t="s">
        <v>5866</v>
      </c>
      <c r="AC134" s="120"/>
      <c r="AD134" s="120"/>
      <c r="AE134" s="120"/>
      <c r="AF134" s="120"/>
      <c r="AG134" s="120"/>
      <c r="AH134" s="120"/>
      <c r="AI134" s="120"/>
      <c r="AJ134" s="120"/>
      <c r="AK134" s="120"/>
      <c r="AL134" s="132" t="s">
        <v>2267</v>
      </c>
      <c r="AM134" s="132" t="s">
        <v>2061</v>
      </c>
      <c r="AN134" s="161" t="s">
        <v>2063</v>
      </c>
      <c r="AO134" s="161" t="s">
        <v>1135</v>
      </c>
      <c r="AP134" s="132" t="s">
        <v>2062</v>
      </c>
      <c r="AQ134" s="161" t="s">
        <v>2060</v>
      </c>
      <c r="AR134" s="161"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"Veuillez sélectionner", " ampoule à incandescence", " Ampoule néon", " Néon", " Tube néon", " LED", " Eclairage par capteur", "" ];</v>
      </c>
      <c r="DR134" s="90"/>
      <c r="DS134" s="90"/>
      <c r="DT134" s="90" t="str">
        <f t="shared" si="48"/>
        <v>D6.scenario.defSelectData['sel512']= [ '-1', '1', '2', '3', '4', '5', '6' ];</v>
      </c>
    </row>
    <row r="135" spans="1:124" s="85" customFormat="1" ht="43.5" customHeight="1">
      <c r="A135" s="73"/>
      <c r="B135" s="111" t="s">
        <v>2970</v>
      </c>
      <c r="C135" s="120" t="s">
        <v>5454</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3628</v>
      </c>
      <c r="W135" s="120" t="s">
        <v>3887</v>
      </c>
      <c r="X135" s="120" t="s">
        <v>3888</v>
      </c>
      <c r="Y135" s="120" t="s">
        <v>3889</v>
      </c>
      <c r="Z135" s="120" t="s">
        <v>3890</v>
      </c>
      <c r="AA135" s="120" t="s">
        <v>3891</v>
      </c>
      <c r="AB135" s="120" t="s">
        <v>3892</v>
      </c>
      <c r="AC135" s="120" t="s">
        <v>3893</v>
      </c>
      <c r="AD135" s="120" t="s">
        <v>3894</v>
      </c>
      <c r="AE135" s="120" t="s">
        <v>5867</v>
      </c>
      <c r="AF135" s="120"/>
      <c r="AG135" s="120"/>
      <c r="AH135" s="120"/>
      <c r="AI135" s="120"/>
      <c r="AJ135" s="120"/>
      <c r="AK135" s="120"/>
      <c r="AL135" s="132" t="s">
        <v>2267</v>
      </c>
      <c r="AM135" s="132" t="s">
        <v>2065</v>
      </c>
      <c r="AN135" s="132" t="s">
        <v>2066</v>
      </c>
      <c r="AO135" s="132" t="s">
        <v>2067</v>
      </c>
      <c r="AP135" s="161" t="s">
        <v>2068</v>
      </c>
      <c r="AQ135" s="161"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title:"Consommation électrique d'une ampoule (ou d'un néon)",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v>
      </c>
      <c r="DR135" s="90"/>
      <c r="DS135" s="90"/>
      <c r="DT135" s="90" t="str">
        <f t="shared" si="48"/>
        <v>D6.scenario.defSelectData['sel513']= [ '-1', '5', '10', '15', '20', '30', '40', '60', '80', '100' ];</v>
      </c>
    </row>
    <row r="136" spans="1:124" s="85" customFormat="1" ht="43.5" customHeight="1">
      <c r="A136" s="73"/>
      <c r="B136" s="111" t="s">
        <v>2971</v>
      </c>
      <c r="C136" s="120" t="s">
        <v>5455</v>
      </c>
      <c r="D136" s="132" t="s">
        <v>1895</v>
      </c>
      <c r="E136" s="111" t="s">
        <v>1892</v>
      </c>
      <c r="F136" s="120" t="s">
        <v>3598</v>
      </c>
      <c r="G136" s="132" t="s">
        <v>1896</v>
      </c>
      <c r="H136" s="120" t="s">
        <v>5571</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3628</v>
      </c>
      <c r="W136" s="120" t="s">
        <v>5868</v>
      </c>
      <c r="X136" s="120" t="s">
        <v>5869</v>
      </c>
      <c r="Y136" s="120" t="s">
        <v>5870</v>
      </c>
      <c r="Z136" s="120" t="s">
        <v>5871</v>
      </c>
      <c r="AA136" s="120" t="s">
        <v>5872</v>
      </c>
      <c r="AB136" s="120" t="s">
        <v>5873</v>
      </c>
      <c r="AC136" s="120" t="s">
        <v>5874</v>
      </c>
      <c r="AD136" s="120" t="s">
        <v>5875</v>
      </c>
      <c r="AE136" s="120" t="s">
        <v>5876</v>
      </c>
      <c r="AF136" s="120" t="s">
        <v>5877</v>
      </c>
      <c r="AG136" s="120"/>
      <c r="AH136" s="120"/>
      <c r="AI136" s="120"/>
      <c r="AJ136" s="120"/>
      <c r="AK136" s="120"/>
      <c r="AL136" s="132" t="s">
        <v>2267</v>
      </c>
      <c r="AM136" s="132" t="s">
        <v>2074</v>
      </c>
      <c r="AN136" s="161" t="s">
        <v>2075</v>
      </c>
      <c r="AO136" s="161" t="s">
        <v>2076</v>
      </c>
      <c r="AP136" s="161"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d'ampoules",  unit:"Ball · livre",  text:"S'il y en a plus d'un(e), combien d'ampoules/néons avez-vous ?", inputType:"sel514", right:"1", postfix:"Number", nodata:"", varType:"Number", min:"", max:"", defaultValue:"-1", d11t:"",d11p:"",d12t:"",d12p:"",d13t:"",d13p:"",d1w:"",d1d:"", d21t:"",d21p:"",d22t:"",d22p:"",d23t:"",d23p:"",d2w:"",d2d:"", d31t:"",d31p:"",d32t:"",d32p:"",d33t:"",d33p:"",d3w:"",d3d:""}; </v>
      </c>
      <c r="DO136" s="88"/>
      <c r="DP136" s="88"/>
      <c r="DQ136" s="89" t="str">
        <f t="shared" si="47"/>
        <v>D6.scenario.defSelectValue["sel514"]= [ "Veuillez sélectionner", "1 ampoule/néon", "2 ampoules/néons", "3 ampoules/néons", "4 ampoules/néons", "6 ampoules/néons", "8 ampoules/néons", "10 ampoules/néons", "15 ampoules/néons", "20 ampoules/néons", "30 ampoules/néons", "" ];</v>
      </c>
      <c r="DR136" s="90"/>
      <c r="DS136" s="90"/>
      <c r="DT136" s="90" t="str">
        <f t="shared" si="48"/>
        <v>D6.scenario.defSelectData['sel514']= [ '-1', '1', '2', '3', '4', '6', '8', '10', '15', '20', '30' ];</v>
      </c>
    </row>
    <row r="137" spans="1:124" s="85" customFormat="1" ht="43.5" customHeight="1">
      <c r="A137" s="73"/>
      <c r="B137" s="111" t="s">
        <v>2972</v>
      </c>
      <c r="C137" s="120" t="s">
        <v>3583</v>
      </c>
      <c r="D137" s="132" t="s">
        <v>2058</v>
      </c>
      <c r="E137" s="111" t="s">
        <v>1892</v>
      </c>
      <c r="F137" s="120" t="s">
        <v>3599</v>
      </c>
      <c r="G137" s="132" t="s">
        <v>1897</v>
      </c>
      <c r="H137" s="120" t="s">
        <v>5572</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3628</v>
      </c>
      <c r="W137" s="120" t="s">
        <v>5705</v>
      </c>
      <c r="X137" s="120" t="s">
        <v>3755</v>
      </c>
      <c r="Y137" s="120" t="s">
        <v>3756</v>
      </c>
      <c r="Z137" s="120" t="s">
        <v>3757</v>
      </c>
      <c r="AA137" s="120" t="s">
        <v>3758</v>
      </c>
      <c r="AB137" s="120" t="s">
        <v>3759</v>
      </c>
      <c r="AC137" s="120" t="s">
        <v>3760</v>
      </c>
      <c r="AD137" s="120" t="s">
        <v>3761</v>
      </c>
      <c r="AE137" s="120" t="s">
        <v>3762</v>
      </c>
      <c r="AF137" s="120" t="s">
        <v>3763</v>
      </c>
      <c r="AG137" s="120"/>
      <c r="AH137" s="120"/>
      <c r="AI137" s="120"/>
      <c r="AJ137" s="120"/>
      <c r="AK137" s="120"/>
      <c r="AL137" s="132" t="s">
        <v>2267</v>
      </c>
      <c r="AM137" s="132" t="s">
        <v>1992</v>
      </c>
      <c r="AN137" s="132" t="s">
        <v>1950</v>
      </c>
      <c r="AO137" s="132" t="s">
        <v>1951</v>
      </c>
      <c r="AP137" s="132" t="s">
        <v>1952</v>
      </c>
      <c r="AQ137" s="161" t="s">
        <v>1953</v>
      </c>
      <c r="AR137" s="161" t="s">
        <v>1954</v>
      </c>
      <c r="AS137" s="161"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éclairez-vous ?",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Je ne l'utilise pas",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5456</v>
      </c>
      <c r="D138" s="132" t="s">
        <v>1917</v>
      </c>
      <c r="E138" s="111" t="s">
        <v>1916</v>
      </c>
      <c r="F138" s="120" t="s">
        <v>3594</v>
      </c>
      <c r="G138" s="132" t="s">
        <v>1918</v>
      </c>
      <c r="H138" s="120" t="s">
        <v>5573</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3628</v>
      </c>
      <c r="W138" s="120" t="s">
        <v>3896</v>
      </c>
      <c r="X138" s="120" t="s">
        <v>3896</v>
      </c>
      <c r="Y138" s="120" t="s">
        <v>3758</v>
      </c>
      <c r="Z138" s="120" t="s">
        <v>3759</v>
      </c>
      <c r="AA138" s="120" t="s">
        <v>3760</v>
      </c>
      <c r="AB138" s="120" t="s">
        <v>3761</v>
      </c>
      <c r="AC138" s="120" t="s">
        <v>3762</v>
      </c>
      <c r="AD138" s="120" t="s">
        <v>3763</v>
      </c>
      <c r="AE138" s="120" t="s">
        <v>3897</v>
      </c>
      <c r="AF138" s="120" t="s">
        <v>3898</v>
      </c>
      <c r="AG138" s="120"/>
      <c r="AH138" s="120"/>
      <c r="AI138" s="120"/>
      <c r="AJ138" s="120"/>
      <c r="AK138" s="120"/>
      <c r="AL138" s="132" t="s">
        <v>2267</v>
      </c>
      <c r="AM138" s="132" t="s">
        <v>1992</v>
      </c>
      <c r="AN138" s="132" t="s">
        <v>1951</v>
      </c>
      <c r="AO138" s="161" t="s">
        <v>1953</v>
      </c>
      <c r="AP138" s="161" t="s">
        <v>1954</v>
      </c>
      <c r="AQ138" s="161" t="s">
        <v>1955</v>
      </c>
      <c r="AR138" s="161"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title:"Temps de télévision",  unit:"Le temps",  text:"En additionnant tous les postes de télévision de la maison, combien de temps la télé est-elle allumée chez vous pendant une journée? (Jeux vidéos compris)", inputType:"sel601", right:"", postfix:"", nodata:"", varType:"Number", min:"", max:"", defaultValue:"-1", d11t:"",d11p:"",d12t:"",d12p:"",d13t:"",d13p:"",d1w:"",d1d:"", d21t:"",d21p:"",d22t:"",d22p:"",d23t:"",d23p:"",d2w:"",d2d:"", d31t:"",d31p:"",d32t:"",d32p:"",d33t:"",d33p:"",d3w:"",d3d:""}; </v>
      </c>
      <c r="DO138" s="88"/>
      <c r="DP138" s="88"/>
      <c r="DQ138" s="89" t="str">
        <f t="shared" si="47"/>
        <v>D6.scenario.defSelectValue["sel601"]= [ "Veuillez sélectionner", "2 heures",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5457</v>
      </c>
      <c r="D139" s="132" t="s">
        <v>2973</v>
      </c>
      <c r="E139" s="111" t="s">
        <v>2975</v>
      </c>
      <c r="F139" s="120" t="s">
        <v>3600</v>
      </c>
      <c r="G139" s="132" t="s">
        <v>1428</v>
      </c>
      <c r="H139" s="120" t="s">
        <v>5457</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3628</v>
      </c>
      <c r="W139" s="120" t="s">
        <v>3899</v>
      </c>
      <c r="X139" s="120" t="s">
        <v>3900</v>
      </c>
      <c r="Y139" s="120" t="s">
        <v>3901</v>
      </c>
      <c r="Z139" s="120" t="s">
        <v>3902</v>
      </c>
      <c r="AA139" s="120" t="s">
        <v>3903</v>
      </c>
      <c r="AB139" s="120" t="s">
        <v>5878</v>
      </c>
      <c r="AC139" s="120"/>
      <c r="AD139" s="120"/>
      <c r="AE139" s="120"/>
      <c r="AF139" s="120"/>
      <c r="AG139" s="120"/>
      <c r="AH139" s="120"/>
      <c r="AI139" s="120"/>
      <c r="AJ139" s="120"/>
      <c r="AK139" s="120"/>
      <c r="AL139" s="132" t="s">
        <v>2267</v>
      </c>
      <c r="AM139" s="132" t="s">
        <v>2396</v>
      </c>
      <c r="AN139" s="132" t="s">
        <v>2397</v>
      </c>
      <c r="AO139" s="161" t="s">
        <v>2398</v>
      </c>
      <c r="AP139" s="161" t="s">
        <v>2399</v>
      </c>
      <c r="AQ139" s="161"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de la télévision",  unit:"Pouces",  text:"Taille de la télévision", inputType:"sel631", right:"", postfix:"", nodata:"", varType:"Number", min:"", max:"", defaultValue:"-1", d11t:"",d11p:"",d12t:"",d12p:"",d13t:"",d13p:"",d1w:"",d1d:"", d21t:"",d21p:"",d22t:"",d22p:"",d23t:"",d23p:"",d2w:"",d2d:"", d31t:"",d31p:"",d32t:"",d32p:"",d33t:"",d33p:"",d3w:"",d3d:""}; </v>
      </c>
      <c r="DO139" s="88"/>
      <c r="DP139" s="88"/>
      <c r="DQ139" s="89" t="str">
        <f t="shared" si="47"/>
        <v>D6.scenario.defSelectValue["sel631"]= [ "Veuillez sélectionner", "Moins de 20 pouces", " 20 à 30 pouces", " 30 à 40 pouces", " 40 à 50 pouces", " 50 à 65 pouces", " 65 pouces ou plus", "" ];</v>
      </c>
      <c r="DR139" s="90"/>
      <c r="DS139" s="90"/>
      <c r="DT139" s="90" t="str">
        <f t="shared" si="48"/>
        <v>D6.scenario.defSelectData['sel631']= [ '-1', '0', '18', '25', '35', '45', '60', '70' ];</v>
      </c>
    </row>
    <row r="140" spans="1:124" s="85" customFormat="1" ht="43.5" customHeight="1">
      <c r="A140" s="73"/>
      <c r="B140" s="112" t="s">
        <v>2390</v>
      </c>
      <c r="C140" s="120" t="s">
        <v>5458</v>
      </c>
      <c r="D140" s="132" t="s">
        <v>2391</v>
      </c>
      <c r="E140" s="111" t="s">
        <v>2975</v>
      </c>
      <c r="F140" s="120" t="s">
        <v>3612</v>
      </c>
      <c r="G140" s="132" t="s">
        <v>828</v>
      </c>
      <c r="H140" s="120" t="s">
        <v>5458</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3628</v>
      </c>
      <c r="W140" s="120" t="s">
        <v>3905</v>
      </c>
      <c r="X140" s="122" t="s">
        <v>3906</v>
      </c>
      <c r="Y140" s="120" t="s">
        <v>3654</v>
      </c>
      <c r="Z140" s="120" t="s">
        <v>3907</v>
      </c>
      <c r="AA140" s="120" t="s">
        <v>3908</v>
      </c>
      <c r="AB140" s="120" t="s">
        <v>3909</v>
      </c>
      <c r="AC140" s="120" t="s">
        <v>3910</v>
      </c>
      <c r="AD140" s="120" t="s">
        <v>3911</v>
      </c>
      <c r="AE140" s="120"/>
      <c r="AF140" s="120"/>
      <c r="AG140" s="120"/>
      <c r="AH140" s="120"/>
      <c r="AI140" s="120"/>
      <c r="AJ140" s="120"/>
      <c r="AK140" s="120"/>
      <c r="AL140" s="132" t="s">
        <v>2267</v>
      </c>
      <c r="AM140" s="132" t="s">
        <v>2047</v>
      </c>
      <c r="AN140" s="162" t="s">
        <v>2401</v>
      </c>
      <c r="AO140" s="161" t="s">
        <v>2402</v>
      </c>
      <c r="AP140" s="161" t="s">
        <v>2403</v>
      </c>
      <c r="AQ140" s="161"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title:"Années d'utilisation de la télévision",  unit:"ans",  text:"Années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"Veuillez sélectionner",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5456</v>
      </c>
      <c r="D141" s="132" t="s">
        <v>1917</v>
      </c>
      <c r="E141" s="111" t="s">
        <v>2975</v>
      </c>
      <c r="F141" s="120" t="s">
        <v>3611</v>
      </c>
      <c r="G141" s="132" t="s">
        <v>828</v>
      </c>
      <c r="H141" s="120" t="s">
        <v>5458</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3628</v>
      </c>
      <c r="W141" s="120" t="s">
        <v>3896</v>
      </c>
      <c r="X141" s="120" t="s">
        <v>3896</v>
      </c>
      <c r="Y141" s="120" t="s">
        <v>3758</v>
      </c>
      <c r="Z141" s="120" t="s">
        <v>3759</v>
      </c>
      <c r="AA141" s="120" t="s">
        <v>3760</v>
      </c>
      <c r="AB141" s="120" t="s">
        <v>3761</v>
      </c>
      <c r="AC141" s="120" t="s">
        <v>3762</v>
      </c>
      <c r="AD141" s="120" t="s">
        <v>3763</v>
      </c>
      <c r="AE141" s="120" t="s">
        <v>3897</v>
      </c>
      <c r="AF141" s="120" t="s">
        <v>3898</v>
      </c>
      <c r="AG141" s="120"/>
      <c r="AH141" s="120"/>
      <c r="AI141" s="120"/>
      <c r="AJ141" s="120"/>
      <c r="AK141" s="120"/>
      <c r="AL141" s="132" t="s">
        <v>2267</v>
      </c>
      <c r="AM141" s="132" t="s">
        <v>1992</v>
      </c>
      <c r="AN141" s="132" t="s">
        <v>1951</v>
      </c>
      <c r="AO141" s="161" t="s">
        <v>1953</v>
      </c>
      <c r="AP141" s="161" t="s">
        <v>1954</v>
      </c>
      <c r="AQ141" s="161"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title:"Temps de télévision",  unit:"ans",  text:"Années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"2 heures", "2 heures", " 4 heures", " 6 heures", " 8 heures", " 12 heures", " 16 heures", " 24 heures", " 32 heures", " 40 heures", "" ];</v>
      </c>
      <c r="DR141" s="90"/>
      <c r="DS141" s="90"/>
      <c r="DT141" s="90" t="str">
        <f t="shared" si="48"/>
        <v>D6.scenario.defSelectData['sel633']= [ '-1', '0', '2', '4', '6', '8', '12', '16', '24' ];</v>
      </c>
    </row>
    <row r="142" spans="1:124" s="85" customFormat="1" ht="43.5" customHeight="1">
      <c r="A142" s="73"/>
      <c r="B142" s="112" t="s">
        <v>1941</v>
      </c>
      <c r="C142" s="120" t="s">
        <v>3584</v>
      </c>
      <c r="D142" s="132" t="s">
        <v>1942</v>
      </c>
      <c r="E142" s="111" t="s">
        <v>1940</v>
      </c>
      <c r="F142" s="120" t="s">
        <v>3608</v>
      </c>
      <c r="G142" s="132" t="s">
        <v>1943</v>
      </c>
      <c r="H142" s="120" t="s">
        <v>5574</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3628</v>
      </c>
      <c r="W142" s="120" t="s">
        <v>5879</v>
      </c>
      <c r="X142" s="120" t="s">
        <v>5880</v>
      </c>
      <c r="Y142" s="120" t="s">
        <v>3914</v>
      </c>
      <c r="Z142" s="120" t="s">
        <v>3915</v>
      </c>
      <c r="AA142" s="120" t="s">
        <v>3916</v>
      </c>
      <c r="AB142" s="120" t="s">
        <v>5881</v>
      </c>
      <c r="AC142" s="120"/>
      <c r="AD142" s="120"/>
      <c r="AE142" s="120"/>
      <c r="AF142" s="120"/>
      <c r="AG142" s="120"/>
      <c r="AH142" s="120"/>
      <c r="AI142" s="120"/>
      <c r="AJ142" s="120"/>
      <c r="AK142" s="120"/>
      <c r="AL142" s="132" t="s">
        <v>2267</v>
      </c>
      <c r="AM142" s="132" t="s">
        <v>2047</v>
      </c>
      <c r="AN142" s="161" t="s">
        <v>2048</v>
      </c>
      <c r="AO142" s="161"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Veuillez compter le congélateur comme un réfrigérateur.",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Je n'en ai pas", " 1 unité", " 2 unités", " 3 unités", " 4 unités", " 5 unités", "" ];</v>
      </c>
      <c r="DR142" s="90"/>
      <c r="DS142" s="90"/>
      <c r="DT142" s="90" t="str">
        <f t="shared" si="48"/>
        <v>D6.scenario.defSelectData['sel701']= [ '-1', '0', '1', '2', '3', '4', '5' ];</v>
      </c>
    </row>
    <row r="143" spans="1:124" s="85" customFormat="1" ht="43.5" customHeight="1">
      <c r="A143" s="73"/>
      <c r="B143" s="112" t="s">
        <v>2977</v>
      </c>
      <c r="C143" s="120" t="s">
        <v>5459</v>
      </c>
      <c r="D143" s="132" t="s">
        <v>2392</v>
      </c>
      <c r="E143" s="111" t="s">
        <v>2976</v>
      </c>
      <c r="F143" s="120" t="s">
        <v>3610</v>
      </c>
      <c r="G143" s="132" t="s">
        <v>828</v>
      </c>
      <c r="H143" s="120" t="s">
        <v>5459</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3628</v>
      </c>
      <c r="W143" s="120" t="s">
        <v>3905</v>
      </c>
      <c r="X143" s="120" t="s">
        <v>3906</v>
      </c>
      <c r="Y143" s="120" t="s">
        <v>3654</v>
      </c>
      <c r="Z143" s="120" t="s">
        <v>3907</v>
      </c>
      <c r="AA143" s="120" t="s">
        <v>3908</v>
      </c>
      <c r="AB143" s="120" t="s">
        <v>3909</v>
      </c>
      <c r="AC143" s="120" t="s">
        <v>3910</v>
      </c>
      <c r="AD143" s="120" t="s">
        <v>3911</v>
      </c>
      <c r="AE143" s="120"/>
      <c r="AF143" s="120"/>
      <c r="AG143" s="120"/>
      <c r="AH143" s="120"/>
      <c r="AI143" s="120"/>
      <c r="AJ143" s="120"/>
      <c r="AK143" s="120"/>
      <c r="AL143" s="132" t="s">
        <v>2267</v>
      </c>
      <c r="AM143" s="132" t="s">
        <v>2259</v>
      </c>
      <c r="AN143" s="161" t="s">
        <v>2258</v>
      </c>
      <c r="AO143" s="161" t="s">
        <v>2260</v>
      </c>
      <c r="AP143" s="161" t="s">
        <v>2261</v>
      </c>
      <c r="AQ143" s="161" t="s">
        <v>2262</v>
      </c>
      <c r="AR143" s="161" t="s">
        <v>2263</v>
      </c>
      <c r="AS143" s="161" t="s">
        <v>2264</v>
      </c>
      <c r="AT143" s="161"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title:"Années d'utilisation du réfrigérateur",  unit:"ans",  text:"Années d'utilisation du réfrigérateur", inputType:"sel711", right:"", postfix:"", nodata:"", varType:"Number", min:"", max:"", defaultValue:"-1", d11t:"",d11p:"",d12t:"",d12p:"",d13t:"",d13p:"",d1w:"",d1d:"", d21t:"",d21p:"",d22t:"",d22p:"",d23t:"",d23p:"",d2w:"",d2d:"", d31t:"",d31p:"",d32t:"",d32p:"",d33t:"",d33p:"",d3w:"",d3d:""}; </v>
      </c>
      <c r="DO143" s="88"/>
      <c r="DP143" s="88"/>
      <c r="DQ143" s="89" t="str">
        <f t="shared" si="47"/>
        <v>D6.scenario.defSelectValue["sel711"]= [ "Veuillez sélectionner",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3585</v>
      </c>
      <c r="D144" s="132" t="s">
        <v>2658</v>
      </c>
      <c r="E144" s="111" t="s">
        <v>2976</v>
      </c>
      <c r="F144" s="120"/>
      <c r="G144" s="132"/>
      <c r="H144" s="120" t="s">
        <v>3585</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3628</v>
      </c>
      <c r="W144" s="120" t="s">
        <v>5882</v>
      </c>
      <c r="X144" s="120" t="s">
        <v>5883</v>
      </c>
      <c r="Y144" s="120"/>
      <c r="Z144" s="120"/>
      <c r="AA144" s="120"/>
      <c r="AB144" s="120"/>
      <c r="AC144" s="120"/>
      <c r="AD144" s="120"/>
      <c r="AE144" s="120"/>
      <c r="AF144" s="120"/>
      <c r="AG144" s="120"/>
      <c r="AH144" s="120"/>
      <c r="AI144" s="120"/>
      <c r="AJ144" s="120"/>
      <c r="AK144" s="120"/>
      <c r="AL144" s="132" t="s">
        <v>2267</v>
      </c>
      <c r="AM144" s="161"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"Veuillez sélectionner", " Réfrigérateur congélateur", " Congélateur", "" ];</v>
      </c>
      <c r="DR144" s="90"/>
      <c r="DS144" s="90"/>
      <c r="DT144" s="90" t="str">
        <f t="shared" si="48"/>
        <v>D6.scenario.defSelectData['sel712']= [ '-1', '1', '2' ];</v>
      </c>
    </row>
    <row r="145" spans="1:124" s="85" customFormat="1" ht="43.5" customHeight="1">
      <c r="A145" s="73"/>
      <c r="B145" s="112" t="s">
        <v>2979</v>
      </c>
      <c r="C145" s="120" t="s">
        <v>5460</v>
      </c>
      <c r="D145" s="132" t="s">
        <v>2659</v>
      </c>
      <c r="E145" s="111" t="s">
        <v>2976</v>
      </c>
      <c r="F145" s="120"/>
      <c r="G145" s="132"/>
      <c r="H145" s="120" t="s">
        <v>5460</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3628</v>
      </c>
      <c r="W145" s="120" t="s">
        <v>3920</v>
      </c>
      <c r="X145" s="120" t="s">
        <v>3921</v>
      </c>
      <c r="Y145" s="120" t="s">
        <v>3922</v>
      </c>
      <c r="Z145" s="120" t="s">
        <v>3923</v>
      </c>
      <c r="AA145" s="120" t="s">
        <v>3924</v>
      </c>
      <c r="AB145" s="120" t="s">
        <v>5884</v>
      </c>
      <c r="AC145" s="120"/>
      <c r="AD145" s="120"/>
      <c r="AE145" s="120"/>
      <c r="AF145" s="120"/>
      <c r="AG145" s="120"/>
      <c r="AH145" s="120"/>
      <c r="AI145" s="120"/>
      <c r="AJ145" s="120"/>
      <c r="AK145" s="120"/>
      <c r="AL145" s="132" t="s">
        <v>2267</v>
      </c>
      <c r="AM145" s="161" t="s">
        <v>2665</v>
      </c>
      <c r="AN145" s="132" t="s">
        <v>2666</v>
      </c>
      <c r="AO145" s="132" t="s">
        <v>2667</v>
      </c>
      <c r="AP145" s="132" t="s">
        <v>2668</v>
      </c>
      <c r="AQ145" s="161" t="s">
        <v>2669</v>
      </c>
      <c r="AR145" s="161"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nette du/des réfrigérateur(s)",  unit:"",  text:"Capacité nette du/des réfrigérateur(s)", inputType:"sel713", right:"", postfix:"", nodata:"", varType:"Number", min:"", max:"", defaultValue:"-1", d11t:"",d11p:"",d12t:"",d12p:"",d13t:"",d13p:"",d1w:"",d1d:"", d21t:"",d21p:"",d22t:"",d22p:"",d23t:"",d23p:"",d2w:"",d2d:"", d31t:"",d31p:"",d32t:"",d32p:"",d33t:"",d33p:"",d3w:"",d3d:""}; </v>
      </c>
      <c r="DO145" s="88"/>
      <c r="DP145" s="88"/>
      <c r="DQ145" s="89" t="str">
        <f t="shared" si="47"/>
        <v>D6.scenario.defSelectValue["sel713"]= [ "Veuillez sélectionner", "Moins de 100 L", " 101-200 litres", " 201-300 litres", " 301-400 litres", " 401-500 litres", " 501 litres ou plus", "" ];</v>
      </c>
      <c r="DR145" s="90"/>
      <c r="DS145" s="90"/>
      <c r="DT145" s="90" t="str">
        <f t="shared" si="48"/>
        <v>D6.scenario.defSelectData['sel713']= [ '-1', '80', '150', '250', '350', '450', '550' ];</v>
      </c>
    </row>
    <row r="146" spans="1:124" s="85" customFormat="1" ht="43.5" customHeight="1">
      <c r="A146" s="73"/>
      <c r="B146" s="112" t="s">
        <v>2980</v>
      </c>
      <c r="C146" s="120" t="s">
        <v>4889</v>
      </c>
      <c r="D146" s="132" t="s">
        <v>2679</v>
      </c>
      <c r="E146" s="111" t="s">
        <v>2976</v>
      </c>
      <c r="F146" s="120"/>
      <c r="G146" s="132"/>
      <c r="H146" s="120" t="s">
        <v>5575</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3628</v>
      </c>
      <c r="W146" s="120" t="s">
        <v>5885</v>
      </c>
      <c r="X146" s="120" t="s">
        <v>5886</v>
      </c>
      <c r="Y146" s="120" t="s">
        <v>5887</v>
      </c>
      <c r="Z146" s="120" t="s">
        <v>4048</v>
      </c>
      <c r="AA146" s="120"/>
      <c r="AB146" s="120"/>
      <c r="AC146" s="120"/>
      <c r="AD146" s="120"/>
      <c r="AE146" s="120"/>
      <c r="AF146" s="120"/>
      <c r="AG146" s="120"/>
      <c r="AH146" s="120"/>
      <c r="AI146" s="120"/>
      <c r="AJ146" s="120"/>
      <c r="AK146" s="120"/>
      <c r="AL146" s="132" t="s">
        <v>2267</v>
      </c>
      <c r="AM146" s="132" t="s">
        <v>2671</v>
      </c>
      <c r="AN146" s="161" t="s">
        <v>2672</v>
      </c>
      <c r="AO146" s="161" t="s">
        <v>2673</v>
      </c>
      <c r="AP146" s="161"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réglée la température de votre(vos) réfrigérateur(s) ?",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sélectionner", " Fort", " Moyen", " Faible", " je ne sais pas", "" ];</v>
      </c>
      <c r="DR146" s="90"/>
      <c r="DS146" s="90"/>
      <c r="DT146" s="90" t="str">
        <f t="shared" si="48"/>
        <v>D6.scenario.defSelectData['sel714']= [ '-1', '1', '2', '3', '4' ];</v>
      </c>
    </row>
    <row r="147" spans="1:124" s="85" customFormat="1" ht="43.5" customHeight="1">
      <c r="A147" s="73"/>
      <c r="B147" s="112" t="s">
        <v>2981</v>
      </c>
      <c r="C147" s="120" t="s">
        <v>5461</v>
      </c>
      <c r="D147" s="132" t="s">
        <v>2660</v>
      </c>
      <c r="E147" s="111" t="s">
        <v>2976</v>
      </c>
      <c r="F147" s="120"/>
      <c r="G147" s="132"/>
      <c r="H147" s="120" t="s">
        <v>5576</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3628</v>
      </c>
      <c r="W147" s="120" t="s">
        <v>5888</v>
      </c>
      <c r="X147" s="120" t="s">
        <v>5889</v>
      </c>
      <c r="Y147" s="120" t="s">
        <v>5890</v>
      </c>
      <c r="Z147" s="120" t="s">
        <v>4048</v>
      </c>
      <c r="AA147" s="120"/>
      <c r="AB147" s="120"/>
      <c r="AC147" s="120"/>
      <c r="AD147" s="120"/>
      <c r="AE147" s="120"/>
      <c r="AF147" s="120"/>
      <c r="AG147" s="120"/>
      <c r="AH147" s="120"/>
      <c r="AI147" s="120"/>
      <c r="AJ147" s="120"/>
      <c r="AK147" s="120"/>
      <c r="AL147" s="132" t="s">
        <v>2267</v>
      </c>
      <c r="AM147" s="161" t="s">
        <v>2675</v>
      </c>
      <c r="AN147" s="161" t="s">
        <v>2676</v>
      </c>
      <c r="AO147" s="161" t="s">
        <v>2677</v>
      </c>
      <c r="AP147" s="161"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title:"Surremplissage du réfrigérateur",  unit:"",  text:"Essayez-vous de ne pas le(s)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sélectionner", " J'y fais attention", " Je ne peux pas vraiment le faire", " Je ne peux pas le faire", " je ne sais pas", "" ];</v>
      </c>
      <c r="DR147" s="90"/>
      <c r="DS147" s="90"/>
      <c r="DT147" s="90" t="str">
        <f t="shared" si="48"/>
        <v>D6.scenario.defSelectData['sel715']= [ '-1', '1', '2', '3', '4' ];</v>
      </c>
    </row>
    <row r="148" spans="1:124" s="85" customFormat="1" ht="43.5" customHeight="1">
      <c r="A148" s="73"/>
      <c r="B148" s="112" t="s">
        <v>2982</v>
      </c>
      <c r="C148" s="120" t="s">
        <v>5462</v>
      </c>
      <c r="D148" s="132" t="s">
        <v>3113</v>
      </c>
      <c r="E148" s="111" t="s">
        <v>2976</v>
      </c>
      <c r="F148" s="120"/>
      <c r="G148" s="132"/>
      <c r="H148" s="120" t="s">
        <v>5577</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3628</v>
      </c>
      <c r="W148" s="120" t="s">
        <v>5891</v>
      </c>
      <c r="X148" s="120" t="s">
        <v>3929</v>
      </c>
      <c r="Y148" s="120" t="s">
        <v>4048</v>
      </c>
      <c r="Z148" s="120"/>
      <c r="AA148" s="120"/>
      <c r="AB148" s="120"/>
      <c r="AC148" s="120"/>
      <c r="AD148" s="120"/>
      <c r="AE148" s="120"/>
      <c r="AF148" s="120"/>
      <c r="AG148" s="120"/>
      <c r="AH148" s="120"/>
      <c r="AI148" s="120"/>
      <c r="AJ148" s="120"/>
      <c r="AK148" s="120"/>
      <c r="AL148" s="132" t="s">
        <v>2267</v>
      </c>
      <c r="AM148" s="161" t="s">
        <v>2678</v>
      </c>
      <c r="AN148" s="161" t="s">
        <v>2677</v>
      </c>
      <c r="AO148" s="161"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à l'écart du mur",  unit:"",  text:"Laissez-vous un espace d'environ cinq centimètres entre les murs latéraux/arrière, et le réfrigérateur ?",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C'est fait", " je ne peux pas le faire", " je ne sais pas", "" ];</v>
      </c>
      <c r="DR148" s="90"/>
      <c r="DS148" s="90"/>
      <c r="DT148" s="90" t="str">
        <f t="shared" si="48"/>
        <v>D6.scenario.defSelectData['sel716']= [ '-1', '1', '2', '3' ];</v>
      </c>
    </row>
    <row r="149" spans="1:124" s="85" customFormat="1" ht="43.5" customHeight="1">
      <c r="A149" s="73"/>
      <c r="B149" s="112" t="s">
        <v>2469</v>
      </c>
      <c r="C149" s="120" t="s">
        <v>4890</v>
      </c>
      <c r="D149" s="132" t="s">
        <v>2470</v>
      </c>
      <c r="E149" s="111" t="s">
        <v>2393</v>
      </c>
      <c r="F149" s="120"/>
      <c r="G149" s="132"/>
      <c r="H149" s="120" t="s">
        <v>5578</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3628</v>
      </c>
      <c r="W149" s="120" t="s">
        <v>4099</v>
      </c>
      <c r="X149" s="120" t="s">
        <v>5892</v>
      </c>
      <c r="Y149" s="120" t="s">
        <v>4048</v>
      </c>
      <c r="Z149" s="120"/>
      <c r="AA149" s="120"/>
      <c r="AB149" s="120"/>
      <c r="AC149" s="120"/>
      <c r="AD149" s="120"/>
      <c r="AE149" s="120"/>
      <c r="AF149" s="120"/>
      <c r="AG149" s="120"/>
      <c r="AH149" s="120"/>
      <c r="AI149" s="120"/>
      <c r="AJ149" s="120"/>
      <c r="AK149" s="120"/>
      <c r="AL149" s="132" t="s">
        <v>2267</v>
      </c>
      <c r="AM149" s="161" t="s">
        <v>1617</v>
      </c>
      <c r="AN149" s="161"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text:"Quelle est la source de chaleur de la cuisinière ?",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(Chauffage par induction)", " je ne sais pas", "" ];</v>
      </c>
      <c r="DR149" s="90"/>
      <c r="DS149" s="90"/>
      <c r="DT149" s="90" t="str">
        <f t="shared" si="48"/>
        <v>D6.scenario.defSelectData['sel801']= [ '-1', '1', '2', '3' ];</v>
      </c>
    </row>
    <row r="150" spans="1:124" s="85" customFormat="1" ht="43.5" customHeight="1">
      <c r="A150" s="73"/>
      <c r="B150" s="112" t="s">
        <v>2983</v>
      </c>
      <c r="C150" s="120" t="s">
        <v>3586</v>
      </c>
      <c r="D150" s="132" t="s">
        <v>2394</v>
      </c>
      <c r="E150" s="111" t="s">
        <v>2393</v>
      </c>
      <c r="F150" s="120" t="s">
        <v>3609</v>
      </c>
      <c r="G150" s="132" t="s">
        <v>2395</v>
      </c>
      <c r="H150" s="120" t="s">
        <v>5579</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3628</v>
      </c>
      <c r="W150" s="120" t="s">
        <v>5893</v>
      </c>
      <c r="X150" s="120" t="s">
        <v>5894</v>
      </c>
      <c r="Y150" s="120" t="s">
        <v>3933</v>
      </c>
      <c r="Z150" s="120" t="s">
        <v>3934</v>
      </c>
      <c r="AA150" s="120" t="s">
        <v>3935</v>
      </c>
      <c r="AB150" s="120" t="s">
        <v>5895</v>
      </c>
      <c r="AC150" s="120"/>
      <c r="AD150" s="120"/>
      <c r="AE150" s="120"/>
      <c r="AF150" s="120"/>
      <c r="AG150" s="120"/>
      <c r="AH150" s="120"/>
      <c r="AI150" s="120"/>
      <c r="AJ150" s="120"/>
      <c r="AK150" s="120"/>
      <c r="AL150" s="132" t="s">
        <v>2267</v>
      </c>
      <c r="AM150" s="161" t="s">
        <v>2447</v>
      </c>
      <c r="AN150" s="132" t="s">
        <v>2448</v>
      </c>
      <c r="AO150" s="132" t="s">
        <v>2449</v>
      </c>
      <c r="AP150" s="161" t="s">
        <v>2450</v>
      </c>
      <c r="AQ150" s="161" t="s">
        <v>2451</v>
      </c>
      <c r="AR150" s="161"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text:"A quelle fréquence cuisez-vous des aliments ?", inputType:"sel802", right:"", postfix:"", nodata:"", varType:"Number", min:"", max:"", defaultValue:"-1", d11t:"",d11p:"",d12t:"",d12p:"",d13t:"",d13p:"",d1w:"",d1d:"", d21t:"",d21p:"",d22t:"",d22p:"",d23t:"",d23p:"",d2w:"",d2d:"", d31t:"",d31p:"",d32t:"",d32p:"",d33t:"",d33p:"",d3w:"",d3d:""}; </v>
      </c>
      <c r="DO150" s="88"/>
      <c r="DP150" s="88"/>
      <c r="DQ150" s="89" t="str">
        <f t="shared" si="47"/>
        <v>D6.scenario.defSelectValue["sel802"]= [ "Veuillez sélectionner", " Je ne cuis pas mes repas", " Moins d'1 repas par semaine", " 2-3 repas par semaine", " 1 repas par jour", " 2 repas par jour", " 3 repas par jour", "" ];</v>
      </c>
      <c r="DR150" s="90"/>
      <c r="DS150" s="90"/>
      <c r="DT150" s="90" t="str">
        <f t="shared" si="48"/>
        <v>D6.scenario.defSelectData['sel802']= [ '-1', '0', '1', '2', '4', '7', '10' ];</v>
      </c>
    </row>
    <row r="151" spans="1:124" s="85" customFormat="1" ht="43.5" customHeight="1">
      <c r="B151" s="111" t="s">
        <v>2985</v>
      </c>
      <c r="C151" s="120" t="s">
        <v>5463</v>
      </c>
      <c r="D151" s="132" t="s">
        <v>2729</v>
      </c>
      <c r="E151" s="111" t="s">
        <v>2988</v>
      </c>
      <c r="F151" s="120"/>
      <c r="G151" s="132"/>
      <c r="H151" s="120" t="s">
        <v>5580</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3628</v>
      </c>
      <c r="W151" s="120" t="s">
        <v>5705</v>
      </c>
      <c r="X151" s="120" t="s">
        <v>5896</v>
      </c>
      <c r="Y151" s="120" t="s">
        <v>5897</v>
      </c>
      <c r="Z151" s="120" t="s">
        <v>5898</v>
      </c>
      <c r="AA151" s="120"/>
      <c r="AB151" s="120"/>
      <c r="AC151" s="120"/>
      <c r="AD151" s="120"/>
      <c r="AE151" s="120"/>
      <c r="AF151" s="120"/>
      <c r="AG151" s="120"/>
      <c r="AH151" s="120"/>
      <c r="AI151" s="120"/>
      <c r="AJ151" s="120"/>
      <c r="AK151" s="120"/>
      <c r="AL151" s="132" t="s">
        <v>2267</v>
      </c>
      <c r="AM151" s="161" t="s">
        <v>2313</v>
      </c>
      <c r="AN151" s="132" t="s">
        <v>2732</v>
      </c>
      <c r="AO151" s="161"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fonction “maintenir au chaud” du cuiseur à riz",  unit:"",  text:"Maintenez vous au chaud le cuiseur à riz ?", inputType:"sel811", right:"", postfix:"", nodata:"", varType:"Number", min:"", max:"", defaultValue:"-1", d11t:"",d11p:"",d12t:"",d12p:"",d13t:"",d13p:"",d1w:"",d1d:"", d21t:"",d21p:"",d22t:"",d22p:"",d23t:"",d23p:"",d2w:"",d2d:"", d31t:"",d31p:"",d32t:"",d32p:"",d33t:"",d33p:"",d3w:"",d3d:""}; </v>
      </c>
      <c r="DO151" s="88"/>
      <c r="DP151" s="88"/>
      <c r="DQ151" s="89" t="str">
        <f t="shared" si="47"/>
        <v>D6.scenario.defSelectValue["sel811"]= [ "Veuillez sélectionner", " Je ne l'utilise pas", " Environ 6 heures", " Environ 12 heures", " Presque 24 heures", "" ];</v>
      </c>
      <c r="DR151" s="90"/>
      <c r="DS151" s="90"/>
      <c r="DT151" s="90" t="str">
        <f t="shared" si="48"/>
        <v>D6.scenario.defSelectData['sel811']= [ '-1', '0', '6', '12', '24' ];</v>
      </c>
    </row>
    <row r="152" spans="1:124" s="85" customFormat="1" ht="43.5" customHeight="1">
      <c r="B152" s="111" t="s">
        <v>2986</v>
      </c>
      <c r="C152" s="120" t="s">
        <v>5464</v>
      </c>
      <c r="D152" s="132" t="s">
        <v>2333</v>
      </c>
      <c r="E152" s="111" t="s">
        <v>2984</v>
      </c>
      <c r="F152" s="120"/>
      <c r="G152" s="132"/>
      <c r="H152" s="120" t="s">
        <v>5581</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3628</v>
      </c>
      <c r="W152" s="120" t="s">
        <v>5730</v>
      </c>
      <c r="X152" s="120" t="s">
        <v>5896</v>
      </c>
      <c r="Y152" s="120" t="s">
        <v>5897</v>
      </c>
      <c r="Z152" s="120" t="s">
        <v>5898</v>
      </c>
      <c r="AA152" s="120"/>
      <c r="AB152" s="120"/>
      <c r="AC152" s="120"/>
      <c r="AD152" s="120"/>
      <c r="AE152" s="120"/>
      <c r="AF152" s="120"/>
      <c r="AG152" s="120"/>
      <c r="AH152" s="120"/>
      <c r="AI152" s="120"/>
      <c r="AJ152" s="120"/>
      <c r="AK152" s="120"/>
      <c r="AL152" s="132" t="s">
        <v>2267</v>
      </c>
      <c r="AM152" s="161" t="s">
        <v>2313</v>
      </c>
      <c r="AN152" s="132" t="s">
        <v>2732</v>
      </c>
      <c r="AO152" s="161" t="s">
        <v>2733</v>
      </c>
      <c r="AP152" s="161"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title:"Température de la théière",  unit:"",  text:"Maintenez-vous la théière/cafetière au chaud ?",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"Veuillez sélectionner", " Je ne le fais pas", " Environ 6 heures", " Environ 12 heures", " Presque 24 heures", "" ];</v>
      </c>
      <c r="DR152" s="90"/>
      <c r="DS152" s="90"/>
      <c r="DT152" s="90" t="str">
        <f t="shared" si="48"/>
        <v>D6.scenario.defSelectData['sel821']= [ '-1', '0', '6', '12', '24' ];</v>
      </c>
    </row>
    <row r="153" spans="1:124" s="85" customFormat="1" ht="43.5" customHeight="1">
      <c r="B153" s="111" t="s">
        <v>2987</v>
      </c>
      <c r="C153" s="120" t="s">
        <v>5465</v>
      </c>
      <c r="D153" s="132" t="s">
        <v>3112</v>
      </c>
      <c r="E153" s="111" t="s">
        <v>2984</v>
      </c>
      <c r="F153" s="120"/>
      <c r="G153" s="132"/>
      <c r="H153" s="120" t="s">
        <v>5582</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3628</v>
      </c>
      <c r="W153" s="120" t="s">
        <v>3696</v>
      </c>
      <c r="X153" s="120" t="s">
        <v>3840</v>
      </c>
      <c r="Y153" s="120" t="s">
        <v>4048</v>
      </c>
      <c r="Z153" s="120"/>
      <c r="AA153" s="120"/>
      <c r="AB153" s="120"/>
      <c r="AC153" s="120"/>
      <c r="AD153" s="120"/>
      <c r="AE153" s="120"/>
      <c r="AF153" s="120"/>
      <c r="AG153" s="120"/>
      <c r="AH153" s="120"/>
      <c r="AI153" s="120"/>
      <c r="AJ153" s="120"/>
      <c r="AK153" s="120"/>
      <c r="AL153" s="132" t="s">
        <v>2267</v>
      </c>
      <c r="AM153" s="161" t="s">
        <v>2480</v>
      </c>
      <c r="AN153" s="161" t="s">
        <v>2481</v>
      </c>
      <c r="AO153" s="161"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de la bouilloire",  unit:"",  text:"Votre bouilloire est-elle à économie d'énergie ?",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je ne sais pas", "" ];</v>
      </c>
      <c r="DR153" s="90"/>
      <c r="DS153" s="90"/>
      <c r="DT153" s="90" t="str">
        <f t="shared" si="48"/>
        <v>D6.scenario.defSelectData['sel822']= [ '-1', '1', '2', '3' ];</v>
      </c>
    </row>
    <row r="154" spans="1:124" s="85" customFormat="1" ht="43.5" customHeight="1">
      <c r="A154" s="73"/>
      <c r="B154" s="112" t="s">
        <v>2631</v>
      </c>
      <c r="C154" s="120" t="s">
        <v>5466</v>
      </c>
      <c r="D154" s="132" t="s">
        <v>2627</v>
      </c>
      <c r="E154" s="111" t="s">
        <v>2769</v>
      </c>
      <c r="F154" s="120"/>
      <c r="G154" s="132"/>
      <c r="H154" s="120" t="s">
        <v>5583</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3628</v>
      </c>
      <c r="W154" s="120" t="s">
        <v>5879</v>
      </c>
      <c r="X154" s="120" t="s">
        <v>5880</v>
      </c>
      <c r="Y154" s="120" t="s">
        <v>3914</v>
      </c>
      <c r="Z154" s="120" t="s">
        <v>3915</v>
      </c>
      <c r="AA154" s="120" t="s">
        <v>3916</v>
      </c>
      <c r="AB154" s="120" t="s">
        <v>5899</v>
      </c>
      <c r="AC154" s="120"/>
      <c r="AD154" s="120"/>
      <c r="AE154" s="120"/>
      <c r="AF154" s="120"/>
      <c r="AG154" s="120"/>
      <c r="AH154" s="120"/>
      <c r="AI154" s="120"/>
      <c r="AJ154" s="120"/>
      <c r="AK154" s="120"/>
      <c r="AL154" s="132" t="s">
        <v>2267</v>
      </c>
      <c r="AM154" s="161" t="s">
        <v>417</v>
      </c>
      <c r="AN154" s="161" t="s">
        <v>402</v>
      </c>
      <c r="AO154" s="161" t="s">
        <v>403</v>
      </c>
      <c r="AP154" s="161" t="s">
        <v>404</v>
      </c>
      <c r="AQ154" s="161"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unit:"",  text:"Combien de véhicules possédez-vous ?",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Je n'en ai pas", " 1 unité", " 2 unités", " 3 unités", " 4 unités", " 5 unités ou plus", "" ];</v>
      </c>
      <c r="DR154" s="90"/>
      <c r="DS154" s="90"/>
      <c r="DT154" s="90" t="str">
        <f t="shared" si="48"/>
        <v>D6.scenario.defSelectData['sel901']= [ '-1', '1', '2', '3', '4', '5' ];</v>
      </c>
    </row>
    <row r="155" spans="1:124" s="85" customFormat="1" ht="43.5" customHeight="1">
      <c r="A155" s="73"/>
      <c r="B155" s="112" t="s">
        <v>2632</v>
      </c>
      <c r="C155" s="120" t="s">
        <v>5467</v>
      </c>
      <c r="D155" s="132" t="s">
        <v>2630</v>
      </c>
      <c r="E155" s="111" t="s">
        <v>2769</v>
      </c>
      <c r="F155" s="120"/>
      <c r="G155" s="132"/>
      <c r="H155" s="120" t="s">
        <v>5467</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3628</v>
      </c>
      <c r="W155" s="120" t="s">
        <v>5879</v>
      </c>
      <c r="X155" s="120" t="s">
        <v>5880</v>
      </c>
      <c r="Y155" s="120" t="s">
        <v>3914</v>
      </c>
      <c r="Z155" s="120" t="s">
        <v>3915</v>
      </c>
      <c r="AA155" s="120" t="s">
        <v>3916</v>
      </c>
      <c r="AB155" s="120" t="s">
        <v>5899</v>
      </c>
      <c r="AC155" s="120"/>
      <c r="AD155" s="120"/>
      <c r="AE155" s="120"/>
      <c r="AF155" s="120"/>
      <c r="AG155" s="120"/>
      <c r="AH155" s="120"/>
      <c r="AI155" s="120"/>
      <c r="AJ155" s="120"/>
      <c r="AK155" s="120"/>
      <c r="AL155" s="132" t="s">
        <v>2267</v>
      </c>
      <c r="AM155" s="161" t="s">
        <v>417</v>
      </c>
      <c r="AN155" s="161"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de scooter ou moto",  unit:"",  text:"Nombre de scooter ou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Je n'en ai pas", " 1 unité", " 2 unités", " 3 unités", " 4 unités", " 5 unités ou plus", "" ];</v>
      </c>
      <c r="DR155" s="90"/>
      <c r="DS155" s="90"/>
      <c r="DT155" s="90" t="str">
        <f t="shared" si="48"/>
        <v>D6.scenario.defSelectData['sel902']= [ '-1', '1', '2', '3', '4', '5' ];</v>
      </c>
    </row>
    <row r="156" spans="1:124" s="85" customFormat="1" ht="43.5" customHeight="1">
      <c r="A156" s="73"/>
      <c r="B156" s="111" t="s">
        <v>2989</v>
      </c>
      <c r="C156" s="120" t="s">
        <v>3587</v>
      </c>
      <c r="D156" s="132" t="s">
        <v>2453</v>
      </c>
      <c r="E156" s="111" t="s">
        <v>3047</v>
      </c>
      <c r="F156" s="120"/>
      <c r="G156" s="132"/>
      <c r="H156" s="120" t="s">
        <v>3587</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3628</v>
      </c>
      <c r="W156" s="120" t="s">
        <v>5900</v>
      </c>
      <c r="X156" s="120" t="s">
        <v>5901</v>
      </c>
      <c r="Y156" s="120" t="s">
        <v>5902</v>
      </c>
      <c r="Z156" s="120" t="s">
        <v>5903</v>
      </c>
      <c r="AA156" s="120" t="s">
        <v>5904</v>
      </c>
      <c r="AB156" s="120" t="s">
        <v>5905</v>
      </c>
      <c r="AC156" s="120" t="s">
        <v>5906</v>
      </c>
      <c r="AD156" s="120"/>
      <c r="AE156" s="120"/>
      <c r="AF156" s="120"/>
      <c r="AG156" s="120"/>
      <c r="AH156" s="120"/>
      <c r="AI156" s="120"/>
      <c r="AJ156" s="120"/>
      <c r="AK156" s="120"/>
      <c r="AL156" s="132" t="s">
        <v>2267</v>
      </c>
      <c r="AM156" s="161" t="s">
        <v>2615</v>
      </c>
      <c r="AN156" s="161" t="s">
        <v>2616</v>
      </c>
      <c r="AO156" s="161" t="s">
        <v>2617</v>
      </c>
      <c r="AP156" s="132" t="s">
        <v>2618</v>
      </c>
      <c r="AQ156" s="132" t="s">
        <v>2320</v>
      </c>
      <c r="AR156" s="161"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Voiture compacte", " Fourgonnette", " Voiture de taille familiale", " Voiture électrique", " Vélo", " Scooter", " Grande moto", "" ];</v>
      </c>
      <c r="DR156" s="90"/>
      <c r="DS156" s="90"/>
      <c r="DT156" s="90" t="str">
        <f t="shared" si="48"/>
        <v>D6.scenario.defSelectData['sel911']= [ '-1', '1', '2', '3', '4', '5', '6', '7' ];</v>
      </c>
    </row>
    <row r="157" spans="1:124" s="85" customFormat="1" ht="43.5" customHeight="1">
      <c r="A157" s="73"/>
      <c r="B157" s="111" t="s">
        <v>2990</v>
      </c>
      <c r="C157" s="120" t="s">
        <v>5468</v>
      </c>
      <c r="D157" s="132" t="s">
        <v>917</v>
      </c>
      <c r="E157" s="111" t="s">
        <v>3047</v>
      </c>
      <c r="F157" s="120"/>
      <c r="G157" s="132"/>
      <c r="H157" s="120" t="s">
        <v>5468</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3628</v>
      </c>
      <c r="W157" s="120" t="s">
        <v>4115</v>
      </c>
      <c r="X157" s="120" t="s">
        <v>4116</v>
      </c>
      <c r="Y157" s="120" t="s">
        <v>4117</v>
      </c>
      <c r="Z157" s="120" t="s">
        <v>4118</v>
      </c>
      <c r="AA157" s="120" t="s">
        <v>4119</v>
      </c>
      <c r="AB157" s="120" t="s">
        <v>4120</v>
      </c>
      <c r="AC157" s="120" t="s">
        <v>4121</v>
      </c>
      <c r="AD157" s="120" t="s">
        <v>4122</v>
      </c>
      <c r="AE157" s="120" t="s">
        <v>3691</v>
      </c>
      <c r="AF157" s="120"/>
      <c r="AG157" s="120"/>
      <c r="AH157" s="120"/>
      <c r="AI157" s="120"/>
      <c r="AJ157" s="120"/>
      <c r="AK157" s="120"/>
      <c r="AL157" s="132" t="s">
        <v>2267</v>
      </c>
      <c r="AM157" s="132" t="s">
        <v>2619</v>
      </c>
      <c r="AN157" s="132" t="s">
        <v>2620</v>
      </c>
      <c r="AO157" s="161" t="s">
        <v>2621</v>
      </c>
      <c r="AP157" s="161" t="s">
        <v>2622</v>
      </c>
      <c r="AQ157" s="161" t="s">
        <v>2623</v>
      </c>
      <c r="AR157" s="161" t="s">
        <v>2624</v>
      </c>
      <c r="AS157" s="161"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title:"Consommation de carburant de la voiture",  unit:"",  text:"Consommation de carburant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"Veuillez sélectionner",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5469</v>
      </c>
      <c r="D158" s="132" t="s">
        <v>2781</v>
      </c>
      <c r="E158" s="111" t="s">
        <v>3047</v>
      </c>
      <c r="F158" s="120"/>
      <c r="G158" s="132"/>
      <c r="H158" s="120" t="s">
        <v>5584</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title:"Principal utilisateur de la voiture",  unit:"",  text:"A qui est la voiture ? Veuillez l'écrire si vous pouvez le désigner.",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5470</v>
      </c>
      <c r="D159" s="132" t="s">
        <v>3114</v>
      </c>
      <c r="E159" s="111" t="s">
        <v>2770</v>
      </c>
      <c r="F159" s="120"/>
      <c r="G159" s="132"/>
      <c r="H159" s="120" t="s">
        <v>5585</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3628</v>
      </c>
      <c r="W159" s="120" t="s">
        <v>3696</v>
      </c>
      <c r="X159" s="120" t="s">
        <v>3840</v>
      </c>
      <c r="Y159" s="120" t="s">
        <v>4048</v>
      </c>
      <c r="Z159" s="120"/>
      <c r="AA159" s="120"/>
      <c r="AB159" s="120"/>
      <c r="AC159" s="120"/>
      <c r="AD159" s="120"/>
      <c r="AE159" s="120"/>
      <c r="AF159" s="120"/>
      <c r="AG159" s="120"/>
      <c r="AH159" s="120"/>
      <c r="AI159" s="120"/>
      <c r="AJ159" s="120"/>
      <c r="AK159" s="120"/>
      <c r="AL159" s="132" t="s">
        <v>2267</v>
      </c>
      <c r="AM159" s="161" t="s">
        <v>2480</v>
      </c>
      <c r="AN159" s="132" t="s">
        <v>2481</v>
      </c>
      <c r="AO159" s="161"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pneus verts",  unit:"",  text:"Utilisez-vous des pneus verts, plus écologiques ?",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je ne sais pas", "" ];</v>
      </c>
      <c r="DR159" s="90"/>
      <c r="DS159" s="90"/>
      <c r="DT159" s="90" t="str">
        <f t="shared" si="48"/>
        <v>D6.scenario.defSelectData['sel914']= [ '-1', '1', '2', '3' ];</v>
      </c>
    </row>
    <row r="160" spans="1:124" s="85" customFormat="1" ht="43.5" customHeight="1">
      <c r="A160" s="73"/>
      <c r="B160" s="111" t="s">
        <v>2994</v>
      </c>
      <c r="C160" s="120" t="s">
        <v>3588</v>
      </c>
      <c r="D160" s="132" t="s">
        <v>2634</v>
      </c>
      <c r="E160" s="111" t="s">
        <v>3032</v>
      </c>
      <c r="F160" s="120"/>
      <c r="G160" s="132"/>
      <c r="H160" s="120" t="s">
        <v>5586</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à laquelle vous vous rendez fréquemment",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3589</v>
      </c>
      <c r="D161" s="132" t="s">
        <v>2635</v>
      </c>
      <c r="E161" s="111" t="s">
        <v>3032</v>
      </c>
      <c r="F161" s="120"/>
      <c r="G161" s="132"/>
      <c r="H161" s="120" t="s">
        <v>5587</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3628</v>
      </c>
      <c r="W161" s="120" t="s">
        <v>5907</v>
      </c>
      <c r="X161" s="120" t="s">
        <v>3949</v>
      </c>
      <c r="Y161" s="120" t="s">
        <v>5908</v>
      </c>
      <c r="Z161" s="120" t="s">
        <v>5909</v>
      </c>
      <c r="AA161" s="120" t="s">
        <v>5910</v>
      </c>
      <c r="AB161" s="120" t="s">
        <v>5911</v>
      </c>
      <c r="AC161" s="120" t="s">
        <v>5912</v>
      </c>
      <c r="AD161" s="120" t="s">
        <v>5913</v>
      </c>
      <c r="AE161" s="120" t="s">
        <v>5914</v>
      </c>
      <c r="AF161" s="120"/>
      <c r="AG161" s="120"/>
      <c r="AH161" s="120"/>
      <c r="AI161" s="120"/>
      <c r="AJ161" s="120"/>
      <c r="AK161" s="120"/>
      <c r="AL161" s="132" t="s">
        <v>2267</v>
      </c>
      <c r="AM161" s="161" t="s">
        <v>2036</v>
      </c>
      <c r="AN161" s="161" t="s">
        <v>2636</v>
      </c>
      <c r="AO161" s="161" t="s">
        <v>2637</v>
      </c>
      <c r="AP161" s="161"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y allez-vous en voiture ?", inputType:"sel922", right:"", postfix:"", nodata:"", varType:"Number", min:"", max:"", defaultValue:"-1", d11t:"",d11p:"",d12t:"",d12p:"",d13t:"",d13p:"",d1w:"",d1d:"", d21t:"",d21p:"",d22t:"",d22p:"",d23t:"",d23p:"",d2w:"",d2d:"", d31t:"",d31p:"",d32t:"",d32p:"",d33t:"",d33p:"",d3w:"",d3d:""}; </v>
      </c>
      <c r="DO161" s="88"/>
      <c r="DP161" s="88"/>
      <c r="DQ161" s="89" t="str">
        <f t="shared" si="47"/>
        <v>D6.scenario.defSelectValue["sel922"]= [ "Veuillez sélectionner", " Chaque jour", " 5 fois par semaine", " Deux à trois fois par semaine", " Une fois par semaine", " Deux fois par mois", " Une fois par mois", " Une fois tous les deux mois", " Deux à trois fois par an", " Une fois par an", "" ];</v>
      </c>
      <c r="DR161" s="90"/>
      <c r="DS161" s="90"/>
      <c r="DT161" s="90" t="str">
        <f t="shared" si="48"/>
        <v>D6.scenario.defSelectData['sel922']= [ '-1', '365', '250', '120', '50', '25', '12', '6', '2', '1' ];</v>
      </c>
    </row>
    <row r="162" spans="1:124" s="85" customFormat="1" ht="43.5" customHeight="1">
      <c r="A162" s="73"/>
      <c r="B162" s="111" t="s">
        <v>2996</v>
      </c>
      <c r="C162" s="120" t="s">
        <v>5471</v>
      </c>
      <c r="D162" s="132" t="s">
        <v>2647</v>
      </c>
      <c r="E162" s="111" t="s">
        <v>3032</v>
      </c>
      <c r="F162" s="120" t="s">
        <v>3601</v>
      </c>
      <c r="G162" s="132" t="s">
        <v>435</v>
      </c>
      <c r="H162" s="120" t="s">
        <v>5471</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3628</v>
      </c>
      <c r="W162" s="120" t="s">
        <v>3957</v>
      </c>
      <c r="X162" s="120" t="s">
        <v>3958</v>
      </c>
      <c r="Y162" s="120" t="s">
        <v>3959</v>
      </c>
      <c r="Z162" s="120" t="s">
        <v>3960</v>
      </c>
      <c r="AA162" s="120" t="s">
        <v>3961</v>
      </c>
      <c r="AB162" s="120" t="s">
        <v>3962</v>
      </c>
      <c r="AC162" s="120" t="s">
        <v>3963</v>
      </c>
      <c r="AD162" s="120" t="s">
        <v>3964</v>
      </c>
      <c r="AE162" s="120" t="s">
        <v>3965</v>
      </c>
      <c r="AF162" s="120" t="s">
        <v>3966</v>
      </c>
      <c r="AG162" s="120" t="s">
        <v>3967</v>
      </c>
      <c r="AH162" s="120" t="s">
        <v>3968</v>
      </c>
      <c r="AI162" s="120"/>
      <c r="AJ162" s="120"/>
      <c r="AK162" s="120"/>
      <c r="AL162" s="132" t="s">
        <v>2267</v>
      </c>
      <c r="AM162" s="132" t="s">
        <v>2648</v>
      </c>
      <c r="AN162" s="132" t="s">
        <v>2649</v>
      </c>
      <c r="AO162" s="161" t="s">
        <v>2650</v>
      </c>
      <c r="AP162" s="161" t="s">
        <v>2651</v>
      </c>
      <c r="AQ162" s="161" t="s">
        <v>2652</v>
      </c>
      <c r="AR162" s="161"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title:"Trajet aller",  unit:"km",  text:"Trajet aller", inputType:"sel923", right:"", postfix:"", nodata:"", varType:"Number", min:"", max:"", defaultValue:"-1", d11t:"",d11p:"",d12t:"",d12p:"",d13t:"",d13p:"",d1w:"",d1d:"", d21t:"",d21p:"",d22t:"",d22p:"",d23t:"",d23p:"",d2w:"",d2d:"", d31t:"",d31p:"",d32t:"",d32p:"",d33t:"",d33p:"",d3w:"",d3d:""}; </v>
      </c>
      <c r="DO162" s="88"/>
      <c r="DP162" s="88"/>
      <c r="DQ162" s="89" t="str">
        <f t="shared" si="47"/>
        <v>D6.scenario.defSelectValue["sel923"]= [ "Veuillez sélectionner",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5472</v>
      </c>
      <c r="D163" s="132" t="s">
        <v>2642</v>
      </c>
      <c r="E163" s="111" t="s">
        <v>3032</v>
      </c>
      <c r="F163" s="120"/>
      <c r="G163" s="132"/>
      <c r="H163" s="120" t="s">
        <v>5588</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3628</v>
      </c>
      <c r="W163" s="120" t="s">
        <v>4103</v>
      </c>
      <c r="X163" s="120" t="s">
        <v>3969</v>
      </c>
      <c r="Y163" s="120" t="s">
        <v>3970</v>
      </c>
      <c r="Z163" s="120" t="s">
        <v>3971</v>
      </c>
      <c r="AA163" s="120" t="s">
        <v>5915</v>
      </c>
      <c r="AB163" s="120"/>
      <c r="AC163" s="120"/>
      <c r="AD163" s="120"/>
      <c r="AE163" s="120"/>
      <c r="AF163" s="120"/>
      <c r="AG163" s="120"/>
      <c r="AH163" s="120"/>
      <c r="AI163" s="120"/>
      <c r="AJ163" s="120"/>
      <c r="AK163" s="120"/>
      <c r="AL163" s="132" t="s">
        <v>2267</v>
      </c>
      <c r="AM163" s="161" t="s">
        <v>839</v>
      </c>
      <c r="AN163" s="161" t="s">
        <v>840</v>
      </c>
      <c r="AO163" s="161"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title:"Voiture utilisée",  unit:"",  text:"Quelle voiture utilisez-vous principalement ?",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v>
      </c>
      <c r="DR163" s="90"/>
      <c r="DS163" s="90"/>
      <c r="DT163" s="90" t="str">
        <f t="shared" si="48"/>
        <v>D6.scenario.defSelectData['sel924']= [ '-1', '1', '2', '3', '4', '5' ];</v>
      </c>
    </row>
    <row r="164" spans="1:124" s="85" customFormat="1" ht="43.5" customHeight="1">
      <c r="A164" s="73"/>
      <c r="B164" s="111" t="s">
        <v>2998</v>
      </c>
      <c r="C164" s="120" t="s">
        <v>5473</v>
      </c>
      <c r="D164" s="132" t="s">
        <v>3053</v>
      </c>
      <c r="E164" s="111" t="s">
        <v>2769</v>
      </c>
      <c r="F164" s="120"/>
      <c r="G164" s="132"/>
      <c r="H164" s="120" t="s">
        <v>5589</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3628</v>
      </c>
      <c r="W164" s="120" t="s">
        <v>5727</v>
      </c>
      <c r="X164" s="120" t="s">
        <v>3973</v>
      </c>
      <c r="Y164" s="120" t="s">
        <v>5730</v>
      </c>
      <c r="Z164" s="120"/>
      <c r="AA164" s="120"/>
      <c r="AB164" s="120"/>
      <c r="AC164" s="120"/>
      <c r="AD164" s="120"/>
      <c r="AE164" s="120"/>
      <c r="AF164" s="120"/>
      <c r="AG164" s="120"/>
      <c r="AH164" s="120"/>
      <c r="AI164" s="120"/>
      <c r="AJ164" s="120"/>
      <c r="AK164" s="120"/>
      <c r="AL164" s="132" t="s">
        <v>2267</v>
      </c>
      <c r="AM164" s="161" t="s">
        <v>2756</v>
      </c>
      <c r="AN164" s="132" t="s">
        <v>2757</v>
      </c>
      <c r="AO164" s="161"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title:"Système d'arrêt au ralenti",  unit:"",  text:"Lorsque vous faites un long arrêt, utilisez-vous le système d'arrêt au ralenti ?",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 de temps en temps", " Je ne le fais pas", "" ];</v>
      </c>
      <c r="DR164" s="90"/>
      <c r="DS164" s="90"/>
      <c r="DT164" s="90" t="str">
        <f t="shared" si="48"/>
        <v>D6.scenario.defSelectData['sel931']= [ '-1', '1', '2', '3' ];</v>
      </c>
    </row>
    <row r="165" spans="1:124" s="85" customFormat="1" ht="43.5" customHeight="1">
      <c r="A165" s="73"/>
      <c r="B165" s="111" t="s">
        <v>2999</v>
      </c>
      <c r="C165" s="120" t="s">
        <v>5474</v>
      </c>
      <c r="D165" s="132" t="s">
        <v>3054</v>
      </c>
      <c r="E165" s="111" t="s">
        <v>2769</v>
      </c>
      <c r="F165" s="120"/>
      <c r="G165" s="132"/>
      <c r="H165" s="120" t="s">
        <v>5590</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3628</v>
      </c>
      <c r="W165" s="120" t="s">
        <v>5727</v>
      </c>
      <c r="X165" s="120" t="s">
        <v>3973</v>
      </c>
      <c r="Y165" s="120" t="s">
        <v>5730</v>
      </c>
      <c r="Z165" s="120"/>
      <c r="AA165" s="120"/>
      <c r="AB165" s="120"/>
      <c r="AC165" s="120"/>
      <c r="AD165" s="120"/>
      <c r="AE165" s="120"/>
      <c r="AF165" s="120"/>
      <c r="AG165" s="120"/>
      <c r="AH165" s="120"/>
      <c r="AI165" s="120"/>
      <c r="AJ165" s="120"/>
      <c r="AK165" s="120"/>
      <c r="AL165" s="132" t="s">
        <v>2267</v>
      </c>
      <c r="AM165" s="161" t="s">
        <v>2756</v>
      </c>
      <c r="AN165" s="161" t="s">
        <v>2757</v>
      </c>
      <c r="AO165" s="161"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brusque",  unit:"",  text:"Essayez-vous d'éviter d'accélérer soudainement ou de démarrer brusquement ?",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 de temps en temps", " Je ne le fais pas", "" ];</v>
      </c>
      <c r="DR165" s="90"/>
      <c r="DS165" s="90"/>
      <c r="DT165" s="90" t="str">
        <f t="shared" si="48"/>
        <v>D6.scenario.defSelectData['sel932']= [ '-1', '1', '2', '3' ];</v>
      </c>
    </row>
    <row r="166" spans="1:124" s="85" customFormat="1" ht="43.5" customHeight="1">
      <c r="A166" s="73"/>
      <c r="B166" s="111" t="s">
        <v>3000</v>
      </c>
      <c r="C166" s="120" t="s">
        <v>5475</v>
      </c>
      <c r="D166" s="132" t="s">
        <v>2748</v>
      </c>
      <c r="E166" s="111" t="s">
        <v>2769</v>
      </c>
      <c r="F166" s="120"/>
      <c r="G166" s="132"/>
      <c r="H166" s="120" t="s">
        <v>5475</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3628</v>
      </c>
      <c r="W166" s="120" t="s">
        <v>5727</v>
      </c>
      <c r="X166" s="120" t="s">
        <v>3973</v>
      </c>
      <c r="Y166" s="120" t="s">
        <v>5730</v>
      </c>
      <c r="Z166" s="120"/>
      <c r="AA166" s="120"/>
      <c r="AB166" s="120"/>
      <c r="AC166" s="120"/>
      <c r="AD166" s="120"/>
      <c r="AE166" s="120"/>
      <c r="AF166" s="120"/>
      <c r="AG166" s="120"/>
      <c r="AH166" s="120"/>
      <c r="AI166" s="120"/>
      <c r="AJ166" s="120"/>
      <c r="AK166" s="120"/>
      <c r="AL166" s="132" t="s">
        <v>2267</v>
      </c>
      <c r="AM166" s="161" t="s">
        <v>2756</v>
      </c>
      <c r="AN166" s="161" t="s">
        <v>2757</v>
      </c>
      <c r="AO166" s="161"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 de temps en temps", " Je ne le fais pas", "" ];</v>
      </c>
      <c r="DR166" s="90"/>
      <c r="DS166" s="90"/>
      <c r="DT166" s="90" t="str">
        <f t="shared" si="48"/>
        <v>D6.scenario.defSelectData['sel933']= [ '-1', '1', '2', '3' ];</v>
      </c>
    </row>
    <row r="167" spans="1:124" s="85" customFormat="1" ht="43.5" customHeight="1">
      <c r="A167" s="73"/>
      <c r="B167" s="111" t="s">
        <v>3001</v>
      </c>
      <c r="C167" s="120" t="s">
        <v>5476</v>
      </c>
      <c r="D167" s="132" t="s">
        <v>2749</v>
      </c>
      <c r="E167" s="111" t="s">
        <v>2769</v>
      </c>
      <c r="F167" s="120"/>
      <c r="G167" s="132"/>
      <c r="H167" s="120" t="s">
        <v>5476</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3628</v>
      </c>
      <c r="W167" s="120" t="s">
        <v>5727</v>
      </c>
      <c r="X167" s="120" t="s">
        <v>3973</v>
      </c>
      <c r="Y167" s="120" t="s">
        <v>5730</v>
      </c>
      <c r="Z167" s="120"/>
      <c r="AA167" s="120"/>
      <c r="AB167" s="120"/>
      <c r="AC167" s="120"/>
      <c r="AD167" s="120"/>
      <c r="AE167" s="120"/>
      <c r="AF167" s="120"/>
      <c r="AG167" s="120"/>
      <c r="AH167" s="120"/>
      <c r="AI167" s="120"/>
      <c r="AJ167" s="120"/>
      <c r="AK167" s="120"/>
      <c r="AL167" s="132" t="s">
        <v>2267</v>
      </c>
      <c r="AM167" s="161" t="s">
        <v>2756</v>
      </c>
      <c r="AN167" s="161" t="s">
        <v>2757</v>
      </c>
      <c r="AO167" s="161"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title:"Arrêter d'accélérer tôt",  unit:"",  text:"Arrêter d'accélérer tôt",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 de temps en temps", " Je ne le fais pas", "" ];</v>
      </c>
      <c r="DR167" s="90"/>
      <c r="DS167" s="90"/>
      <c r="DT167" s="90" t="str">
        <f t="shared" si="48"/>
        <v>D6.scenario.defSelectData['sel934']= [ '-1', '1', '2', '3' ];</v>
      </c>
    </row>
    <row r="168" spans="1:124" s="85" customFormat="1" ht="43.5" customHeight="1">
      <c r="A168" s="73"/>
      <c r="B168" s="111" t="s">
        <v>3002</v>
      </c>
      <c r="C168" s="120" t="s">
        <v>5477</v>
      </c>
      <c r="D168" s="132" t="s">
        <v>2750</v>
      </c>
      <c r="E168" s="111" t="s">
        <v>2769</v>
      </c>
      <c r="F168" s="120"/>
      <c r="G168" s="132"/>
      <c r="H168" s="120" t="s">
        <v>5477</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3628</v>
      </c>
      <c r="W168" s="120" t="s">
        <v>5727</v>
      </c>
      <c r="X168" s="120" t="s">
        <v>3973</v>
      </c>
      <c r="Y168" s="120" t="s">
        <v>5730</v>
      </c>
      <c r="Z168" s="120"/>
      <c r="AA168" s="120"/>
      <c r="AB168" s="120"/>
      <c r="AC168" s="120"/>
      <c r="AD168" s="120"/>
      <c r="AE168" s="120"/>
      <c r="AF168" s="120"/>
      <c r="AG168" s="120"/>
      <c r="AH168" s="120"/>
      <c r="AI168" s="120"/>
      <c r="AJ168" s="120"/>
      <c r="AK168" s="120"/>
      <c r="AL168" s="132" t="s">
        <v>2267</v>
      </c>
      <c r="AM168" s="161" t="s">
        <v>2756</v>
      </c>
      <c r="AN168" s="161" t="s">
        <v>2757</v>
      </c>
      <c r="AO168" s="161"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title:"Ecoute des infos routières",  unit:"",  text:"Ecoute des infos routières",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 de temps en temps", " Je ne le fais pas", "" ];</v>
      </c>
      <c r="DR168" s="90"/>
      <c r="DS168" s="90"/>
      <c r="DT168" s="90" t="str">
        <f t="shared" si="48"/>
        <v>D6.scenario.defSelectData['sel935']= [ '-1', '1', '2', '3' ];</v>
      </c>
    </row>
    <row r="169" spans="1:124" s="85" customFormat="1" ht="43.5" customHeight="1">
      <c r="A169" s="73"/>
      <c r="B169" s="111" t="s">
        <v>3003</v>
      </c>
      <c r="C169" s="120" t="s">
        <v>5478</v>
      </c>
      <c r="D169" s="132" t="s">
        <v>3558</v>
      </c>
      <c r="E169" s="111" t="s">
        <v>2769</v>
      </c>
      <c r="F169" s="120"/>
      <c r="G169" s="132"/>
      <c r="H169" s="120" t="s">
        <v>5591</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3628</v>
      </c>
      <c r="W169" s="120" t="s">
        <v>5727</v>
      </c>
      <c r="X169" s="120" t="s">
        <v>3973</v>
      </c>
      <c r="Y169" s="120" t="s">
        <v>5730</v>
      </c>
      <c r="Z169" s="120"/>
      <c r="AA169" s="120"/>
      <c r="AB169" s="120"/>
      <c r="AC169" s="120"/>
      <c r="AD169" s="120"/>
      <c r="AE169" s="120"/>
      <c r="AF169" s="120"/>
      <c r="AG169" s="120"/>
      <c r="AH169" s="120"/>
      <c r="AI169" s="120"/>
      <c r="AJ169" s="120"/>
      <c r="AK169" s="120"/>
      <c r="AL169" s="132" t="s">
        <v>2267</v>
      </c>
      <c r="AM169" s="161" t="s">
        <v>2756</v>
      </c>
      <c r="AN169" s="161" t="s">
        <v>2757</v>
      </c>
      <c r="AO169" s="161"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title:"Ne pas charger le véhicule inutilement",  unit:"",  text:"Conduire sans charger inutilement le véhicule",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 de temps en temps", " Je ne le fais pas", "" ];</v>
      </c>
      <c r="DR169" s="90"/>
      <c r="DS169" s="90"/>
      <c r="DT169" s="90" t="str">
        <f t="shared" si="48"/>
        <v>D6.scenario.defSelectData['sel936']= [ '-1', '1', '2', '3' ];</v>
      </c>
    </row>
    <row r="170" spans="1:124" s="85" customFormat="1" ht="50.25" customHeight="1">
      <c r="A170" s="73"/>
      <c r="B170" s="111" t="s">
        <v>3004</v>
      </c>
      <c r="C170" s="120" t="s">
        <v>5479</v>
      </c>
      <c r="D170" s="132" t="s">
        <v>3055</v>
      </c>
      <c r="E170" s="111" t="s">
        <v>2157</v>
      </c>
      <c r="F170" s="120"/>
      <c r="G170" s="132"/>
      <c r="H170" s="120" t="s">
        <v>5592</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3628</v>
      </c>
      <c r="W170" s="120" t="s">
        <v>5727</v>
      </c>
      <c r="X170" s="120" t="s">
        <v>3973</v>
      </c>
      <c r="Y170" s="120" t="s">
        <v>5730</v>
      </c>
      <c r="Z170" s="120"/>
      <c r="AA170" s="120"/>
      <c r="AB170" s="120"/>
      <c r="AC170" s="120"/>
      <c r="AD170" s="120"/>
      <c r="AE170" s="120"/>
      <c r="AF170" s="120"/>
      <c r="AG170" s="120"/>
      <c r="AH170" s="120"/>
      <c r="AI170" s="120"/>
      <c r="AJ170" s="120"/>
      <c r="AK170" s="120"/>
      <c r="AL170" s="132" t="s">
        <v>2267</v>
      </c>
      <c r="AM170" s="161" t="s">
        <v>2756</v>
      </c>
      <c r="AN170" s="161" t="s">
        <v>2757</v>
      </c>
      <c r="AO170" s="161"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la voiture",  unit:"",  text:"Réglez-vous fréquemment la température et le volume d'air du climatiseur de la voiture ?",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 de temps en temps", " Je ne le fais pas", "" ];</v>
      </c>
      <c r="DR170" s="90"/>
      <c r="DS170" s="90"/>
      <c r="DT170" s="90" t="str">
        <f t="shared" si="48"/>
        <v>D6.scenario.defSelectData['sel937']= [ '-1', '1', '2', '3' ];</v>
      </c>
    </row>
    <row r="171" spans="1:124" s="85" customFormat="1" ht="50.25" customHeight="1">
      <c r="A171" s="73"/>
      <c r="B171" s="111" t="s">
        <v>3005</v>
      </c>
      <c r="C171" s="120" t="s">
        <v>5480</v>
      </c>
      <c r="D171" s="132" t="s">
        <v>3559</v>
      </c>
      <c r="E171" s="111" t="s">
        <v>2157</v>
      </c>
      <c r="F171" s="121"/>
      <c r="G171" s="133"/>
      <c r="H171" s="120" t="s">
        <v>5593</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3628</v>
      </c>
      <c r="W171" s="120" t="s">
        <v>5727</v>
      </c>
      <c r="X171" s="120" t="s">
        <v>3973</v>
      </c>
      <c r="Y171" s="120" t="s">
        <v>5730</v>
      </c>
      <c r="Z171" s="120"/>
      <c r="AA171" s="120"/>
      <c r="AB171" s="120"/>
      <c r="AC171" s="120"/>
      <c r="AD171" s="120"/>
      <c r="AE171" s="120"/>
      <c r="AF171" s="120"/>
      <c r="AG171" s="120"/>
      <c r="AH171" s="120"/>
      <c r="AI171" s="120"/>
      <c r="AJ171" s="120"/>
      <c r="AK171" s="120"/>
      <c r="AL171" s="132" t="s">
        <v>2267</v>
      </c>
      <c r="AM171" s="161" t="s">
        <v>2756</v>
      </c>
      <c r="AN171" s="161" t="s">
        <v>2757</v>
      </c>
      <c r="AO171" s="161"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title:"Conduire sans chauffage",  unit:"",  text:"Utilisez-vous le chauffage lorsqu'il fait froid ?",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 de temps en temps", " Je ne le fais pas", "" ];</v>
      </c>
      <c r="DR171" s="90"/>
      <c r="DS171" s="90"/>
      <c r="DT171" s="90" t="str">
        <f t="shared" si="48"/>
        <v>D6.scenario.defSelectData['sel938']= [ '-1', '1', '2', '3' ];</v>
      </c>
    </row>
    <row r="172" spans="1:124" s="85" customFormat="1" ht="58.5" customHeight="1">
      <c r="A172" s="73"/>
      <c r="B172" s="111" t="s">
        <v>3006</v>
      </c>
      <c r="C172" s="120" t="s">
        <v>3590</v>
      </c>
      <c r="D172" s="132" t="s">
        <v>3560</v>
      </c>
      <c r="E172" s="111" t="s">
        <v>2157</v>
      </c>
      <c r="F172" s="121"/>
      <c r="G172" s="133"/>
      <c r="H172" s="120" t="s">
        <v>5594</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3628</v>
      </c>
      <c r="W172" s="120" t="s">
        <v>5727</v>
      </c>
      <c r="X172" s="120" t="s">
        <v>3973</v>
      </c>
      <c r="Y172" s="120" t="s">
        <v>5730</v>
      </c>
      <c r="Z172" s="120"/>
      <c r="AA172" s="120"/>
      <c r="AB172" s="120"/>
      <c r="AC172" s="120"/>
      <c r="AD172" s="120"/>
      <c r="AE172" s="120"/>
      <c r="AF172" s="120"/>
      <c r="AG172" s="120"/>
      <c r="AH172" s="120"/>
      <c r="AI172" s="120"/>
      <c r="AJ172" s="120"/>
      <c r="AK172" s="120"/>
      <c r="AL172" s="132" t="s">
        <v>2267</v>
      </c>
      <c r="AM172" s="132" t="s">
        <v>2756</v>
      </c>
      <c r="AN172" s="161" t="s">
        <v>2757</v>
      </c>
      <c r="AO172" s="161"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les pneus à un niveau de pression adéquat ?",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 de temps en temps", " Je ne le fais pas", "" ];</v>
      </c>
      <c r="DR172" s="90"/>
      <c r="DS172" s="90"/>
      <c r="DT172" s="90" t="str">
        <f t="shared" si="48"/>
        <v>D6.scenario.defSelectData['sel939']= [ '-1', '1', '2', '3' ];</v>
      </c>
    </row>
    <row r="173" spans="1:124" s="85" customFormat="1" ht="58.5" customHeight="1">
      <c r="A173" s="73"/>
      <c r="B173" s="111" t="s">
        <v>4639</v>
      </c>
      <c r="C173" s="120" t="s">
        <v>4891</v>
      </c>
      <c r="D173" s="132" t="s">
        <v>4640</v>
      </c>
      <c r="E173" s="111" t="s">
        <v>4641</v>
      </c>
      <c r="F173" s="121"/>
      <c r="G173" s="133"/>
      <c r="H173" s="120" t="s">
        <v>4896</v>
      </c>
      <c r="I173" s="132" t="s">
        <v>4642</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3659</v>
      </c>
      <c r="W173" s="120" t="s">
        <v>3643</v>
      </c>
      <c r="X173" s="120" t="s">
        <v>5037</v>
      </c>
      <c r="Y173" s="120" t="s">
        <v>5038</v>
      </c>
      <c r="Z173" s="120" t="s">
        <v>5039</v>
      </c>
      <c r="AA173" s="120"/>
      <c r="AB173" s="120"/>
      <c r="AC173" s="120"/>
      <c r="AD173" s="120"/>
      <c r="AE173" s="120"/>
      <c r="AF173" s="120"/>
      <c r="AG173" s="120"/>
      <c r="AH173" s="120"/>
      <c r="AI173" s="120"/>
      <c r="AJ173" s="120"/>
      <c r="AK173" s="120"/>
      <c r="AL173" s="132" t="s">
        <v>4644</v>
      </c>
      <c r="AM173" s="132" t="s">
        <v>4645</v>
      </c>
      <c r="AN173" s="161" t="s">
        <v>2744</v>
      </c>
      <c r="AO173" s="161" t="s">
        <v>4646</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4647</v>
      </c>
      <c r="C174" s="120" t="s">
        <v>4892</v>
      </c>
      <c r="D174" s="132" t="s">
        <v>4648</v>
      </c>
      <c r="E174" s="111" t="s">
        <v>4649</v>
      </c>
      <c r="F174" s="121"/>
      <c r="G174" s="133"/>
      <c r="H174" s="120" t="s">
        <v>4897</v>
      </c>
      <c r="I174" s="132" t="s">
        <v>4650</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3659</v>
      </c>
      <c r="W174" s="120" t="s">
        <v>3643</v>
      </c>
      <c r="X174" s="120" t="s">
        <v>5037</v>
      </c>
      <c r="Y174" s="120" t="s">
        <v>5038</v>
      </c>
      <c r="Z174" s="120" t="s">
        <v>5039</v>
      </c>
      <c r="AA174" s="120"/>
      <c r="AB174" s="120"/>
      <c r="AC174" s="120"/>
      <c r="AD174" s="120"/>
      <c r="AE174" s="120"/>
      <c r="AF174" s="120"/>
      <c r="AG174" s="120"/>
      <c r="AH174" s="120"/>
      <c r="AI174" s="120"/>
      <c r="AJ174" s="120"/>
      <c r="AK174" s="120"/>
      <c r="AL174" s="132" t="s">
        <v>4643</v>
      </c>
      <c r="AM174" s="132" t="s">
        <v>4645</v>
      </c>
      <c r="AN174" s="161" t="s">
        <v>2744</v>
      </c>
      <c r="AO174" s="161" t="s">
        <v>4646</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4651</v>
      </c>
      <c r="C175" s="120" t="s">
        <v>4893</v>
      </c>
      <c r="D175" s="132" t="s">
        <v>4652</v>
      </c>
      <c r="E175" s="111" t="s">
        <v>3383</v>
      </c>
      <c r="F175" s="121"/>
      <c r="G175" s="133"/>
      <c r="H175" s="120" t="s">
        <v>4898</v>
      </c>
      <c r="I175" s="132" t="s">
        <v>4653</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3659</v>
      </c>
      <c r="W175" s="120" t="s">
        <v>3643</v>
      </c>
      <c r="X175" s="120" t="s">
        <v>5037</v>
      </c>
      <c r="Y175" s="120" t="s">
        <v>5038</v>
      </c>
      <c r="Z175" s="120" t="s">
        <v>5039</v>
      </c>
      <c r="AA175" s="120"/>
      <c r="AB175" s="120"/>
      <c r="AC175" s="120"/>
      <c r="AD175" s="120"/>
      <c r="AE175" s="120"/>
      <c r="AF175" s="120"/>
      <c r="AG175" s="120"/>
      <c r="AH175" s="120"/>
      <c r="AI175" s="120"/>
      <c r="AJ175" s="120"/>
      <c r="AK175" s="120"/>
      <c r="AL175" s="132" t="s">
        <v>4654</v>
      </c>
      <c r="AM175" s="132" t="s">
        <v>4645</v>
      </c>
      <c r="AN175" s="161" t="s">
        <v>2744</v>
      </c>
      <c r="AO175" s="161" t="s">
        <v>4646</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4655</v>
      </c>
      <c r="C176" s="120" t="s">
        <v>4894</v>
      </c>
      <c r="D176" s="132" t="s">
        <v>4656</v>
      </c>
      <c r="E176" s="111" t="s">
        <v>4657</v>
      </c>
      <c r="F176" s="121"/>
      <c r="G176" s="133"/>
      <c r="H176" s="120" t="s">
        <v>4899</v>
      </c>
      <c r="I176" s="132" t="s">
        <v>4658</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3659</v>
      </c>
      <c r="W176" s="120" t="s">
        <v>3643</v>
      </c>
      <c r="X176" s="120" t="s">
        <v>5037</v>
      </c>
      <c r="Y176" s="120" t="s">
        <v>5038</v>
      </c>
      <c r="Z176" s="120" t="s">
        <v>5039</v>
      </c>
      <c r="AA176" s="120"/>
      <c r="AB176" s="120"/>
      <c r="AC176" s="120"/>
      <c r="AD176" s="120"/>
      <c r="AE176" s="120"/>
      <c r="AF176" s="120"/>
      <c r="AG176" s="120"/>
      <c r="AH176" s="120"/>
      <c r="AI176" s="120"/>
      <c r="AJ176" s="120"/>
      <c r="AK176" s="120"/>
      <c r="AL176" s="132" t="s">
        <v>4643</v>
      </c>
      <c r="AM176" s="132" t="s">
        <v>4645</v>
      </c>
      <c r="AN176" s="161" t="s">
        <v>2744</v>
      </c>
      <c r="AO176" s="161" t="s">
        <v>4646</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4659</v>
      </c>
      <c r="C177" s="120" t="s">
        <v>4895</v>
      </c>
      <c r="D177" s="132" t="s">
        <v>4660</v>
      </c>
      <c r="E177" s="111" t="s">
        <v>4661</v>
      </c>
      <c r="F177" s="121"/>
      <c r="G177" s="133"/>
      <c r="H177" s="120" t="s">
        <v>4900</v>
      </c>
      <c r="I177" s="132" t="s">
        <v>4662</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3659</v>
      </c>
      <c r="W177" s="120" t="s">
        <v>3643</v>
      </c>
      <c r="X177" s="120" t="s">
        <v>5037</v>
      </c>
      <c r="Y177" s="120" t="s">
        <v>5038</v>
      </c>
      <c r="Z177" s="120" t="s">
        <v>5039</v>
      </c>
      <c r="AA177" s="120"/>
      <c r="AB177" s="120"/>
      <c r="AC177" s="120"/>
      <c r="AD177" s="120"/>
      <c r="AE177" s="120"/>
      <c r="AF177" s="120"/>
      <c r="AG177" s="120"/>
      <c r="AH177" s="120"/>
      <c r="AI177" s="120"/>
      <c r="AJ177" s="120"/>
      <c r="AK177" s="120"/>
      <c r="AL177" s="132" t="s">
        <v>4644</v>
      </c>
      <c r="AM177" s="132" t="s">
        <v>4645</v>
      </c>
      <c r="AN177" s="161" t="s">
        <v>2744</v>
      </c>
      <c r="AO177" s="161" t="s">
        <v>4646</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7"/>
    </row>
    <row r="181" spans="1:124" ht="15">
      <c r="V181" s="197"/>
    </row>
    <row r="182" spans="1:124" ht="15">
      <c r="V182" s="197"/>
    </row>
    <row r="183" spans="1:124" ht="15">
      <c r="V183" s="197"/>
    </row>
    <row r="184" spans="1:124" ht="15">
      <c r="V184" s="198"/>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3615</v>
      </c>
      <c r="B1" t="s">
        <v>3616</v>
      </c>
      <c r="C1" t="s">
        <v>3617</v>
      </c>
      <c r="D1" t="s">
        <v>3618</v>
      </c>
    </row>
    <row r="2" spans="1:9">
      <c r="A2" t="s">
        <v>3619</v>
      </c>
      <c r="B2" t="s">
        <v>3620</v>
      </c>
      <c r="C2" t="s">
        <v>3621</v>
      </c>
      <c r="D2" t="s">
        <v>3622</v>
      </c>
      <c r="E2" t="s">
        <v>3623</v>
      </c>
      <c r="F2" t="s">
        <v>3624</v>
      </c>
      <c r="G2" t="s">
        <v>3625</v>
      </c>
      <c r="H2" t="s">
        <v>3626</v>
      </c>
      <c r="I2" t="s">
        <v>3627</v>
      </c>
    </row>
    <row r="3" spans="1:9">
      <c r="A3" t="s">
        <v>3628</v>
      </c>
      <c r="B3" t="s">
        <v>3629</v>
      </c>
      <c r="C3" t="s">
        <v>3630</v>
      </c>
    </row>
    <row r="4" spans="1:9">
      <c r="A4" t="s">
        <v>3680</v>
      </c>
      <c r="B4" t="s">
        <v>4049</v>
      </c>
      <c r="C4" t="s">
        <v>3631</v>
      </c>
      <c r="D4" t="s">
        <v>3632</v>
      </c>
      <c r="E4" t="s">
        <v>3633</v>
      </c>
      <c r="F4" t="s">
        <v>3634</v>
      </c>
      <c r="G4" t="s">
        <v>3635</v>
      </c>
      <c r="H4" t="s">
        <v>3636</v>
      </c>
      <c r="I4" t="s">
        <v>3637</v>
      </c>
    </row>
    <row r="5" spans="1:9">
      <c r="A5" t="s">
        <v>3638</v>
      </c>
      <c r="B5" t="s">
        <v>3639</v>
      </c>
    </row>
    <row r="6" spans="1:9">
      <c r="A6" t="s">
        <v>3659</v>
      </c>
      <c r="B6" t="s">
        <v>4050</v>
      </c>
      <c r="C6" t="s">
        <v>3640</v>
      </c>
      <c r="D6" t="s">
        <v>3641</v>
      </c>
    </row>
    <row r="7" spans="1:9">
      <c r="A7" t="s">
        <v>4051</v>
      </c>
      <c r="B7" t="s">
        <v>4052</v>
      </c>
      <c r="C7" t="s">
        <v>3642</v>
      </c>
    </row>
    <row r="8" spans="1:9">
      <c r="A8" t="s">
        <v>3643</v>
      </c>
      <c r="B8" t="s">
        <v>3644</v>
      </c>
      <c r="C8" t="s">
        <v>3645</v>
      </c>
      <c r="D8" t="s">
        <v>3646</v>
      </c>
    </row>
    <row r="9" spans="1:9">
      <c r="A9" t="s">
        <v>3628</v>
      </c>
      <c r="B9" t="s">
        <v>4053</v>
      </c>
      <c r="C9" t="s">
        <v>3647</v>
      </c>
      <c r="D9" t="s">
        <v>3648</v>
      </c>
      <c r="E9" t="s">
        <v>3649</v>
      </c>
      <c r="F9" t="s">
        <v>3650</v>
      </c>
      <c r="G9" t="s">
        <v>3651</v>
      </c>
      <c r="H9" t="s">
        <v>3652</v>
      </c>
      <c r="I9" t="s">
        <v>3653</v>
      </c>
    </row>
    <row r="10" spans="1:9">
      <c r="A10" t="s">
        <v>3628</v>
      </c>
      <c r="B10" t="s">
        <v>3654</v>
      </c>
      <c r="C10" t="s">
        <v>3655</v>
      </c>
      <c r="D10" t="s">
        <v>3656</v>
      </c>
      <c r="E10" t="s">
        <v>3657</v>
      </c>
      <c r="F10" t="s">
        <v>3658</v>
      </c>
    </row>
    <row r="13" spans="1:9">
      <c r="A13" t="s">
        <v>3659</v>
      </c>
      <c r="B13" t="s">
        <v>3660</v>
      </c>
      <c r="C13" t="s">
        <v>3661</v>
      </c>
      <c r="D13" t="s">
        <v>3662</v>
      </c>
      <c r="E13" t="s">
        <v>3663</v>
      </c>
    </row>
    <row r="14" spans="1:9">
      <c r="A14" t="s">
        <v>3628</v>
      </c>
      <c r="B14" t="s">
        <v>3664</v>
      </c>
      <c r="C14" t="s">
        <v>3665</v>
      </c>
      <c r="D14" t="s">
        <v>4054</v>
      </c>
      <c r="E14" t="s">
        <v>4055</v>
      </c>
      <c r="F14" t="s">
        <v>3666</v>
      </c>
      <c r="G14" t="s">
        <v>3667</v>
      </c>
      <c r="H14" t="s">
        <v>3668</v>
      </c>
    </row>
    <row r="15" spans="1:9">
      <c r="A15" t="s">
        <v>3669</v>
      </c>
      <c r="B15" t="s">
        <v>3670</v>
      </c>
      <c r="C15" t="s">
        <v>3671</v>
      </c>
      <c r="D15" t="s">
        <v>3672</v>
      </c>
      <c r="E15" t="s">
        <v>3673</v>
      </c>
      <c r="F15" t="s">
        <v>3674</v>
      </c>
      <c r="G15" t="s">
        <v>3675</v>
      </c>
      <c r="H15" t="s">
        <v>3676</v>
      </c>
    </row>
    <row r="16" spans="1:9">
      <c r="A16" t="s">
        <v>3628</v>
      </c>
      <c r="B16" t="s">
        <v>3677</v>
      </c>
      <c r="C16" t="s">
        <v>3678</v>
      </c>
      <c r="D16" t="s">
        <v>3679</v>
      </c>
    </row>
    <row r="17" spans="1:13">
      <c r="A17" t="s">
        <v>3628</v>
      </c>
      <c r="B17" t="s">
        <v>3677</v>
      </c>
      <c r="C17" t="s">
        <v>3678</v>
      </c>
      <c r="D17" t="s">
        <v>3679</v>
      </c>
    </row>
    <row r="18" spans="1:13">
      <c r="A18" t="s">
        <v>3680</v>
      </c>
      <c r="B18" t="s">
        <v>3681</v>
      </c>
      <c r="C18" t="s">
        <v>3682</v>
      </c>
    </row>
    <row r="19" spans="1:13">
      <c r="A19" t="s">
        <v>3683</v>
      </c>
      <c r="B19" t="s">
        <v>3684</v>
      </c>
      <c r="C19" t="s">
        <v>3685</v>
      </c>
      <c r="D19" t="s">
        <v>3686</v>
      </c>
      <c r="E19" t="s">
        <v>3687</v>
      </c>
      <c r="F19" t="s">
        <v>3688</v>
      </c>
      <c r="G19" t="s">
        <v>3689</v>
      </c>
      <c r="H19" t="s">
        <v>3690</v>
      </c>
      <c r="L19" t="s">
        <v>3691</v>
      </c>
    </row>
    <row r="20" spans="1:13">
      <c r="A20" t="s">
        <v>3628</v>
      </c>
      <c r="B20" t="s">
        <v>3692</v>
      </c>
      <c r="C20" t="s">
        <v>3693</v>
      </c>
      <c r="D20">
        <v>2013</v>
      </c>
      <c r="E20">
        <v>2014</v>
      </c>
      <c r="F20">
        <v>2015</v>
      </c>
      <c r="G20">
        <v>2016</v>
      </c>
      <c r="H20" t="s">
        <v>3694</v>
      </c>
      <c r="I20" t="s">
        <v>3695</v>
      </c>
    </row>
    <row r="21" spans="1:13">
      <c r="A21" t="s">
        <v>3680</v>
      </c>
      <c r="B21" t="s">
        <v>3696</v>
      </c>
      <c r="C21" t="s">
        <v>3697</v>
      </c>
    </row>
    <row r="22" spans="1:13">
      <c r="A22" t="s">
        <v>3680</v>
      </c>
      <c r="B22" t="s">
        <v>4056</v>
      </c>
      <c r="C22" t="s">
        <v>4057</v>
      </c>
      <c r="D22" t="s">
        <v>4058</v>
      </c>
      <c r="E22" t="s">
        <v>4059</v>
      </c>
      <c r="F22" t="s">
        <v>4060</v>
      </c>
      <c r="G22" t="s">
        <v>4061</v>
      </c>
      <c r="H22" t="s">
        <v>4062</v>
      </c>
      <c r="I22" t="s">
        <v>4063</v>
      </c>
      <c r="J22" t="s">
        <v>4064</v>
      </c>
      <c r="K22" t="s">
        <v>4065</v>
      </c>
      <c r="L22" t="s">
        <v>3698</v>
      </c>
    </row>
    <row r="23" spans="1:13">
      <c r="A23" t="s">
        <v>3680</v>
      </c>
      <c r="B23" t="s">
        <v>4056</v>
      </c>
      <c r="C23" t="s">
        <v>4057</v>
      </c>
      <c r="D23" t="s">
        <v>4058</v>
      </c>
      <c r="E23" t="s">
        <v>4059</v>
      </c>
      <c r="F23" t="s">
        <v>4060</v>
      </c>
      <c r="G23" t="s">
        <v>4061</v>
      </c>
      <c r="H23" t="s">
        <v>4062</v>
      </c>
      <c r="I23" t="s">
        <v>4063</v>
      </c>
      <c r="J23" t="s">
        <v>4064</v>
      </c>
      <c r="K23" t="s">
        <v>4065</v>
      </c>
      <c r="L23" t="s">
        <v>3698</v>
      </c>
    </row>
    <row r="24" spans="1:13">
      <c r="A24" t="s">
        <v>3669</v>
      </c>
      <c r="B24" t="s">
        <v>3700</v>
      </c>
      <c r="C24" t="s">
        <v>4056</v>
      </c>
      <c r="D24" t="s">
        <v>4057</v>
      </c>
      <c r="E24" t="s">
        <v>4058</v>
      </c>
      <c r="F24" t="s">
        <v>4059</v>
      </c>
      <c r="G24" t="s">
        <v>4060</v>
      </c>
      <c r="H24" t="s">
        <v>4066</v>
      </c>
      <c r="I24" t="s">
        <v>4062</v>
      </c>
      <c r="J24" t="s">
        <v>4063</v>
      </c>
      <c r="K24" t="s">
        <v>4064</v>
      </c>
      <c r="L24" t="s">
        <v>4067</v>
      </c>
      <c r="M24" t="s">
        <v>3699</v>
      </c>
    </row>
    <row r="25" spans="1:13">
      <c r="A25" t="s">
        <v>3701</v>
      </c>
      <c r="B25" t="s">
        <v>3702</v>
      </c>
      <c r="C25" t="s">
        <v>3703</v>
      </c>
      <c r="D25" t="s">
        <v>3704</v>
      </c>
      <c r="E25" t="s">
        <v>3705</v>
      </c>
      <c r="F25" t="s">
        <v>3706</v>
      </c>
      <c r="G25" t="s">
        <v>3707</v>
      </c>
    </row>
    <row r="26" spans="1:13">
      <c r="A26" t="s">
        <v>4068</v>
      </c>
      <c r="B26" t="s">
        <v>4057</v>
      </c>
      <c r="C26" t="s">
        <v>4058</v>
      </c>
      <c r="D26" t="s">
        <v>4059</v>
      </c>
      <c r="E26" t="s">
        <v>4060</v>
      </c>
      <c r="F26" t="s">
        <v>4061</v>
      </c>
      <c r="G26" t="s">
        <v>4062</v>
      </c>
      <c r="H26" t="s">
        <v>4063</v>
      </c>
      <c r="I26" t="s">
        <v>4064</v>
      </c>
      <c r="J26" t="s">
        <v>4065</v>
      </c>
      <c r="K26" t="s">
        <v>3708</v>
      </c>
    </row>
    <row r="27" spans="1:13">
      <c r="A27" t="s">
        <v>3628</v>
      </c>
      <c r="B27" t="s">
        <v>3709</v>
      </c>
      <c r="C27" t="s">
        <v>3710</v>
      </c>
    </row>
    <row r="28" spans="1:13">
      <c r="A28" t="s">
        <v>3628</v>
      </c>
      <c r="B28" t="s">
        <v>4069</v>
      </c>
      <c r="C28" t="s">
        <v>3711</v>
      </c>
      <c r="D28" t="s">
        <v>3712</v>
      </c>
      <c r="E28" t="s">
        <v>3713</v>
      </c>
    </row>
    <row r="29" spans="1:13">
      <c r="A29" t="s">
        <v>3714</v>
      </c>
      <c r="B29" t="s">
        <v>3715</v>
      </c>
      <c r="C29" t="s">
        <v>3716</v>
      </c>
      <c r="D29" t="s">
        <v>3717</v>
      </c>
      <c r="E29" t="s">
        <v>3718</v>
      </c>
      <c r="F29" t="s">
        <v>3719</v>
      </c>
    </row>
    <row r="30" spans="1:13">
      <c r="A30" t="s">
        <v>4070</v>
      </c>
      <c r="B30" t="s">
        <v>4056</v>
      </c>
      <c r="C30" t="s">
        <v>4071</v>
      </c>
      <c r="D30" t="s">
        <v>4057</v>
      </c>
      <c r="E30" t="s">
        <v>4058</v>
      </c>
      <c r="F30" t="s">
        <v>4072</v>
      </c>
      <c r="G30" t="s">
        <v>4059</v>
      </c>
      <c r="H30" t="s">
        <v>4060</v>
      </c>
      <c r="I30" t="s">
        <v>4061</v>
      </c>
      <c r="J30" t="s">
        <v>4063</v>
      </c>
      <c r="K30" t="s">
        <v>3698</v>
      </c>
    </row>
    <row r="31" spans="1:13">
      <c r="A31" t="s">
        <v>4068</v>
      </c>
      <c r="B31" t="s">
        <v>4057</v>
      </c>
      <c r="C31" t="s">
        <v>4058</v>
      </c>
      <c r="D31" t="s">
        <v>4059</v>
      </c>
      <c r="E31" t="s">
        <v>4060</v>
      </c>
      <c r="F31" t="s">
        <v>4061</v>
      </c>
      <c r="G31" t="s">
        <v>4062</v>
      </c>
      <c r="H31" t="s">
        <v>4063</v>
      </c>
      <c r="I31" t="s">
        <v>4064</v>
      </c>
      <c r="J31" t="s">
        <v>4065</v>
      </c>
      <c r="K31" t="s">
        <v>3708</v>
      </c>
    </row>
    <row r="33" spans="1:13">
      <c r="A33" t="s">
        <v>3628</v>
      </c>
      <c r="B33" t="s">
        <v>4073</v>
      </c>
      <c r="C33" t="s">
        <v>3720</v>
      </c>
    </row>
    <row r="34" spans="1:13">
      <c r="A34" t="s">
        <v>3628</v>
      </c>
      <c r="B34" t="s">
        <v>4074</v>
      </c>
      <c r="C34" t="s">
        <v>3721</v>
      </c>
      <c r="D34" t="s">
        <v>3722</v>
      </c>
    </row>
    <row r="35" spans="1:13">
      <c r="A35" t="s">
        <v>3680</v>
      </c>
      <c r="B35" t="s">
        <v>4056</v>
      </c>
      <c r="C35" t="s">
        <v>4057</v>
      </c>
      <c r="D35" t="s">
        <v>4058</v>
      </c>
      <c r="E35" t="s">
        <v>4059</v>
      </c>
      <c r="F35" t="s">
        <v>4060</v>
      </c>
      <c r="G35" t="s">
        <v>4061</v>
      </c>
      <c r="H35" t="s">
        <v>4062</v>
      </c>
      <c r="I35" t="s">
        <v>4063</v>
      </c>
      <c r="J35" t="s">
        <v>4064</v>
      </c>
      <c r="K35" t="s">
        <v>4065</v>
      </c>
      <c r="L35" t="s">
        <v>3698</v>
      </c>
    </row>
    <row r="36" spans="1:13">
      <c r="A36" t="s">
        <v>3680</v>
      </c>
      <c r="B36" t="s">
        <v>4056</v>
      </c>
      <c r="C36" t="s">
        <v>4057</v>
      </c>
      <c r="D36" t="s">
        <v>4058</v>
      </c>
      <c r="E36" t="s">
        <v>4059</v>
      </c>
      <c r="F36" t="s">
        <v>4060</v>
      </c>
      <c r="G36" t="s">
        <v>4061</v>
      </c>
      <c r="H36" t="s">
        <v>4062</v>
      </c>
      <c r="I36" t="s">
        <v>4063</v>
      </c>
      <c r="J36" t="s">
        <v>4064</v>
      </c>
      <c r="K36" t="s">
        <v>4065</v>
      </c>
      <c r="L36" t="s">
        <v>3698</v>
      </c>
    </row>
    <row r="37" spans="1:13">
      <c r="A37" t="s">
        <v>3669</v>
      </c>
      <c r="B37" t="s">
        <v>3700</v>
      </c>
      <c r="C37" t="s">
        <v>4056</v>
      </c>
      <c r="D37" t="s">
        <v>4057</v>
      </c>
      <c r="E37" t="s">
        <v>4058</v>
      </c>
      <c r="F37" t="s">
        <v>4059</v>
      </c>
      <c r="G37" t="s">
        <v>4060</v>
      </c>
      <c r="H37" t="s">
        <v>4061</v>
      </c>
      <c r="I37" t="s">
        <v>4062</v>
      </c>
      <c r="J37" t="s">
        <v>4063</v>
      </c>
      <c r="K37" t="s">
        <v>4064</v>
      </c>
      <c r="L37" t="s">
        <v>4067</v>
      </c>
      <c r="M37" t="s">
        <v>3699</v>
      </c>
    </row>
    <row r="38" spans="1:13">
      <c r="A38" t="s">
        <v>3701</v>
      </c>
      <c r="B38" t="s">
        <v>3702</v>
      </c>
      <c r="C38" t="s">
        <v>3703</v>
      </c>
      <c r="D38" t="s">
        <v>3704</v>
      </c>
      <c r="E38" t="s">
        <v>3705</v>
      </c>
      <c r="F38" t="s">
        <v>3706</v>
      </c>
      <c r="G38" t="s">
        <v>3707</v>
      </c>
    </row>
    <row r="39" spans="1:13">
      <c r="A39" t="s">
        <v>3974</v>
      </c>
      <c r="B39" t="s">
        <v>3975</v>
      </c>
      <c r="C39" t="s">
        <v>3976</v>
      </c>
      <c r="D39" t="s">
        <v>3977</v>
      </c>
      <c r="E39" t="s">
        <v>3978</v>
      </c>
    </row>
    <row r="40" spans="1:13">
      <c r="A40" t="s">
        <v>3680</v>
      </c>
      <c r="B40" t="s">
        <v>3979</v>
      </c>
      <c r="C40" t="s">
        <v>3980</v>
      </c>
      <c r="D40" t="s">
        <v>3808</v>
      </c>
    </row>
    <row r="41" spans="1:13">
      <c r="A41" t="s">
        <v>3628</v>
      </c>
      <c r="B41" t="s">
        <v>3981</v>
      </c>
      <c r="C41" t="s">
        <v>3982</v>
      </c>
      <c r="D41" t="s">
        <v>3983</v>
      </c>
      <c r="E41" t="s">
        <v>3984</v>
      </c>
      <c r="F41" t="s">
        <v>3985</v>
      </c>
      <c r="G41" t="s">
        <v>3852</v>
      </c>
    </row>
    <row r="42" spans="1:13">
      <c r="A42" t="s">
        <v>3628</v>
      </c>
      <c r="B42" t="s">
        <v>3981</v>
      </c>
      <c r="C42" t="s">
        <v>3982</v>
      </c>
      <c r="D42" t="s">
        <v>3983</v>
      </c>
      <c r="E42" t="s">
        <v>3984</v>
      </c>
      <c r="F42" t="s">
        <v>3985</v>
      </c>
      <c r="G42" t="s">
        <v>3852</v>
      </c>
    </row>
    <row r="43" spans="1:13">
      <c r="A43" t="s">
        <v>3986</v>
      </c>
      <c r="B43" t="s">
        <v>3865</v>
      </c>
      <c r="C43" t="s">
        <v>3866</v>
      </c>
      <c r="D43" t="s">
        <v>3987</v>
      </c>
      <c r="E43" t="s">
        <v>3867</v>
      </c>
      <c r="F43" t="s">
        <v>3988</v>
      </c>
      <c r="G43" t="s">
        <v>3989</v>
      </c>
      <c r="H43" t="s">
        <v>3990</v>
      </c>
      <c r="I43" t="s">
        <v>3991</v>
      </c>
    </row>
    <row r="44" spans="1:13">
      <c r="A44" t="s">
        <v>3986</v>
      </c>
      <c r="B44" t="s">
        <v>3865</v>
      </c>
      <c r="C44" t="s">
        <v>3866</v>
      </c>
      <c r="D44" t="s">
        <v>3987</v>
      </c>
      <c r="E44" t="s">
        <v>3867</v>
      </c>
      <c r="F44" t="s">
        <v>3988</v>
      </c>
      <c r="G44" t="s">
        <v>3989</v>
      </c>
      <c r="H44" t="s">
        <v>3990</v>
      </c>
      <c r="I44" t="s">
        <v>3991</v>
      </c>
    </row>
    <row r="45" spans="1:13">
      <c r="A45" t="s">
        <v>3659</v>
      </c>
      <c r="B45" t="s">
        <v>4075</v>
      </c>
      <c r="C45" t="s">
        <v>3992</v>
      </c>
      <c r="D45" t="s">
        <v>3993</v>
      </c>
    </row>
    <row r="46" spans="1:13">
      <c r="A46" t="s">
        <v>3628</v>
      </c>
      <c r="B46" t="s">
        <v>3681</v>
      </c>
      <c r="C46" t="s">
        <v>3757</v>
      </c>
      <c r="D46" t="s">
        <v>3759</v>
      </c>
      <c r="E46" t="s">
        <v>3994</v>
      </c>
      <c r="F46" t="s">
        <v>3762</v>
      </c>
      <c r="G46" t="s">
        <v>3912</v>
      </c>
    </row>
    <row r="47" spans="1:13">
      <c r="A47" t="s">
        <v>3628</v>
      </c>
      <c r="B47" t="s">
        <v>3995</v>
      </c>
      <c r="C47" t="s">
        <v>3996</v>
      </c>
      <c r="D47" t="s">
        <v>3997</v>
      </c>
      <c r="E47" t="s">
        <v>3773</v>
      </c>
    </row>
    <row r="48" spans="1:13">
      <c r="A48" t="s">
        <v>3998</v>
      </c>
      <c r="B48" t="s">
        <v>3999</v>
      </c>
      <c r="C48" t="s">
        <v>4000</v>
      </c>
      <c r="D48" t="s">
        <v>4001</v>
      </c>
      <c r="E48" t="s">
        <v>3773</v>
      </c>
    </row>
    <row r="49" spans="1:11">
      <c r="A49" t="s">
        <v>3628</v>
      </c>
      <c r="B49" t="s">
        <v>4002</v>
      </c>
      <c r="C49" t="s">
        <v>4001</v>
      </c>
      <c r="D49" t="s">
        <v>4003</v>
      </c>
      <c r="E49" t="s">
        <v>4004</v>
      </c>
      <c r="F49" t="s">
        <v>3773</v>
      </c>
    </row>
    <row r="50" spans="1:11">
      <c r="A50" t="s">
        <v>4005</v>
      </c>
      <c r="B50" t="s">
        <v>4006</v>
      </c>
      <c r="C50" t="s">
        <v>4007</v>
      </c>
      <c r="D50" t="s">
        <v>4008</v>
      </c>
      <c r="E50" t="s">
        <v>3658</v>
      </c>
    </row>
    <row r="51" spans="1:11">
      <c r="A51" t="s">
        <v>3628</v>
      </c>
      <c r="B51" t="s">
        <v>3793</v>
      </c>
      <c r="C51" t="s">
        <v>3794</v>
      </c>
      <c r="D51" t="s">
        <v>3795</v>
      </c>
      <c r="E51" t="s">
        <v>3679</v>
      </c>
    </row>
    <row r="52" spans="1:11">
      <c r="A52" t="s">
        <v>3628</v>
      </c>
      <c r="B52" t="s">
        <v>4009</v>
      </c>
      <c r="C52" t="s">
        <v>3735</v>
      </c>
      <c r="D52" t="s">
        <v>3737</v>
      </c>
      <c r="E52" t="s">
        <v>3739</v>
      </c>
      <c r="F52" t="s">
        <v>3740</v>
      </c>
      <c r="G52" t="s">
        <v>3741</v>
      </c>
      <c r="H52" t="s">
        <v>4010</v>
      </c>
    </row>
    <row r="53" spans="1:11">
      <c r="A53" t="s">
        <v>4011</v>
      </c>
      <c r="B53" t="s">
        <v>3737</v>
      </c>
      <c r="C53" t="s">
        <v>3739</v>
      </c>
      <c r="D53" t="s">
        <v>3740</v>
      </c>
      <c r="E53" t="s">
        <v>3741</v>
      </c>
      <c r="F53" t="s">
        <v>4010</v>
      </c>
    </row>
    <row r="54" spans="1:11">
      <c r="A54" t="s">
        <v>3628</v>
      </c>
      <c r="B54" t="s">
        <v>4012</v>
      </c>
      <c r="C54" t="s">
        <v>3796</v>
      </c>
      <c r="D54" t="s">
        <v>3773</v>
      </c>
    </row>
    <row r="55" spans="1:11">
      <c r="A55" t="s">
        <v>3628</v>
      </c>
      <c r="B55" t="s">
        <v>4013</v>
      </c>
      <c r="C55" t="s">
        <v>4014</v>
      </c>
      <c r="D55" t="s">
        <v>4015</v>
      </c>
    </row>
    <row r="56" spans="1:11">
      <c r="A56" t="s">
        <v>3628</v>
      </c>
      <c r="B56" t="s">
        <v>4076</v>
      </c>
      <c r="C56" t="s">
        <v>4016</v>
      </c>
      <c r="D56" t="s">
        <v>4017</v>
      </c>
      <c r="E56" t="s">
        <v>4018</v>
      </c>
    </row>
    <row r="57" spans="1:11">
      <c r="A57" t="s">
        <v>4077</v>
      </c>
      <c r="B57" t="s">
        <v>4078</v>
      </c>
      <c r="C57" t="s">
        <v>4019</v>
      </c>
      <c r="D57" t="s">
        <v>4020</v>
      </c>
      <c r="E57" t="s">
        <v>4020</v>
      </c>
      <c r="F57" t="s">
        <v>3668</v>
      </c>
    </row>
    <row r="58" spans="1:11">
      <c r="A58" t="s">
        <v>3680</v>
      </c>
      <c r="B58" t="s">
        <v>3696</v>
      </c>
      <c r="C58" t="s">
        <v>3697</v>
      </c>
    </row>
    <row r="59" spans="1:11">
      <c r="A59" t="s">
        <v>3680</v>
      </c>
      <c r="B59" t="s">
        <v>3696</v>
      </c>
      <c r="C59" t="s">
        <v>3697</v>
      </c>
    </row>
    <row r="60" spans="1:11">
      <c r="A60" t="s">
        <v>3628</v>
      </c>
      <c r="B60" t="s">
        <v>4079</v>
      </c>
      <c r="C60" t="s">
        <v>4021</v>
      </c>
      <c r="D60" t="s">
        <v>4022</v>
      </c>
      <c r="E60" t="s">
        <v>4023</v>
      </c>
      <c r="F60" t="s">
        <v>4024</v>
      </c>
    </row>
    <row r="61" spans="1:11">
      <c r="A61" t="s">
        <v>4025</v>
      </c>
      <c r="B61" t="s">
        <v>4080</v>
      </c>
      <c r="C61" t="s">
        <v>4081</v>
      </c>
      <c r="D61" t="s">
        <v>3822</v>
      </c>
      <c r="E61" t="s">
        <v>3819</v>
      </c>
      <c r="F61" t="s">
        <v>4082</v>
      </c>
      <c r="G61" t="s">
        <v>4083</v>
      </c>
      <c r="H61" t="s">
        <v>4026</v>
      </c>
    </row>
    <row r="62" spans="1:11">
      <c r="A62" t="s">
        <v>4025</v>
      </c>
      <c r="B62" t="s">
        <v>4080</v>
      </c>
      <c r="C62" t="s">
        <v>4081</v>
      </c>
      <c r="D62" t="s">
        <v>3822</v>
      </c>
      <c r="E62" t="s">
        <v>3819</v>
      </c>
      <c r="F62" t="s">
        <v>4082</v>
      </c>
      <c r="G62" t="s">
        <v>4083</v>
      </c>
      <c r="H62" t="s">
        <v>4026</v>
      </c>
    </row>
    <row r="63" spans="1:11">
      <c r="A63" t="s">
        <v>3628</v>
      </c>
      <c r="B63" t="s">
        <v>3754</v>
      </c>
      <c r="C63" t="s">
        <v>3755</v>
      </c>
      <c r="D63" t="s">
        <v>3756</v>
      </c>
      <c r="E63" t="s">
        <v>3757</v>
      </c>
      <c r="F63" t="s">
        <v>3758</v>
      </c>
      <c r="G63" t="s">
        <v>3759</v>
      </c>
      <c r="H63" t="s">
        <v>3760</v>
      </c>
      <c r="I63" t="s">
        <v>3761</v>
      </c>
      <c r="J63" t="s">
        <v>3762</v>
      </c>
      <c r="K63" t="s">
        <v>3763</v>
      </c>
    </row>
    <row r="64" spans="1:11">
      <c r="A64" t="s">
        <v>3723</v>
      </c>
      <c r="B64" t="s">
        <v>3724</v>
      </c>
      <c r="C64" t="s">
        <v>3725</v>
      </c>
      <c r="D64" t="s">
        <v>3726</v>
      </c>
      <c r="E64" t="s">
        <v>3727</v>
      </c>
      <c r="F64" t="s">
        <v>3728</v>
      </c>
      <c r="G64" t="s">
        <v>3729</v>
      </c>
      <c r="H64" t="s">
        <v>3730</v>
      </c>
      <c r="I64" t="s">
        <v>3731</v>
      </c>
    </row>
    <row r="65" spans="1:11">
      <c r="A65" t="s">
        <v>3732</v>
      </c>
      <c r="B65" t="s">
        <v>3733</v>
      </c>
      <c r="C65" t="s">
        <v>3734</v>
      </c>
      <c r="D65" t="s">
        <v>3735</v>
      </c>
      <c r="E65" t="s">
        <v>3736</v>
      </c>
      <c r="F65" t="s">
        <v>3737</v>
      </c>
      <c r="G65" t="s">
        <v>3738</v>
      </c>
      <c r="H65" t="s">
        <v>3739</v>
      </c>
      <c r="I65" t="s">
        <v>3740</v>
      </c>
      <c r="J65" t="s">
        <v>3741</v>
      </c>
    </row>
    <row r="67" spans="1:11">
      <c r="A67" t="s">
        <v>4027</v>
      </c>
      <c r="B67" t="s">
        <v>4028</v>
      </c>
      <c r="C67" t="s">
        <v>4029</v>
      </c>
      <c r="D67" t="s">
        <v>4030</v>
      </c>
      <c r="E67" t="s">
        <v>4031</v>
      </c>
      <c r="F67" t="s">
        <v>4032</v>
      </c>
      <c r="G67" t="s">
        <v>4033</v>
      </c>
      <c r="H67" t="s">
        <v>4034</v>
      </c>
      <c r="I67" t="s">
        <v>4035</v>
      </c>
      <c r="J67" t="s">
        <v>4036</v>
      </c>
      <c r="K67" t="s">
        <v>4037</v>
      </c>
    </row>
    <row r="68" spans="1:11">
      <c r="A68" t="s">
        <v>3669</v>
      </c>
      <c r="B68" t="s">
        <v>4084</v>
      </c>
      <c r="C68" t="s">
        <v>4038</v>
      </c>
      <c r="D68" t="s">
        <v>4039</v>
      </c>
      <c r="E68" t="s">
        <v>4040</v>
      </c>
      <c r="F68" t="s">
        <v>4041</v>
      </c>
      <c r="G68" t="s">
        <v>4042</v>
      </c>
    </row>
    <row r="69" spans="1:11">
      <c r="A69" t="s">
        <v>3669</v>
      </c>
      <c r="B69" t="s">
        <v>4043</v>
      </c>
      <c r="C69" t="s">
        <v>4044</v>
      </c>
      <c r="D69" t="s">
        <v>4045</v>
      </c>
      <c r="E69" t="s">
        <v>4046</v>
      </c>
      <c r="F69" t="s">
        <v>4047</v>
      </c>
    </row>
    <row r="70" spans="1:11">
      <c r="A70" t="s">
        <v>3905</v>
      </c>
      <c r="B70" t="s">
        <v>3906</v>
      </c>
      <c r="C70" t="s">
        <v>3654</v>
      </c>
      <c r="D70" t="s">
        <v>3907</v>
      </c>
      <c r="E70" t="s">
        <v>3908</v>
      </c>
      <c r="F70" t="s">
        <v>3909</v>
      </c>
      <c r="G70" t="s">
        <v>3910</v>
      </c>
      <c r="H70" t="s">
        <v>3911</v>
      </c>
    </row>
    <row r="71" spans="1:11">
      <c r="A71" t="s">
        <v>3628</v>
      </c>
      <c r="B71" t="s">
        <v>3696</v>
      </c>
      <c r="C71" t="s">
        <v>3840</v>
      </c>
      <c r="D71" t="s">
        <v>3668</v>
      </c>
    </row>
    <row r="72" spans="1:11">
      <c r="A72" t="s">
        <v>3628</v>
      </c>
      <c r="B72" t="s">
        <v>3744</v>
      </c>
      <c r="C72" t="s">
        <v>4048</v>
      </c>
      <c r="D72" t="s">
        <v>3676</v>
      </c>
    </row>
    <row r="73" spans="1:11">
      <c r="A73" t="s">
        <v>4025</v>
      </c>
      <c r="B73" t="s">
        <v>4080</v>
      </c>
      <c r="C73" t="s">
        <v>4081</v>
      </c>
      <c r="D73" t="s">
        <v>3822</v>
      </c>
      <c r="E73" t="s">
        <v>3819</v>
      </c>
      <c r="F73" t="s">
        <v>4082</v>
      </c>
      <c r="G73" t="s">
        <v>4083</v>
      </c>
      <c r="H73" t="s">
        <v>4026</v>
      </c>
    </row>
    <row r="74" spans="1:11">
      <c r="A74" t="s">
        <v>4025</v>
      </c>
      <c r="B74" t="s">
        <v>4080</v>
      </c>
      <c r="C74" t="s">
        <v>4081</v>
      </c>
      <c r="D74" t="s">
        <v>3822</v>
      </c>
      <c r="E74" t="s">
        <v>3819</v>
      </c>
      <c r="F74" t="s">
        <v>4082</v>
      </c>
      <c r="G74" t="s">
        <v>4083</v>
      </c>
      <c r="H74" t="s">
        <v>4026</v>
      </c>
    </row>
    <row r="75" spans="1:11">
      <c r="A75" t="s">
        <v>3628</v>
      </c>
      <c r="B75" t="s">
        <v>3754</v>
      </c>
      <c r="C75" t="s">
        <v>3755</v>
      </c>
      <c r="D75" t="s">
        <v>3756</v>
      </c>
      <c r="E75" t="s">
        <v>3757</v>
      </c>
      <c r="F75" t="s">
        <v>3758</v>
      </c>
      <c r="G75" t="s">
        <v>3759</v>
      </c>
      <c r="H75" t="s">
        <v>3760</v>
      </c>
      <c r="I75" t="s">
        <v>3761</v>
      </c>
      <c r="J75" t="s">
        <v>3762</v>
      </c>
      <c r="K75" t="s">
        <v>3763</v>
      </c>
    </row>
    <row r="76" spans="1:11">
      <c r="A76" t="s">
        <v>3723</v>
      </c>
      <c r="B76" t="s">
        <v>3724</v>
      </c>
      <c r="C76" t="s">
        <v>3725</v>
      </c>
      <c r="D76" t="s">
        <v>3726</v>
      </c>
      <c r="E76" t="s">
        <v>3727</v>
      </c>
      <c r="F76" t="s">
        <v>3728</v>
      </c>
      <c r="G76" t="s">
        <v>3729</v>
      </c>
      <c r="H76" t="s">
        <v>3730</v>
      </c>
      <c r="I76" t="s">
        <v>3731</v>
      </c>
    </row>
    <row r="77" spans="1:11">
      <c r="A77" t="s">
        <v>3732</v>
      </c>
      <c r="B77" t="s">
        <v>3733</v>
      </c>
      <c r="C77" t="s">
        <v>3734</v>
      </c>
      <c r="D77" t="s">
        <v>3735</v>
      </c>
      <c r="E77" t="s">
        <v>3736</v>
      </c>
      <c r="F77" t="s">
        <v>3737</v>
      </c>
      <c r="G77" t="s">
        <v>3738</v>
      </c>
      <c r="H77" t="s">
        <v>3739</v>
      </c>
      <c r="I77" t="s">
        <v>3740</v>
      </c>
      <c r="J77" t="s">
        <v>3741</v>
      </c>
    </row>
    <row r="78" spans="1:11">
      <c r="A78" t="s">
        <v>3628</v>
      </c>
      <c r="B78" t="s">
        <v>3742</v>
      </c>
      <c r="C78" t="s">
        <v>3734</v>
      </c>
      <c r="D78" t="s">
        <v>3735</v>
      </c>
      <c r="E78" t="s">
        <v>3736</v>
      </c>
      <c r="F78" t="s">
        <v>3737</v>
      </c>
      <c r="G78" t="s">
        <v>3738</v>
      </c>
      <c r="H78" t="s">
        <v>3743</v>
      </c>
    </row>
    <row r="79" spans="1:11">
      <c r="A79" t="s">
        <v>3628</v>
      </c>
      <c r="B79" t="s">
        <v>3744</v>
      </c>
      <c r="C79" t="s">
        <v>3745</v>
      </c>
    </row>
    <row r="80" spans="1:11">
      <c r="A80" t="s">
        <v>3628</v>
      </c>
      <c r="B80" t="s">
        <v>4085</v>
      </c>
      <c r="C80" t="s">
        <v>3746</v>
      </c>
      <c r="D80" t="s">
        <v>3747</v>
      </c>
    </row>
    <row r="81" spans="1:13">
      <c r="A81" t="s">
        <v>3628</v>
      </c>
      <c r="B81" t="s">
        <v>3748</v>
      </c>
    </row>
    <row r="82" spans="1:13">
      <c r="A82" t="s">
        <v>3628</v>
      </c>
      <c r="B82" t="s">
        <v>3749</v>
      </c>
      <c r="C82" t="s">
        <v>3750</v>
      </c>
      <c r="D82" t="s">
        <v>3751</v>
      </c>
      <c r="E82" t="s">
        <v>3752</v>
      </c>
      <c r="F82" t="s">
        <v>3753</v>
      </c>
    </row>
    <row r="83" spans="1:13">
      <c r="A83" t="s">
        <v>3628</v>
      </c>
      <c r="B83" t="s">
        <v>3754</v>
      </c>
      <c r="C83" t="s">
        <v>3755</v>
      </c>
      <c r="D83" t="s">
        <v>3756</v>
      </c>
      <c r="E83" t="s">
        <v>3757</v>
      </c>
      <c r="F83" t="s">
        <v>3758</v>
      </c>
      <c r="G83" t="s">
        <v>3759</v>
      </c>
      <c r="H83" t="s">
        <v>3760</v>
      </c>
      <c r="I83" t="s">
        <v>3761</v>
      </c>
      <c r="J83" t="s">
        <v>3762</v>
      </c>
      <c r="K83" t="s">
        <v>3763</v>
      </c>
    </row>
    <row r="84" spans="1:13">
      <c r="A84" t="s">
        <v>3764</v>
      </c>
      <c r="B84" t="s">
        <v>3765</v>
      </c>
      <c r="C84" t="s">
        <v>3766</v>
      </c>
      <c r="D84" t="s">
        <v>3767</v>
      </c>
      <c r="E84" t="s">
        <v>3768</v>
      </c>
      <c r="F84" t="s">
        <v>3769</v>
      </c>
    </row>
    <row r="85" spans="1:13">
      <c r="A85" t="s">
        <v>3628</v>
      </c>
      <c r="B85" t="s">
        <v>4086</v>
      </c>
      <c r="C85" t="s">
        <v>3770</v>
      </c>
      <c r="D85" t="s">
        <v>3771</v>
      </c>
      <c r="E85" t="s">
        <v>3772</v>
      </c>
      <c r="F85" t="s">
        <v>3773</v>
      </c>
    </row>
    <row r="86" spans="1:13">
      <c r="A86" t="s">
        <v>3628</v>
      </c>
      <c r="B86" t="s">
        <v>4086</v>
      </c>
      <c r="C86" t="s">
        <v>3770</v>
      </c>
      <c r="D86" t="s">
        <v>3771</v>
      </c>
      <c r="E86" t="s">
        <v>3772</v>
      </c>
      <c r="F86" t="s">
        <v>3773</v>
      </c>
    </row>
    <row r="87" spans="1:13">
      <c r="A87" t="s">
        <v>3669</v>
      </c>
      <c r="B87" t="s">
        <v>3774</v>
      </c>
      <c r="C87" t="s">
        <v>3775</v>
      </c>
      <c r="D87" t="s">
        <v>3776</v>
      </c>
      <c r="E87" t="s">
        <v>3777</v>
      </c>
      <c r="M87" t="s">
        <v>3778</v>
      </c>
    </row>
    <row r="88" spans="1:13">
      <c r="A88" t="s">
        <v>3628</v>
      </c>
      <c r="B88" t="s">
        <v>4087</v>
      </c>
      <c r="C88" t="s">
        <v>3779</v>
      </c>
      <c r="D88" t="s">
        <v>3780</v>
      </c>
      <c r="E88" t="s">
        <v>3781</v>
      </c>
      <c r="F88" t="s">
        <v>3782</v>
      </c>
      <c r="G88" t="s">
        <v>3783</v>
      </c>
      <c r="H88" t="s">
        <v>3784</v>
      </c>
      <c r="I88" t="s">
        <v>3785</v>
      </c>
    </row>
    <row r="89" spans="1:13">
      <c r="A89" t="s">
        <v>3628</v>
      </c>
      <c r="B89" t="s">
        <v>4088</v>
      </c>
      <c r="C89" t="s">
        <v>3786</v>
      </c>
      <c r="D89" t="s">
        <v>3787</v>
      </c>
      <c r="E89" t="s">
        <v>3788</v>
      </c>
      <c r="F89" t="s">
        <v>3789</v>
      </c>
      <c r="G89" t="s">
        <v>3790</v>
      </c>
      <c r="H89" t="s">
        <v>3791</v>
      </c>
      <c r="I89" t="s">
        <v>3792</v>
      </c>
    </row>
    <row r="90" spans="1:13">
      <c r="A90" t="s">
        <v>3628</v>
      </c>
      <c r="B90" t="s">
        <v>3793</v>
      </c>
      <c r="C90" t="s">
        <v>3794</v>
      </c>
      <c r="D90" t="s">
        <v>3795</v>
      </c>
      <c r="E90" t="s">
        <v>3679</v>
      </c>
    </row>
    <row r="91" spans="1:13">
      <c r="A91" t="s">
        <v>3628</v>
      </c>
      <c r="B91" t="s">
        <v>3793</v>
      </c>
      <c r="C91" t="s">
        <v>3794</v>
      </c>
      <c r="D91" t="s">
        <v>3795</v>
      </c>
      <c r="E91" t="s">
        <v>3679</v>
      </c>
    </row>
    <row r="92" spans="1:13">
      <c r="A92" t="s">
        <v>3628</v>
      </c>
      <c r="B92" t="s">
        <v>3754</v>
      </c>
      <c r="C92" t="s">
        <v>3755</v>
      </c>
      <c r="D92" t="s">
        <v>3756</v>
      </c>
      <c r="E92" t="s">
        <v>3757</v>
      </c>
      <c r="F92" t="s">
        <v>3758</v>
      </c>
      <c r="G92" t="s">
        <v>3759</v>
      </c>
      <c r="H92" t="s">
        <v>3760</v>
      </c>
      <c r="I92" t="s">
        <v>3761</v>
      </c>
      <c r="J92" t="s">
        <v>3762</v>
      </c>
      <c r="K92" t="s">
        <v>3763</v>
      </c>
    </row>
    <row r="93" spans="1:13">
      <c r="A93" t="s">
        <v>3628</v>
      </c>
      <c r="B93" t="s">
        <v>3796</v>
      </c>
      <c r="C93" t="s">
        <v>3797</v>
      </c>
      <c r="D93" t="s">
        <v>3798</v>
      </c>
      <c r="E93" t="s">
        <v>3799</v>
      </c>
      <c r="F93" t="s">
        <v>3799</v>
      </c>
      <c r="G93" t="s">
        <v>3800</v>
      </c>
    </row>
    <row r="94" spans="1:13">
      <c r="A94" t="s">
        <v>3801</v>
      </c>
      <c r="B94" t="s">
        <v>3802</v>
      </c>
      <c r="C94" t="s">
        <v>3803</v>
      </c>
      <c r="D94" t="s">
        <v>3804</v>
      </c>
      <c r="E94" t="s">
        <v>3805</v>
      </c>
      <c r="F94" t="s">
        <v>3806</v>
      </c>
      <c r="G94" t="s">
        <v>3807</v>
      </c>
      <c r="H94" t="s">
        <v>3808</v>
      </c>
    </row>
    <row r="95" spans="1:13">
      <c r="A95" t="s">
        <v>3628</v>
      </c>
      <c r="B95" t="s">
        <v>3809</v>
      </c>
      <c r="C95" t="s">
        <v>3734</v>
      </c>
      <c r="D95" t="s">
        <v>3735</v>
      </c>
      <c r="E95" t="s">
        <v>3736</v>
      </c>
      <c r="F95" t="s">
        <v>3737</v>
      </c>
      <c r="G95" t="s">
        <v>3738</v>
      </c>
      <c r="H95" t="s">
        <v>3743</v>
      </c>
    </row>
    <row r="96" spans="1:13">
      <c r="A96" t="s">
        <v>3669</v>
      </c>
      <c r="B96" t="s">
        <v>3813</v>
      </c>
      <c r="C96" t="s">
        <v>3814</v>
      </c>
      <c r="D96" t="s">
        <v>3815</v>
      </c>
      <c r="E96" t="s">
        <v>3816</v>
      </c>
      <c r="F96" t="s">
        <v>3817</v>
      </c>
    </row>
    <row r="97" spans="1:11">
      <c r="A97" t="s">
        <v>3628</v>
      </c>
      <c r="B97" t="s">
        <v>3810</v>
      </c>
      <c r="C97" t="s">
        <v>3811</v>
      </c>
      <c r="D97" t="s">
        <v>3812</v>
      </c>
      <c r="E97" t="s">
        <v>3668</v>
      </c>
    </row>
    <row r="98" spans="1:11">
      <c r="A98" t="s">
        <v>3628</v>
      </c>
      <c r="B98" t="s">
        <v>3793</v>
      </c>
      <c r="C98" t="s">
        <v>3794</v>
      </c>
      <c r="D98" t="s">
        <v>3795</v>
      </c>
      <c r="E98" t="s">
        <v>3679</v>
      </c>
    </row>
    <row r="99" spans="1:11">
      <c r="A99" t="s">
        <v>3628</v>
      </c>
      <c r="B99" t="s">
        <v>3793</v>
      </c>
      <c r="C99" t="s">
        <v>3794</v>
      </c>
      <c r="D99" t="s">
        <v>3795</v>
      </c>
      <c r="E99" t="s">
        <v>3679</v>
      </c>
    </row>
    <row r="100" spans="1:11">
      <c r="A100" t="s">
        <v>3628</v>
      </c>
      <c r="B100" t="s">
        <v>3754</v>
      </c>
      <c r="C100" t="s">
        <v>3755</v>
      </c>
      <c r="D100" t="s">
        <v>3756</v>
      </c>
      <c r="E100" t="s">
        <v>3757</v>
      </c>
      <c r="F100" t="s">
        <v>3758</v>
      </c>
      <c r="G100" t="s">
        <v>3759</v>
      </c>
      <c r="H100" t="s">
        <v>3760</v>
      </c>
      <c r="I100" t="s">
        <v>3761</v>
      </c>
      <c r="J100" t="s">
        <v>3762</v>
      </c>
      <c r="K100" t="s">
        <v>3763</v>
      </c>
    </row>
    <row r="101" spans="1:11">
      <c r="A101" t="s">
        <v>3628</v>
      </c>
      <c r="B101" t="s">
        <v>3796</v>
      </c>
      <c r="C101" t="s">
        <v>3797</v>
      </c>
      <c r="D101" t="s">
        <v>3798</v>
      </c>
      <c r="E101" t="s">
        <v>3799</v>
      </c>
      <c r="F101" t="s">
        <v>3799</v>
      </c>
      <c r="G101" t="s">
        <v>3800</v>
      </c>
    </row>
    <row r="102" spans="1:11">
      <c r="A102" t="s">
        <v>3801</v>
      </c>
      <c r="B102" t="s">
        <v>3802</v>
      </c>
      <c r="C102" t="s">
        <v>3803</v>
      </c>
      <c r="D102" t="s">
        <v>3804</v>
      </c>
      <c r="E102" t="s">
        <v>3805</v>
      </c>
      <c r="F102" t="s">
        <v>3806</v>
      </c>
      <c r="G102" t="s">
        <v>3807</v>
      </c>
      <c r="H102" t="s">
        <v>3808</v>
      </c>
    </row>
    <row r="103" spans="1:11">
      <c r="A103" t="s">
        <v>3628</v>
      </c>
      <c r="B103" t="s">
        <v>3809</v>
      </c>
      <c r="C103" t="s">
        <v>3734</v>
      </c>
      <c r="D103" t="s">
        <v>3735</v>
      </c>
      <c r="E103" t="s">
        <v>3736</v>
      </c>
      <c r="F103" t="s">
        <v>3737</v>
      </c>
      <c r="G103" t="s">
        <v>3738</v>
      </c>
      <c r="H103" t="s">
        <v>3743</v>
      </c>
    </row>
    <row r="104" spans="1:11">
      <c r="A104" t="s">
        <v>3669</v>
      </c>
      <c r="B104" t="s">
        <v>3813</v>
      </c>
      <c r="C104" t="s">
        <v>3814</v>
      </c>
      <c r="D104" t="s">
        <v>3815</v>
      </c>
      <c r="E104" t="s">
        <v>3816</v>
      </c>
      <c r="F104" t="s">
        <v>3817</v>
      </c>
    </row>
    <row r="105" spans="1:11">
      <c r="A105" t="s">
        <v>3628</v>
      </c>
      <c r="B105" t="s">
        <v>3810</v>
      </c>
      <c r="C105" t="s">
        <v>3811</v>
      </c>
      <c r="D105" t="s">
        <v>3812</v>
      </c>
      <c r="E105" t="s">
        <v>3668</v>
      </c>
    </row>
    <row r="106" spans="1:11">
      <c r="A106" t="s">
        <v>3628</v>
      </c>
      <c r="B106" t="s">
        <v>3793</v>
      </c>
      <c r="C106" t="s">
        <v>3794</v>
      </c>
      <c r="D106" t="s">
        <v>3795</v>
      </c>
      <c r="E106" t="s">
        <v>3679</v>
      </c>
    </row>
    <row r="107" spans="1:11">
      <c r="A107" t="s">
        <v>3628</v>
      </c>
      <c r="B107" t="s">
        <v>3793</v>
      </c>
      <c r="C107" t="s">
        <v>3794</v>
      </c>
      <c r="D107" t="s">
        <v>3795</v>
      </c>
      <c r="E107" t="s">
        <v>3679</v>
      </c>
    </row>
    <row r="108" spans="1:11">
      <c r="A108" t="s">
        <v>3680</v>
      </c>
      <c r="B108" t="s">
        <v>3696</v>
      </c>
      <c r="C108" t="s">
        <v>3697</v>
      </c>
    </row>
    <row r="109" spans="1:11">
      <c r="A109" t="s">
        <v>3680</v>
      </c>
      <c r="B109" t="s">
        <v>3818</v>
      </c>
      <c r="C109" t="s">
        <v>3819</v>
      </c>
      <c r="D109" t="s">
        <v>3820</v>
      </c>
      <c r="E109" t="s">
        <v>3821</v>
      </c>
      <c r="F109" t="s">
        <v>3822</v>
      </c>
      <c r="G109" t="s">
        <v>3823</v>
      </c>
      <c r="H109" t="s">
        <v>3824</v>
      </c>
    </row>
    <row r="110" spans="1:11">
      <c r="A110" t="s">
        <v>3628</v>
      </c>
      <c r="B110" t="s">
        <v>4089</v>
      </c>
      <c r="C110" t="s">
        <v>3825</v>
      </c>
    </row>
    <row r="111" spans="1:11">
      <c r="A111" t="s">
        <v>3628</v>
      </c>
      <c r="B111" t="s">
        <v>3796</v>
      </c>
      <c r="C111" t="s">
        <v>3734</v>
      </c>
      <c r="D111" t="s">
        <v>3735</v>
      </c>
      <c r="E111" t="s">
        <v>3736</v>
      </c>
      <c r="F111" t="s">
        <v>3737</v>
      </c>
      <c r="G111" t="s">
        <v>3738</v>
      </c>
      <c r="H111" t="s">
        <v>3739</v>
      </c>
      <c r="I111" t="s">
        <v>3826</v>
      </c>
    </row>
    <row r="112" spans="1:11">
      <c r="A112" t="s">
        <v>3680</v>
      </c>
      <c r="B112" t="s">
        <v>3696</v>
      </c>
      <c r="C112" t="s">
        <v>3697</v>
      </c>
    </row>
    <row r="113" spans="1:9">
      <c r="A113" t="s">
        <v>3680</v>
      </c>
      <c r="B113" t="s">
        <v>3696</v>
      </c>
      <c r="C113" t="s">
        <v>3697</v>
      </c>
    </row>
    <row r="114" spans="1:9">
      <c r="A114" t="s">
        <v>3680</v>
      </c>
      <c r="B114" t="s">
        <v>3818</v>
      </c>
      <c r="C114" t="s">
        <v>3819</v>
      </c>
      <c r="D114" t="s">
        <v>3820</v>
      </c>
      <c r="E114" t="s">
        <v>3821</v>
      </c>
      <c r="F114" t="s">
        <v>3822</v>
      </c>
      <c r="G114" t="s">
        <v>3823</v>
      </c>
      <c r="H114" t="s">
        <v>3824</v>
      </c>
    </row>
    <row r="115" spans="1:9">
      <c r="A115" t="s">
        <v>3669</v>
      </c>
      <c r="B115" t="s">
        <v>4090</v>
      </c>
      <c r="C115" t="s">
        <v>3827</v>
      </c>
      <c r="D115" t="s">
        <v>3828</v>
      </c>
      <c r="E115" t="s">
        <v>3829</v>
      </c>
      <c r="F115" t="s">
        <v>3830</v>
      </c>
      <c r="G115" t="s">
        <v>3831</v>
      </c>
      <c r="H115" t="s">
        <v>3832</v>
      </c>
      <c r="I115" t="s">
        <v>3833</v>
      </c>
    </row>
    <row r="116" spans="1:9">
      <c r="A116" t="s">
        <v>3834</v>
      </c>
      <c r="B116" t="s">
        <v>3835</v>
      </c>
      <c r="C116" t="s">
        <v>3836</v>
      </c>
      <c r="D116" t="s">
        <v>3837</v>
      </c>
      <c r="E116" t="s">
        <v>3838</v>
      </c>
    </row>
    <row r="117" spans="1:9">
      <c r="A117" t="s">
        <v>3680</v>
      </c>
      <c r="B117" t="s">
        <v>3696</v>
      </c>
      <c r="C117" t="s">
        <v>3697</v>
      </c>
    </row>
    <row r="118" spans="1:9">
      <c r="A118" t="s">
        <v>3659</v>
      </c>
      <c r="B118" t="s">
        <v>4091</v>
      </c>
      <c r="C118" t="s">
        <v>3839</v>
      </c>
    </row>
    <row r="119" spans="1:9">
      <c r="A119" t="s">
        <v>3669</v>
      </c>
      <c r="B119" t="s">
        <v>3841</v>
      </c>
      <c r="C119" t="s">
        <v>3842</v>
      </c>
      <c r="D119" t="s">
        <v>3843</v>
      </c>
      <c r="E119" t="s">
        <v>3844</v>
      </c>
      <c r="F119" t="s">
        <v>3845</v>
      </c>
      <c r="G119" t="s">
        <v>3846</v>
      </c>
      <c r="H119" t="s">
        <v>3847</v>
      </c>
    </row>
    <row r="120" spans="1:9">
      <c r="A120" t="s">
        <v>3834</v>
      </c>
      <c r="B120" t="s">
        <v>3835</v>
      </c>
      <c r="C120" t="s">
        <v>3836</v>
      </c>
      <c r="D120" t="s">
        <v>3837</v>
      </c>
      <c r="E120" t="s">
        <v>3838</v>
      </c>
    </row>
    <row r="121" spans="1:9">
      <c r="A121" t="s">
        <v>3628</v>
      </c>
      <c r="B121" t="s">
        <v>3696</v>
      </c>
      <c r="C121" t="s">
        <v>3840</v>
      </c>
      <c r="D121" t="s">
        <v>3668</v>
      </c>
    </row>
    <row r="122" spans="1:9">
      <c r="A122" t="s">
        <v>3669</v>
      </c>
      <c r="B122" t="s">
        <v>3841</v>
      </c>
      <c r="C122" t="s">
        <v>3842</v>
      </c>
      <c r="D122" t="s">
        <v>3843</v>
      </c>
      <c r="E122" t="s">
        <v>3844</v>
      </c>
      <c r="F122" t="s">
        <v>3845</v>
      </c>
      <c r="G122" t="s">
        <v>3846</v>
      </c>
      <c r="H122" t="s">
        <v>3847</v>
      </c>
    </row>
    <row r="123" spans="1:9">
      <c r="A123" t="s">
        <v>3628</v>
      </c>
      <c r="B123" t="s">
        <v>3848</v>
      </c>
      <c r="C123" t="s">
        <v>3849</v>
      </c>
      <c r="D123" t="s">
        <v>3850</v>
      </c>
      <c r="E123" t="s">
        <v>3851</v>
      </c>
      <c r="F123" t="s">
        <v>3852</v>
      </c>
    </row>
    <row r="124" spans="1:9">
      <c r="A124" t="s">
        <v>4077</v>
      </c>
      <c r="B124" t="s">
        <v>4092</v>
      </c>
      <c r="C124" t="s">
        <v>3820</v>
      </c>
      <c r="D124" t="s">
        <v>3822</v>
      </c>
      <c r="E124" t="s">
        <v>3853</v>
      </c>
      <c r="F124" t="s">
        <v>3854</v>
      </c>
    </row>
    <row r="125" spans="1:9">
      <c r="A125" t="s">
        <v>3669</v>
      </c>
      <c r="B125" t="s">
        <v>3855</v>
      </c>
      <c r="C125" t="s">
        <v>3856</v>
      </c>
      <c r="D125" t="s">
        <v>3857</v>
      </c>
      <c r="E125" t="s">
        <v>3858</v>
      </c>
      <c r="F125" t="s">
        <v>3676</v>
      </c>
    </row>
    <row r="126" spans="1:9">
      <c r="A126" t="s">
        <v>3628</v>
      </c>
      <c r="B126" t="s">
        <v>4093</v>
      </c>
      <c r="C126" t="s">
        <v>3859</v>
      </c>
      <c r="D126" t="s">
        <v>3860</v>
      </c>
      <c r="E126" t="s">
        <v>3861</v>
      </c>
      <c r="F126" t="s">
        <v>3862</v>
      </c>
      <c r="G126" t="s">
        <v>3668</v>
      </c>
    </row>
    <row r="127" spans="1:9">
      <c r="A127" t="s">
        <v>3628</v>
      </c>
      <c r="B127" t="s">
        <v>3863</v>
      </c>
      <c r="C127" t="s">
        <v>3864</v>
      </c>
      <c r="D127" t="s">
        <v>3865</v>
      </c>
      <c r="E127" t="s">
        <v>3866</v>
      </c>
      <c r="F127" t="s">
        <v>3867</v>
      </c>
      <c r="G127" t="s">
        <v>3755</v>
      </c>
      <c r="H127" t="s">
        <v>3868</v>
      </c>
      <c r="I127" t="s">
        <v>3869</v>
      </c>
    </row>
    <row r="128" spans="1:9">
      <c r="A128" t="s">
        <v>3680</v>
      </c>
      <c r="B128" t="s">
        <v>4094</v>
      </c>
      <c r="C128" t="s">
        <v>3870</v>
      </c>
      <c r="D128" t="s">
        <v>3871</v>
      </c>
    </row>
    <row r="129" spans="1:11">
      <c r="A129" t="s">
        <v>3628</v>
      </c>
      <c r="B129" t="s">
        <v>3872</v>
      </c>
      <c r="C129" t="s">
        <v>3873</v>
      </c>
      <c r="D129" t="s">
        <v>3874</v>
      </c>
      <c r="E129" t="s">
        <v>3875</v>
      </c>
    </row>
    <row r="130" spans="1:11">
      <c r="A130" t="s">
        <v>3628</v>
      </c>
      <c r="B130" t="s">
        <v>4095</v>
      </c>
      <c r="C130" t="s">
        <v>3876</v>
      </c>
      <c r="D130" t="s">
        <v>3877</v>
      </c>
      <c r="E130" t="s">
        <v>3878</v>
      </c>
      <c r="F130" t="s">
        <v>3879</v>
      </c>
      <c r="G130" t="s">
        <v>3880</v>
      </c>
      <c r="H130" t="s">
        <v>3881</v>
      </c>
    </row>
    <row r="131" spans="1:11">
      <c r="A131" t="s">
        <v>4096</v>
      </c>
      <c r="B131" t="s">
        <v>4094</v>
      </c>
      <c r="C131" t="s">
        <v>3882</v>
      </c>
      <c r="D131" t="s">
        <v>3870</v>
      </c>
      <c r="E131" t="s">
        <v>3883</v>
      </c>
      <c r="F131" t="s">
        <v>3884</v>
      </c>
      <c r="G131" t="s">
        <v>3885</v>
      </c>
      <c r="H131" t="s">
        <v>3886</v>
      </c>
    </row>
    <row r="132" spans="1:11">
      <c r="A132" t="s">
        <v>3628</v>
      </c>
      <c r="B132" t="s">
        <v>3887</v>
      </c>
      <c r="C132" t="s">
        <v>3888</v>
      </c>
      <c r="D132" t="s">
        <v>3889</v>
      </c>
      <c r="E132" t="s">
        <v>3890</v>
      </c>
      <c r="F132" t="s">
        <v>3891</v>
      </c>
      <c r="G132" t="s">
        <v>3892</v>
      </c>
      <c r="H132" t="s">
        <v>3893</v>
      </c>
      <c r="I132" t="s">
        <v>3894</v>
      </c>
      <c r="J132" t="s">
        <v>3895</v>
      </c>
    </row>
    <row r="133" spans="1:11">
      <c r="A133" t="s">
        <v>4104</v>
      </c>
      <c r="B133" t="s">
        <v>4105</v>
      </c>
      <c r="C133" t="s">
        <v>4106</v>
      </c>
      <c r="D133" t="s">
        <v>4107</v>
      </c>
      <c r="E133" t="s">
        <v>4108</v>
      </c>
      <c r="F133" t="s">
        <v>4109</v>
      </c>
      <c r="G133" t="s">
        <v>4110</v>
      </c>
      <c r="H133" t="s">
        <v>4111</v>
      </c>
      <c r="I133" t="s">
        <v>4112</v>
      </c>
      <c r="J133" t="s">
        <v>4113</v>
      </c>
      <c r="K133" t="s">
        <v>4114</v>
      </c>
    </row>
    <row r="134" spans="1:11">
      <c r="A134" t="s">
        <v>3628</v>
      </c>
      <c r="B134" t="s">
        <v>3754</v>
      </c>
      <c r="C134" t="s">
        <v>3755</v>
      </c>
      <c r="D134" t="s">
        <v>3756</v>
      </c>
      <c r="E134" t="s">
        <v>3757</v>
      </c>
      <c r="F134" t="s">
        <v>3758</v>
      </c>
      <c r="G134" t="s">
        <v>3759</v>
      </c>
      <c r="H134" t="s">
        <v>3760</v>
      </c>
      <c r="I134" t="s">
        <v>3761</v>
      </c>
      <c r="J134" t="s">
        <v>3762</v>
      </c>
      <c r="K134" t="s">
        <v>3763</v>
      </c>
    </row>
    <row r="135" spans="1:11">
      <c r="A135" t="s">
        <v>3896</v>
      </c>
      <c r="B135" t="s">
        <v>3758</v>
      </c>
      <c r="C135" t="s">
        <v>3759</v>
      </c>
      <c r="D135" t="s">
        <v>3760</v>
      </c>
      <c r="E135" t="s">
        <v>3761</v>
      </c>
      <c r="F135" t="s">
        <v>3762</v>
      </c>
      <c r="G135" t="s">
        <v>3763</v>
      </c>
      <c r="H135" t="s">
        <v>3897</v>
      </c>
      <c r="I135" t="s">
        <v>3898</v>
      </c>
    </row>
    <row r="136" spans="1:11">
      <c r="A136" t="s">
        <v>3899</v>
      </c>
      <c r="B136" t="s">
        <v>3900</v>
      </c>
      <c r="C136" t="s">
        <v>3901</v>
      </c>
      <c r="D136" t="s">
        <v>3902</v>
      </c>
      <c r="E136" t="s">
        <v>3903</v>
      </c>
      <c r="F136" t="s">
        <v>3904</v>
      </c>
    </row>
    <row r="137" spans="1:11">
      <c r="A137" t="s">
        <v>3905</v>
      </c>
      <c r="B137" t="s">
        <v>3906</v>
      </c>
      <c r="C137" t="s">
        <v>3654</v>
      </c>
      <c r="D137" t="s">
        <v>3907</v>
      </c>
      <c r="E137" t="s">
        <v>3908</v>
      </c>
      <c r="F137" t="s">
        <v>3909</v>
      </c>
      <c r="G137" t="s">
        <v>3910</v>
      </c>
      <c r="H137" t="s">
        <v>3911</v>
      </c>
    </row>
    <row r="138" spans="1:11">
      <c r="A138" t="s">
        <v>3628</v>
      </c>
      <c r="B138" t="s">
        <v>3796</v>
      </c>
      <c r="C138" t="s">
        <v>3756</v>
      </c>
      <c r="D138" t="s">
        <v>3758</v>
      </c>
      <c r="E138" t="s">
        <v>3759</v>
      </c>
      <c r="F138" t="s">
        <v>3760</v>
      </c>
      <c r="G138" t="s">
        <v>3761</v>
      </c>
      <c r="H138" t="s">
        <v>3762</v>
      </c>
      <c r="I138" t="s">
        <v>3912</v>
      </c>
    </row>
    <row r="139" spans="1:11">
      <c r="A139" t="s">
        <v>3628</v>
      </c>
      <c r="B139" t="s">
        <v>3913</v>
      </c>
      <c r="C139" t="s">
        <v>3914</v>
      </c>
      <c r="D139" t="s">
        <v>3915</v>
      </c>
      <c r="E139" t="s">
        <v>3916</v>
      </c>
      <c r="F139" t="s">
        <v>3917</v>
      </c>
    </row>
    <row r="140" spans="1:11">
      <c r="A140" t="s">
        <v>3905</v>
      </c>
      <c r="B140" t="s">
        <v>3906</v>
      </c>
      <c r="C140" t="s">
        <v>3654</v>
      </c>
      <c r="D140" t="s">
        <v>3907</v>
      </c>
      <c r="E140" t="s">
        <v>3908</v>
      </c>
      <c r="F140" t="s">
        <v>3909</v>
      </c>
      <c r="G140" t="s">
        <v>3910</v>
      </c>
      <c r="H140" t="s">
        <v>3911</v>
      </c>
    </row>
    <row r="141" spans="1:11">
      <c r="A141" t="s">
        <v>3680</v>
      </c>
      <c r="B141" t="s">
        <v>3918</v>
      </c>
      <c r="C141" t="s">
        <v>3919</v>
      </c>
    </row>
    <row r="142" spans="1:11">
      <c r="A142" t="s">
        <v>3920</v>
      </c>
      <c r="B142" t="s">
        <v>3921</v>
      </c>
      <c r="C142" t="s">
        <v>3922</v>
      </c>
      <c r="D142" t="s">
        <v>3923</v>
      </c>
      <c r="E142" t="s">
        <v>3924</v>
      </c>
      <c r="F142" t="s">
        <v>3925</v>
      </c>
    </row>
    <row r="143" spans="1:11">
      <c r="A143" t="s">
        <v>3659</v>
      </c>
      <c r="B143" t="s">
        <v>4097</v>
      </c>
      <c r="C143" t="s">
        <v>3926</v>
      </c>
      <c r="D143" t="s">
        <v>3927</v>
      </c>
      <c r="E143" t="s">
        <v>3676</v>
      </c>
    </row>
    <row r="144" spans="1:11">
      <c r="A144" t="s">
        <v>3659</v>
      </c>
      <c r="B144" t="s">
        <v>4098</v>
      </c>
      <c r="C144" t="s">
        <v>3928</v>
      </c>
      <c r="D144" t="s">
        <v>3929</v>
      </c>
      <c r="E144" t="s">
        <v>3676</v>
      </c>
    </row>
    <row r="145" spans="1:13">
      <c r="A145" t="s">
        <v>3628</v>
      </c>
      <c r="B145" t="s">
        <v>3930</v>
      </c>
      <c r="C145" t="s">
        <v>3929</v>
      </c>
      <c r="D145" t="s">
        <v>3676</v>
      </c>
    </row>
    <row r="146" spans="1:13">
      <c r="A146" t="s">
        <v>3628</v>
      </c>
      <c r="B146" t="s">
        <v>4099</v>
      </c>
      <c r="C146" t="s">
        <v>3931</v>
      </c>
      <c r="D146" t="s">
        <v>3932</v>
      </c>
      <c r="E146" t="s">
        <v>3676</v>
      </c>
    </row>
    <row r="147" spans="1:13">
      <c r="A147" t="s">
        <v>4077</v>
      </c>
      <c r="B147" t="s">
        <v>4100</v>
      </c>
      <c r="C147" t="s">
        <v>3933</v>
      </c>
      <c r="D147" t="s">
        <v>3934</v>
      </c>
      <c r="E147" t="s">
        <v>3935</v>
      </c>
      <c r="F147" t="s">
        <v>3936</v>
      </c>
    </row>
    <row r="148" spans="1:13">
      <c r="A148" t="s">
        <v>3937</v>
      </c>
      <c r="B148" t="s">
        <v>3681</v>
      </c>
      <c r="C148" t="s">
        <v>3938</v>
      </c>
      <c r="D148" t="s">
        <v>3939</v>
      </c>
      <c r="E148" t="s">
        <v>3940</v>
      </c>
    </row>
    <row r="149" spans="1:13">
      <c r="A149" t="s">
        <v>3937</v>
      </c>
      <c r="B149" t="s">
        <v>3681</v>
      </c>
      <c r="C149" t="s">
        <v>3938</v>
      </c>
      <c r="D149" t="s">
        <v>3939</v>
      </c>
      <c r="E149" t="s">
        <v>3940</v>
      </c>
    </row>
    <row r="150" spans="1:13">
      <c r="A150" t="s">
        <v>3628</v>
      </c>
      <c r="B150" t="s">
        <v>3696</v>
      </c>
      <c r="C150" t="s">
        <v>3840</v>
      </c>
      <c r="D150" t="s">
        <v>3668</v>
      </c>
    </row>
    <row r="151" spans="1:13">
      <c r="A151" t="s">
        <v>3628</v>
      </c>
      <c r="B151" t="s">
        <v>3913</v>
      </c>
      <c r="C151" t="s">
        <v>3914</v>
      </c>
      <c r="D151" t="s">
        <v>3915</v>
      </c>
      <c r="E151" t="s">
        <v>3916</v>
      </c>
      <c r="F151" t="s">
        <v>3941</v>
      </c>
    </row>
    <row r="152" spans="1:13">
      <c r="A152" t="s">
        <v>3628</v>
      </c>
      <c r="B152" t="s">
        <v>3913</v>
      </c>
      <c r="C152" t="s">
        <v>3914</v>
      </c>
      <c r="D152" t="s">
        <v>3915</v>
      </c>
      <c r="E152" t="s">
        <v>3916</v>
      </c>
      <c r="F152" t="s">
        <v>3941</v>
      </c>
    </row>
    <row r="153" spans="1:13">
      <c r="A153" t="s">
        <v>3628</v>
      </c>
      <c r="B153" t="s">
        <v>3942</v>
      </c>
      <c r="C153" t="s">
        <v>3943</v>
      </c>
      <c r="D153" t="s">
        <v>3944</v>
      </c>
      <c r="E153" t="s">
        <v>3945</v>
      </c>
      <c r="F153" t="s">
        <v>3946</v>
      </c>
      <c r="G153" t="s">
        <v>4101</v>
      </c>
      <c r="H153" t="s">
        <v>4102</v>
      </c>
      <c r="I153" t="s">
        <v>3947</v>
      </c>
    </row>
    <row r="154" spans="1:13">
      <c r="A154" t="s">
        <v>3669</v>
      </c>
      <c r="B154" t="s">
        <v>4115</v>
      </c>
      <c r="C154" t="s">
        <v>4116</v>
      </c>
      <c r="D154" t="s">
        <v>4117</v>
      </c>
      <c r="E154" t="s">
        <v>4118</v>
      </c>
      <c r="F154" t="s">
        <v>4119</v>
      </c>
      <c r="G154" t="s">
        <v>4120</v>
      </c>
      <c r="H154" t="s">
        <v>4121</v>
      </c>
      <c r="I154" t="s">
        <v>4122</v>
      </c>
      <c r="J154" t="s">
        <v>3691</v>
      </c>
    </row>
    <row r="156" spans="1:13">
      <c r="A156" t="s">
        <v>3628</v>
      </c>
      <c r="B156" t="s">
        <v>3696</v>
      </c>
      <c r="C156" t="s">
        <v>3840</v>
      </c>
      <c r="D156" t="s">
        <v>3668</v>
      </c>
    </row>
    <row r="158" spans="1:13">
      <c r="A158" t="s">
        <v>3669</v>
      </c>
      <c r="B158" t="s">
        <v>3948</v>
      </c>
      <c r="C158" t="s">
        <v>3949</v>
      </c>
      <c r="D158" t="s">
        <v>3950</v>
      </c>
      <c r="E158" t="s">
        <v>3951</v>
      </c>
      <c r="F158" t="s">
        <v>3952</v>
      </c>
      <c r="G158" t="s">
        <v>3953</v>
      </c>
      <c r="H158" t="s">
        <v>3954</v>
      </c>
      <c r="I158" t="s">
        <v>3955</v>
      </c>
      <c r="J158" t="s">
        <v>3956</v>
      </c>
    </row>
    <row r="159" spans="1:13">
      <c r="A159" t="s">
        <v>3669</v>
      </c>
      <c r="B159" t="s">
        <v>3957</v>
      </c>
      <c r="C159" t="s">
        <v>3958</v>
      </c>
      <c r="D159" t="s">
        <v>3959</v>
      </c>
      <c r="E159" t="s">
        <v>3960</v>
      </c>
      <c r="F159" t="s">
        <v>3961</v>
      </c>
      <c r="G159" t="s">
        <v>3962</v>
      </c>
      <c r="H159" t="s">
        <v>3963</v>
      </c>
      <c r="I159" t="s">
        <v>3964</v>
      </c>
      <c r="J159" t="s">
        <v>3965</v>
      </c>
      <c r="K159" t="s">
        <v>3966</v>
      </c>
      <c r="L159" t="s">
        <v>3967</v>
      </c>
      <c r="M159" t="s">
        <v>3968</v>
      </c>
    </row>
    <row r="160" spans="1:13">
      <c r="A160" t="s">
        <v>3628</v>
      </c>
      <c r="B160" t="s">
        <v>4103</v>
      </c>
      <c r="C160" t="s">
        <v>3969</v>
      </c>
      <c r="D160" t="s">
        <v>3970</v>
      </c>
      <c r="E160" t="s">
        <v>3971</v>
      </c>
      <c r="F160" t="s">
        <v>3972</v>
      </c>
    </row>
    <row r="161" spans="1:4">
      <c r="A161" t="s">
        <v>3628</v>
      </c>
      <c r="B161" t="s">
        <v>3793</v>
      </c>
      <c r="C161" t="s">
        <v>3973</v>
      </c>
      <c r="D161" t="s">
        <v>3679</v>
      </c>
    </row>
    <row r="162" spans="1:4">
      <c r="A162" t="s">
        <v>3628</v>
      </c>
      <c r="B162" t="s">
        <v>3793</v>
      </c>
      <c r="C162" t="s">
        <v>3973</v>
      </c>
      <c r="D162" t="s">
        <v>3679</v>
      </c>
    </row>
    <row r="163" spans="1:4">
      <c r="A163" t="s">
        <v>3628</v>
      </c>
      <c r="B163" t="s">
        <v>3793</v>
      </c>
      <c r="C163" t="s">
        <v>3973</v>
      </c>
      <c r="D163" t="s">
        <v>3679</v>
      </c>
    </row>
    <row r="164" spans="1:4">
      <c r="A164" t="s">
        <v>3628</v>
      </c>
      <c r="B164" t="s">
        <v>3793</v>
      </c>
      <c r="C164" t="s">
        <v>3973</v>
      </c>
      <c r="D164" t="s">
        <v>3679</v>
      </c>
    </row>
    <row r="165" spans="1:4">
      <c r="A165" t="s">
        <v>3628</v>
      </c>
      <c r="B165" t="s">
        <v>3793</v>
      </c>
      <c r="C165" t="s">
        <v>3973</v>
      </c>
      <c r="D165" t="s">
        <v>3679</v>
      </c>
    </row>
    <row r="166" spans="1:4">
      <c r="A166" t="s">
        <v>3628</v>
      </c>
      <c r="B166" t="s">
        <v>3793</v>
      </c>
      <c r="C166" t="s">
        <v>3973</v>
      </c>
      <c r="D166" t="s">
        <v>3679</v>
      </c>
    </row>
    <row r="167" spans="1:4">
      <c r="A167" t="s">
        <v>3628</v>
      </c>
      <c r="B167" t="s">
        <v>3793</v>
      </c>
      <c r="C167" t="s">
        <v>3973</v>
      </c>
      <c r="D167" t="s">
        <v>3679</v>
      </c>
    </row>
    <row r="168" spans="1:4">
      <c r="A168" t="s">
        <v>3628</v>
      </c>
      <c r="B168" t="s">
        <v>3793</v>
      </c>
      <c r="C168" t="s">
        <v>3973</v>
      </c>
      <c r="D168" t="s">
        <v>3679</v>
      </c>
    </row>
    <row r="169" spans="1:4">
      <c r="A169" t="s">
        <v>3628</v>
      </c>
      <c r="B169" t="s">
        <v>3793</v>
      </c>
      <c r="C169" t="s">
        <v>3973</v>
      </c>
      <c r="D169" t="s">
        <v>3679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2018-09-19T11:04:43Z</dcterms:modified>
</cp:coreProperties>
</file>