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2685" yWindow="-105" windowWidth="13290" windowHeight="8235" tabRatio="682" firstSheet="2"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<sst xmlns="http://schemas.openxmlformats.org/spreadsheetml/2006/main" count="10369" uniqueCount="4470">
  <si>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</si>
  <si>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</si>
  <si>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</si>
  <si>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</si>
  <si>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</si>
  <si>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</si>
  <si>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</si>
  <si>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</si>
  <si>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</si>
  <si>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</si>
  <si>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</si>
  <si>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</si>
  <si>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</si>
  <si>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</si>
  <si>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</si>
  <si>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</si>
  <si>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</si>
  <si>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</si>
  <si>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</si>
  <si>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</si>
  <si>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</si>
  <si>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</si>
  <si>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</si>
  <si>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</si>
  <si>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</si>
  <si>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</si>
  <si>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</si>
  <si>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</si>
  <si>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</si>
  <si>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</si>
  <si>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</si>
  <si>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</si>
  <si>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</si>
  <si>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</si>
  <si>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</si>
  <si>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</si>
  <si>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</si>
  <si>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</si>
  <si>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</si>
  <si>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</si>
  <si>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</si>
  <si>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</si>
  <si>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</si>
  <si>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</si>
  <si>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</si>
  <si>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</si>
  <si>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</si>
  <si>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</si>
  <si>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</si>
  <si>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</si>
  <si>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</si>
  <si>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</si>
  <si>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</si>
  <si>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</si>
  <si>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</si>
  <si>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</si>
  <si>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</si>
  <si>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</si>
  <si>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</si>
  <si>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</si>
  <si>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</si>
  <si>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</si>
  <si>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</si>
  <si>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</si>
  <si>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</si>
  <si>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</si>
  <si>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</si>
  <si>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</si>
  <si>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</si>
  <si>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</si>
  <si>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</si>
  <si>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</si>
  <si>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</si>
  <si>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</si>
  <si>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</si>
  <si>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</si>
  <si>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</si>
  <si>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</si>
  <si>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</si>
  <si>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</si>
  <si>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</si>
  <si>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</si>
  <si>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</si>
  <si>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</si>
  <si>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</si>
  <si>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</si>
  <si>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</si>
  <si>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</si>
  <si>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</si>
  <si>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</si>
  <si>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</si>
  <si>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</si>
  <si>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</si>
  <si>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</si>
  <si>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</si>
  <si>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</si>
  <si>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</si>
  <si>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</si>
  <si>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</si>
  <si>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</si>
  <si>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</si>
  <si>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</si>
  <si>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</si>
  <si>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</si>
  <si>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</si>
  <si>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</si>
  <si>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</si>
  <si>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</si>
  <si>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</si>
  <si>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</si>
  <si>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</si>
  <si>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</si>
  <si>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</si>
  <si>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</si>
  <si>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</si>
  <si>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</si>
  <si>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</si>
  <si>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</si>
  <si>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</si>
  <si>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</si>
  <si>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</si>
  <si>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</si>
  <si>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</si>
  <si>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</si>
  <si>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</si>
  <si>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</si>
  <si>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</si>
  <si>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</si>
  <si>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</si>
  <si>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</si>
  <si>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</si>
  <si>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</si>
  <si>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</si>
  <si>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</si>
  <si>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</si>
  <si>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</si>
  <si>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</si>
  <si>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</si>
  <si>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</si>
  <si>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</si>
  <si>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</si>
  <si>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</si>
  <si>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</si>
  <si>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</si>
  <si>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</si>
  <si>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</si>
  <si>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</si>
  <si>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</si>
  <si>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</si>
  <si>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</si>
  <si>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</si>
  <si>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</si>
  <si>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</si>
  <si>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</si>
  <si>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</si>
  <si>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</si>
  <si>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</si>
  <si>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</si>
  <si>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</si>
  <si>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</si>
  <si>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</si>
  <si>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</si>
  <si>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</si>
  <si>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</si>
  <si>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</si>
  <si>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</si>
  <si>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</si>
  <si>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</si>
  <si>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</si>
  <si>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</si>
  <si>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</si>
  <si>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</si>
  <si>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</si>
  <si>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</si>
  <si>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</si>
  <si>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</si>
  <si>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</si>
  <si>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</si>
  <si>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</si>
  <si>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</si>
  <si>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</si>
  <si>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</si>
  <si>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</si>
  <si>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</si>
  <si>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</si>
  <si>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</si>
  <si>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</si>
  <si>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</si>
  <si>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</si>
  <si>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</si>
  <si>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</si>
  <si>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</si>
  <si>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</si>
  <si>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</si>
  <si>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</si>
  <si>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</si>
  <si>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</si>
  <si>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</si>
  <si>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</si>
  <si>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</si>
  <si>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</si>
  <si>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</si>
  <si>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</si>
  <si>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</si>
  <si>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</si>
  <si>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</si>
  <si>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</si>
  <si>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</si>
  <si>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</si>
  <si>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</si>
  <si>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</si>
  <si>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</si>
  <si>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</si>
  <si>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</si>
  <si>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</si>
  <si>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</si>
  <si>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</si>
  <si>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</si>
  <si>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</si>
  <si>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</si>
  <si>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</si>
  <si>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</si>
  <si>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</si>
  <si>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</si>
  <si>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</si>
  <si>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</si>
  <si>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</si>
  <si>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</si>
  <si>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</si>
  <si>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</si>
  <si>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</si>
  <si>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</si>
  <si>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</si>
  <si>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</si>
  <si>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</si>
  <si>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</si>
  <si>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</si>
  <si>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</si>
  <si>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</si>
  <si>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</si>
  <si>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</si>
  <si>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</si>
  <si>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</si>
  <si>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</si>
  <si>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</si>
  <si>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</si>
  <si>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</si>
  <si>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</si>
  <si>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</si>
  <si>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</si>
  <si>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</si>
  <si>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</si>
  <si>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</si>
  <si>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</si>
  <si>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</si>
  <si>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</si>
  <si>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</si>
  <si>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</si>
  <si>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</si>
  <si>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</si>
  <si>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</si>
  <si>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</si>
  <si>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</si>
  <si>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</si>
  <si>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</si>
  <si>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</si>
  <si>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</si>
  <si>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</si>
  <si>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</si>
  <si>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</si>
  <si>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</si>
  <si>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</si>
  <si>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</si>
  <si>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</si>
  <si>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</si>
  <si>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</si>
  <si>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</si>
  <si>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</si>
  <si>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</si>
  <si>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</si>
  <si>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</si>
  <si>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</si>
  <si>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</si>
  <si>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</si>
  <si>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</si>
  <si>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</si>
  <si>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</si>
  <si>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</si>
  <si>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</si>
  <si>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</si>
  <si>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</si>
  <si>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</si>
  <si>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</si>
  <si>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</si>
  <si>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</si>
  <si>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</si>
  <si>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</si>
  <si>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</si>
  <si>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</si>
  <si>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</si>
  <si>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</si>
  <si>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</si>
  <si>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</si>
  <si>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</si>
  <si>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</si>
  <si>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</si>
  <si>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</si>
  <si>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</si>
  <si>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</si>
  <si>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</si>
  <si>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</si>
  <si>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</si>
  <si>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</si>
  <si>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</si>
  <si>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</si>
  <si>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</si>
  <si>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</si>
  <si>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</si>
  <si>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</si>
  <si>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</si>
  <si>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</si>
  <si>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</si>
  <si>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</si>
  <si>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</si>
  <si>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</si>
  <si>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</si>
  <si>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</si>
  <si>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</si>
  <si>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</si>
  <si>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</si>
  <si>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</si>
  <si>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</si>
  <si>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</si>
  <si>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</si>
  <si>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</si>
  <si>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</si>
  <si>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</si>
  <si>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</si>
  <si>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</si>
  <si>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</si>
  <si>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</si>
  <si>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</si>
  <si>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</si>
  <si>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</si>
  <si>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</si>
  <si>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</si>
  <si>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</si>
  <si>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</si>
  <si>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</si>
  <si>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</si>
  <si>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</si>
  <si>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</si>
  <si>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</si>
  <si>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</si>
  <si>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</si>
  <si>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</si>
  <si>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</si>
  <si>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</si>
  <si>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</si>
  <si>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</si>
  <si>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</si>
  <si>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</si>
  <si>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</si>
  <si>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</si>
  <si>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</si>
  <si>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</si>
  <si>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</si>
  <si>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</si>
  <si>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</si>
  <si>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</si>
  <si>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</si>
  <si>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</si>
  <si>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</si>
  <si>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</si>
  <si>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</si>
  <si>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</si>
  <si>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</si>
  <si>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</si>
  <si>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</si>
  <si>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</si>
  <si>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</si>
  <si>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</si>
  <si>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</si>
  <si>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</si>
  <si>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</si>
  <si>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</si>
  <si>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</si>
  <si>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</si>
  <si>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</si>
  <si>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</si>
  <si>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</si>
  <si>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</si>
  <si>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</si>
  <si>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</si>
  <si>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</si>
  <si>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</si>
  <si>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</si>
  <si>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</si>
  <si>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</si>
  <si>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</si>
  <si>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</si>
  <si>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</si>
  <si>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</si>
  <si>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</si>
  <si>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</si>
  <si>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</si>
  <si>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</si>
  <si>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</si>
  <si>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</si>
  <si>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</si>
  <si>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</si>
  <si>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</si>
  <si>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</si>
  <si>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</si>
  <si>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</si>
  <si>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</si>
  <si>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</si>
  <si>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</si>
  <si>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</si>
  <si>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</si>
  <si>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</si>
  <si>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</si>
  <si>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</si>
  <si>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</si>
  <si>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</si>
  <si>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</si>
  <si>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</si>
  <si>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</si>
  <si>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</si>
  <si>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</si>
  <si>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</si>
  <si>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</si>
  <si>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</si>
  <si>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</si>
  <si>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</si>
  <si>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</si>
  <si>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</si>
  <si>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</si>
  <si>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</si>
  <si>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</si>
  <si>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</si>
  <si>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</si>
  <si>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</si>
  <si>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</si>
  <si>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</si>
  <si>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</si>
  <si>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</si>
  <si>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</si>
  <si>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</si>
  <si>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</si>
  <si>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</si>
  <si>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</si>
  <si>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</si>
  <si>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</si>
  <si>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</si>
  <si>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</si>
  <si>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</si>
  <si>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</si>
  <si>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</si>
  <si>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</si>
  <si>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</si>
  <si>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</si>
  <si>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</si>
  <si>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</si>
  <si>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</si>
  <si>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</si>
  <si>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</si>
  <si>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</si>
  <si>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</si>
  <si>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</si>
  <si>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</si>
  <si>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</si>
  <si>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</si>
  <si>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</si>
  <si>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</si>
  <si>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</si>
  <si>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</si>
  <si>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</si>
  <si>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</si>
  <si>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</si>
  <si>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</si>
  <si>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</si>
  <si>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</si>
  <si>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</si>
  <si>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</si>
  <si>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</si>
  <si>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</si>
  <si>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</si>
  <si>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</si>
  <si>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</si>
  <si>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</si>
  <si>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</si>
  <si>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</si>
  <si>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</si>
  <si>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</si>
  <si>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</si>
  <si>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</si>
  <si>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</si>
  <si>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</si>
  <si>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</si>
  <si>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</si>
  <si>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</si>
  <si>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</si>
  <si>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</si>
  <si>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</si>
  <si>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</si>
  <si>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</si>
  <si>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</si>
  <si>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</si>
  <si>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</si>
  <si>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</si>
  <si>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</si>
  <si>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</si>
  <si>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</si>
  <si>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</si>
  <si>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</si>
  <si>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</si>
  <si>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</si>
  <si>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</si>
  <si>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</si>
  <si>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</si>
  <si>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</si>
  <si>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</si>
  <si>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</si>
  <si>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</si>
  <si>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</si>
  <si>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</si>
  <si>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</si>
  <si>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</si>
  <si>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</si>
  <si>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</si>
  <si>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</si>
  <si>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</si>
  <si>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</si>
  <si>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</si>
  <si>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</si>
  <si>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</si>
  <si>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</si>
  <si>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</si>
  <si>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</si>
  <si>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</si>
  <si>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</si>
  <si>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</si>
  <si>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</si>
  <si>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</si>
  <si>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</si>
  <si>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</si>
  <si>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</si>
  <si>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</si>
  <si>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</si>
  <si>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</si>
  <si>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</si>
  <si>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</si>
  <si>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</si>
  <si>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</si>
  <si>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</si>
  <si>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</si>
  <si>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</si>
  <si>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</si>
  <si>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</si>
  <si>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</si>
  <si>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</si>
  <si>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</si>
  <si>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</si>
  <si>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</si>
  <si>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</si>
  <si>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</si>
  <si>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</si>
  <si>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</si>
  <si>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</si>
  <si>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</si>
  <si>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</si>
  <si>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</si>
  <si>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</si>
  <si>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</si>
  <si>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</si>
  <si>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</si>
  <si>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</si>
  <si>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</si>
  <si>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</si>
  <si>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</si>
  <si>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</si>
  <si>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</si>
  <si>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</si>
  <si>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</si>
  <si>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</si>
  <si>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</si>
  <si>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</si>
  <si>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</si>
  <si>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</si>
  <si>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</si>
  <si>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</si>
  <si>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</si>
  <si>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</si>
  <si>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</si>
  <si>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</si>
  <si>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</si>
  <si>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</si>
  <si>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</si>
  <si>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</si>
  <si>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</si>
  <si>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</si>
  <si>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</si>
  <si>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</si>
  <si>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</si>
  <si>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</si>
  <si>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</si>
  <si>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</si>
  <si>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</si>
  <si>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</si>
  <si>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</si>
  <si>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</si>
  <si>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</si>
  <si>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</si>
  <si>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</si>
  <si>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</si>
  <si>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</si>
  <si>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</si>
  <si>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</si>
  <si>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</si>
  <si>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</si>
  <si>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</si>
  <si>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</si>
  <si>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</si>
  <si>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</si>
  <si>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</si>
  <si>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</si>
  <si>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</si>
  <si>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</si>
  <si>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</si>
  <si>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</si>
  <si>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</si>
  <si>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</si>
  <si>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</si>
  <si>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</si>
  <si>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</si>
  <si>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</si>
  <si>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</si>
  <si>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</si>
  <si>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</si>
  <si>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</si>
  <si>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</si>
  <si>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</si>
  <si>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</si>
  <si>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</si>
  <si>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</si>
  <si>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</si>
  <si>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</si>
  <si>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</si>
  <si>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</si>
  <si>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</si>
  <si>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</si>
  <si>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</si>
  <si>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</si>
  <si>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</si>
  <si>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</si>
  <si>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</si>
  <si>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</si>
  <si>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</si>
  <si>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</si>
  <si>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</si>
  <si>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</si>
  <si>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</si>
  <si>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</si>
  <si>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</si>
  <si>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</si>
  <si>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</si>
  <si>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</si>
  <si>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</si>
  <si>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</si>
  <si>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</si>
  <si>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</si>
  <si>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</si>
  <si>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</si>
  <si>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</si>
  <si>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</si>
  <si>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</si>
  <si>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</si>
  <si>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</si>
  <si>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</si>
  <si>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</si>
  <si>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</si>
  <si>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</si>
  <si>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</si>
  <si>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</si>
  <si>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</si>
  <si>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</si>
  <si>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</si>
  <si>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</si>
  <si>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</si>
  <si>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</si>
  <si>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</si>
  <si>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</si>
  <si>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</si>
  <si>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</si>
  <si>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</si>
  <si>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</si>
  <si>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</si>
  <si>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</si>
  <si>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</si>
  <si>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</si>
  <si>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</si>
  <si>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</si>
  <si>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</si>
  <si>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</si>
  <si>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</si>
  <si>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</si>
  <si>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</si>
  <si>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</si>
  <si>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</si>
  <si>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</si>
  <si>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</si>
  <si>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</si>
  <si>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</si>
  <si>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</si>
  <si>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</si>
  <si>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</si>
  <si>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</si>
  <si>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</si>
  <si>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</si>
  <si>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</si>
  <si>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</si>
  <si>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</si>
  <si>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</si>
  <si>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</si>
  <si>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</si>
  <si>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</si>
  <si>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</si>
  <si>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</si>
  <si>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</si>
  <si>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</si>
  <si>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</si>
  <si>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</si>
  <si>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</si>
  <si>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</si>
  <si>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</si>
  <si>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</si>
  <si>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</si>
  <si>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</si>
  <si>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</si>
  <si>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</si>
  <si>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</si>
  <si>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</si>
  <si>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</si>
  <si>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</si>
  <si>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</si>
  <si>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</si>
  <si>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</si>
  <si>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</si>
  <si>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</si>
  <si>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</si>
  <si>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</si>
  <si>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</si>
  <si>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</si>
  <si>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</si>
  <si>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</si>
  <si>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</si>
  <si>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</si>
  <si>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</si>
  <si>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</si>
  <si>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</si>
  <si>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</si>
  <si>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</si>
  <si>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</si>
  <si>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</si>
  <si>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</si>
  <si>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</si>
  <si>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</si>
  <si>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</si>
  <si>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</si>
  <si>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</si>
  <si>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</si>
  <si>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</si>
  <si>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</si>
  <si>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</si>
  <si>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</si>
  <si>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</si>
  <si>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</si>
  <si>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</si>
  <si>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</si>
  <si>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</si>
  <si>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</si>
  <si>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</si>
  <si>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</si>
  <si>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</si>
  <si>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</si>
  <si>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</si>
  <si>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</si>
  <si>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</si>
  <si>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</si>
  <si>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</si>
  <si>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</si>
  <si>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</si>
  <si>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</si>
  <si>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</si>
  <si>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</si>
  <si>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</si>
  <si>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</si>
  <si>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</si>
  <si>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</si>
  <si>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</si>
  <si>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</si>
  <si>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</si>
  <si>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</si>
  <si>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</si>
  <si>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</si>
  <si>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</si>
  <si>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</si>
  <si>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</si>
  <si>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</si>
  <si>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</si>
  <si>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</si>
  <si>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</si>
  <si>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</si>
  <si>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</si>
  <si>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</si>
  <si>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</si>
  <si>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</si>
  <si>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</si>
  <si>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</si>
  <si>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</si>
  <si>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</si>
  <si>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</si>
  <si>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</si>
  <si>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</si>
  <si>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</si>
  <si>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</si>
  <si>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</si>
  <si>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</si>
  <si>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</si>
  <si>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</si>
  <si>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</si>
  <si>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</si>
  <si>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</si>
  <si>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</si>
  <si>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</si>
  <si>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</si>
  <si>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</si>
  <si>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</si>
  <si>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</si>
  <si>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</si>
  <si>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</si>
  <si>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</si>
  <si>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</si>
  <si>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</si>
  <si>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</si>
  <si>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</si>
  <si>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</si>
  <si>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</si>
  <si>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</si>
  <si>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</si>
  <si>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</si>
  <si>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</si>
  <si>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</si>
  <si>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</si>
  <si>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</si>
  <si>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</si>
  <si>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</si>
  <si>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</si>
  <si>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</si>
  <si>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</si>
  <si>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</si>
  <si>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</si>
  <si>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</si>
  <si>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</si>
  <si>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</si>
  <si>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</si>
  <si>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</si>
  <si>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</si>
  <si>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</si>
  <si>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</si>
  <si>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</si>
  <si>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</si>
  <si>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</si>
  <si>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</si>
  <si>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</si>
  <si>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</si>
  <si>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</si>
  <si>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</si>
  <si>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</si>
  <si>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</si>
  <si>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</si>
  <si>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</si>
  <si>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</si>
  <si>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</si>
  <si>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</si>
  <si>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</si>
  <si>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</si>
  <si>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</si>
  <si>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</si>
  <si>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</si>
  <si>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</si>
  <si>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</si>
  <si>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</si>
  <si>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</si>
  <si>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</si>
  <si>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</si>
  <si>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</si>
  <si>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</si>
  <si>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</si>
  <si>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</si>
  <si>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</si>
  <si>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</si>
  <si>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</si>
  <si>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</si>
  <si>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</si>
  <si>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</si>
  <si>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</si>
  <si>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</si>
  <si>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</si>
  <si>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</si>
  <si>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</si>
  <si>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</si>
  <si>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</si>
  <si>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</si>
  <si>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</si>
  <si>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</si>
  <si>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</si>
  <si>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</si>
  <si>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</si>
  <si>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</si>
  <si>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</si>
  <si>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</si>
  <si>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</si>
  <si>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</si>
  <si>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</si>
  <si>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</si>
  <si>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</si>
  <si>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</si>
  <si>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</si>
  <si>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</si>
  <si>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</si>
  <si>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</si>
  <si>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</si>
  <si>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</si>
  <si>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</si>
  <si>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</si>
  <si>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</si>
  <si>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</si>
  <si>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</si>
  <si>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</si>
  <si>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</si>
  <si>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</si>
  <si>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</si>
  <si>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</si>
  <si>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</si>
  <si>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</si>
  <si>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</si>
  <si>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</si>
  <si>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</si>
  <si>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</si>
  <si>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</si>
  <si>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</si>
  <si>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</si>
  <si>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</si>
  <si>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</si>
  <si>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</si>
  <si>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</si>
  <si>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</si>
  <si>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</si>
  <si>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</si>
  <si>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</si>
  <si>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</si>
  <si>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</si>
  <si>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</si>
  <si>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</si>
  <si>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</si>
  <si>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</si>
  <si>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</si>
  <si>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</si>
  <si>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</si>
  <si>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</si>
  <si>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</si>
  <si>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</si>
  <si>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</si>
  <si>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</si>
  <si>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</si>
  <si>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</si>
  <si>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</si>
  <si>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</si>
  <si>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</si>
  <si>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</si>
  <si>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</si>
  <si>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</si>
  <si>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</si>
  <si>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</si>
  <si>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</si>
  <si>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</si>
  <si>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</si>
  <si>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</si>
  <si>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</si>
  <si>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</si>
  <si>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</si>
  <si>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</si>
  <si>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</si>
  <si>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</si>
  <si>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</si>
  <si>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</si>
  <si>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</si>
  <si>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</si>
  <si>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</si>
  <si>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</si>
  <si>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</si>
  <si>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</si>
  <si>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</si>
  <si>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</si>
  <si>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</si>
  <si>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</si>
  <si>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</si>
  <si>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</si>
  <si>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</si>
  <si>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</si>
  <si>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</si>
  <si>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</si>
  <si>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</si>
  <si>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</si>
  <si>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</si>
  <si>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</si>
  <si>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</si>
  <si>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</si>
  <si>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</si>
  <si>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</si>
  <si>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</si>
  <si>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</si>
  <si>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</si>
  <si>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</si>
  <si>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</si>
  <si>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</si>
  <si>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</si>
  <si>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</si>
  <si>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</si>
  <si>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</si>
  <si>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</si>
  <si>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</si>
  <si>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</si>
  <si>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</si>
  <si>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</si>
  <si>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</si>
  <si>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</si>
  <si>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</si>
  <si>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</si>
  <si>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</si>
  <si>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</si>
  <si>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</si>
  <si>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</si>
  <si>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</si>
  <si>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</si>
  <si>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</si>
  <si>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</si>
  <si>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</si>
  <si>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</si>
  <si>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</si>
  <si>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</si>
  <si>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</si>
  <si>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</si>
  <si>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</si>
  <si>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</si>
  <si>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</si>
  <si>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</si>
  <si>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</si>
  <si>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</si>
  <si>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</si>
  <si>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</si>
  <si>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</si>
  <si>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</si>
  <si>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</si>
  <si>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</si>
  <si>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</si>
  <si>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</si>
  <si>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</si>
  <si>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</si>
  <si>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</si>
  <si>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</si>
  <si>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</si>
  <si>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</si>
  <si>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</si>
  <si>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</si>
  <si>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</si>
  <si>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</si>
  <si>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</si>
  <si>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</si>
  <si>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</si>
  <si>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</si>
  <si>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</si>
  <si>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</si>
  <si>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</si>
  <si>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</si>
  <si>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</si>
  <si>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</si>
  <si>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</si>
  <si>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</si>
  <si>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</si>
  <si>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</si>
  <si>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</si>
  <si>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</si>
  <si>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</si>
  <si>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</si>
  <si>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</si>
  <si>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</si>
  <si>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</si>
  <si>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</si>
  <si>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</si>
  <si>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</si>
  <si>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</si>
  <si>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</si>
  <si>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</si>
  <si>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</si>
  <si>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</si>
  <si>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</si>
  <si>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</si>
  <si>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</si>
  <si>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</si>
  <si>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</si>
  <si>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</si>
  <si>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</si>
  <si>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</si>
  <si>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</si>
  <si>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</si>
  <si>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</si>
  <si>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</si>
  <si>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</si>
  <si>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</si>
  <si>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</si>
  <si>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</si>
  <si>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</si>
  <si>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</si>
  <si>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</si>
  <si>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</si>
  <si>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</si>
  <si>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</si>
  <si>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</si>
  <si>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</si>
  <si>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</si>
  <si>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</si>
  <si>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</si>
  <si>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</si>
  <si>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</si>
  <si>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</si>
  <si>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</si>
  <si>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</si>
  <si>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</si>
  <si>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</si>
  <si>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</si>
  <si>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</si>
  <si>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</si>
  <si>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</si>
  <si>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</si>
  <si>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</si>
  <si>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</si>
  <si>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</si>
  <si>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</si>
  <si>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</si>
  <si>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</si>
  <si>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</si>
  <si>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</si>
  <si>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</si>
  <si>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</si>
  <si>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</si>
  <si>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</si>
  <si>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</si>
  <si>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</si>
  <si>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</si>
  <si>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</si>
  <si>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</si>
  <si>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</si>
  <si>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</si>
  <si>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</si>
  <si>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</si>
  <si>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</si>
  <si>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</si>
  <si>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</si>
  <si>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</si>
  <si>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</si>
  <si>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</si>
  <si>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</si>
  <si>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</si>
  <si>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</si>
  <si>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</si>
  <si>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</si>
  <si>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</si>
  <si>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</si>
  <si>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</si>
  <si>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</si>
  <si>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</si>
  <si>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</si>
  <si>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</si>
  <si>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</si>
  <si>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</si>
  <si>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</si>
  <si>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</si>
  <si>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</si>
  <si>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</si>
  <si>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</si>
  <si>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</si>
  <si>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</si>
  <si>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</si>
  <si>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</si>
  <si>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</si>
  <si>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</si>
  <si>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</si>
  <si>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</si>
  <si>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</si>
  <si>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</si>
  <si>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</si>
  <si>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</si>
  <si>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</si>
  <si>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</si>
  <si>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</si>
  <si>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</si>
  <si>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</si>
  <si>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</si>
  <si>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</si>
  <si>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</si>
  <si>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</si>
  <si>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</si>
  <si>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</si>
  <si>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</si>
  <si>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</si>
  <si>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</si>
  <si>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</si>
  <si>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</si>
  <si>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</si>
  <si>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</si>
  <si>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</si>
  <si>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</si>
  <si>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</si>
  <si>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</si>
  <si>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</si>
  <si>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</si>
  <si>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</si>
  <si>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</si>
  <si>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</si>
  <si>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</si>
  <si>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</si>
  <si>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</si>
  <si>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</si>
  <si>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</si>
  <si>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</si>
  <si>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</si>
  <si>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</si>
  <si>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</si>
  <si>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</si>
  <si>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</si>
  <si>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</si>
  <si>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</si>
  <si>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</si>
  <si>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</si>
  <si>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</si>
  <si>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</si>
  <si>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</si>
  <si>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</si>
  <si>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</si>
  <si>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</si>
  <si>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</si>
  <si>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</si>
  <si>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</si>
  <si>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</si>
  <si>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</si>
  <si>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</si>
  <si>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</si>
  <si>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</si>
  <si>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</si>
  <si>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</si>
  <si>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</si>
  <si>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</si>
  <si>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</si>
  <si>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</si>
  <si>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</si>
  <si>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</si>
  <si>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</si>
  <si>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</si>
  <si>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</si>
  <si>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</si>
  <si>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</si>
  <si>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</si>
  <si>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</si>
  <si>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</si>
  <si>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</si>
  <si>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</si>
  <si>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</si>
  <si>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</si>
  <si>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</si>
  <si>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</si>
  <si>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</si>
  <si>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</si>
  <si>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</si>
  <si>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</si>
  <si>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</si>
  <si>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</si>
  <si>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</si>
  <si>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</si>
  <si>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</si>
  <si>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</si>
  <si>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</si>
  <si>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</si>
  <si>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</si>
  <si>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</si>
  <si>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</si>
  <si>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</si>
  <si>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</si>
  <si>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</si>
  <si>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</si>
  <si>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</si>
  <si>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</si>
  <si>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</si>
  <si>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</si>
  <si>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</si>
  <si>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</si>
  <si>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</si>
  <si>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</si>
  <si>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</si>
  <si>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</si>
  <si>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</si>
  <si>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</si>
  <si>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</si>
  <si>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</si>
  <si>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</si>
  <si>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</si>
  <si>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</si>
  <si>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</si>
  <si>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</si>
  <si>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</si>
  <si>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</si>
  <si>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</si>
  <si>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</si>
  <si>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</si>
  <si>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</si>
  <si>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</si>
  <si>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</si>
  <si>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</si>
  <si>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</si>
  <si>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</si>
  <si>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</si>
  <si>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</si>
  <si>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</si>
  <si>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</si>
  <si>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</si>
  <si>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</si>
  <si>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</si>
  <si>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</si>
  <si>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</si>
  <si>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</si>
  <si>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</si>
  <si>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</si>
  <si>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</si>
  <si>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</si>
  <si>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</si>
  <si>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</si>
  <si>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</si>
  <si>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</si>
  <si>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</si>
  <si>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</si>
  <si>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</si>
  <si>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</si>
  <si>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</si>
  <si>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</si>
  <si>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</si>
  <si>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</si>
  <si>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</si>
  <si>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</si>
  <si>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</si>
  <si>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</si>
  <si>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</si>
  <si>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</si>
  <si>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</si>
  <si>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</si>
  <si>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</si>
  <si>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</si>
  <si>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</si>
  <si>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</si>
  <si>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</si>
  <si>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</si>
  <si>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</si>
  <si>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</si>
  <si>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</si>
  <si>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</si>
  <si>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</si>
  <si>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</si>
  <si>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</si>
  <si>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</si>
  <si>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</si>
  <si>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</si>
  <si>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</si>
  <si>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</si>
  <si>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</si>
  <si>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</si>
  <si>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</si>
  <si>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</si>
  <si>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</si>
  <si>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</si>
  <si>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</si>
  <si>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</si>
  <si>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</si>
  <si>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</si>
  <si>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</si>
  <si>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</si>
  <si>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</si>
  <si>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</si>
  <si>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</si>
  <si>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</si>
  <si>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</si>
  <si>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</si>
  <si>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</si>
  <si>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</si>
  <si>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</si>
  <si>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</si>
  <si>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</si>
  <si>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</si>
  <si>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</si>
  <si>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</si>
  <si>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</si>
  <si>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</si>
  <si>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</si>
  <si>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</si>
  <si>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</si>
  <si>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</si>
  <si>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</si>
  <si>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</si>
  <si>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</si>
  <si>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</si>
  <si>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</si>
  <si>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</si>
  <si>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</si>
  <si>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</si>
  <si>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</si>
  <si>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</si>
  <si>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</si>
  <si>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</si>
  <si>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</si>
  <si>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</si>
  <si>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</si>
  <si>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</si>
  <si>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</si>
  <si>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</si>
  <si>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</si>
  <si>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</si>
  <si>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</si>
  <si>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</si>
  <si>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</si>
  <si>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</si>
  <si>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</si>
  <si>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</si>
  <si>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</si>
  <si>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</si>
  <si>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</si>
  <si>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</si>
  <si>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</si>
  <si>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</si>
  <si>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</si>
  <si>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</si>
  <si>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</si>
  <si>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</si>
  <si>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</si>
  <si>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</si>
  <si>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</si>
  <si>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</si>
  <si>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</si>
  <si>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</si>
  <si>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</si>
  <si>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</si>
  <si>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</si>
  <si>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</si>
  <si>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</si>
  <si>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</si>
  <si>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</si>
  <si>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</si>
  <si>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</si>
  <si>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</si>
  <si>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</si>
  <si>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</si>
  <si>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</si>
  <si>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</si>
  <si>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</si>
  <si>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</si>
  <si>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</si>
  <si>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</si>
  <si>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</si>
  <si>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</si>
  <si>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</si>
  <si>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</si>
  <si>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</si>
  <si>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</si>
  <si>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</si>
  <si>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</si>
  <si>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</si>
  <si>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</si>
  <si>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</si>
  <si>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</si>
  <si>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</si>
  <si>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</si>
  <si>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</si>
  <si>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</si>
  <si>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</si>
  <si>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</si>
  <si>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</si>
  <si>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</si>
  <si>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</si>
  <si>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</si>
  <si>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</si>
  <si>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</si>
  <si>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</si>
  <si>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</si>
  <si>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</si>
  <si>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</si>
  <si>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</si>
  <si>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</si>
  <si>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</si>
  <si>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</si>
  <si>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</si>
  <si>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</si>
  <si>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</si>
  <si>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</si>
  <si>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</si>
  <si>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</si>
  <si>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</si>
  <si>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</si>
  <si>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</si>
  <si>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</si>
  <si>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</si>
  <si>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</si>
  <si>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</si>
  <si>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</si>
  <si>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</si>
  <si>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</si>
  <si>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</si>
  <si>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</si>
  <si>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</si>
  <si>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</si>
  <si>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</si>
  <si>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</si>
  <si>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</si>
  <si>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</si>
  <si>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</si>
  <si>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</si>
  <si>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</si>
  <si>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</si>
  <si>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</si>
  <si>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</si>
  <si>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</si>
  <si>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</si>
  <si>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</si>
  <si>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</si>
  <si>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</si>
  <si>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</si>
  <si>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</si>
  <si>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</si>
  <si>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</si>
  <si>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</si>
  <si>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</si>
  <si>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</si>
  <si>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</si>
  <si>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</si>
  <si>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</si>
  <si>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</si>
  <si>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</si>
  <si>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</si>
  <si>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</si>
  <si>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</si>
  <si>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</si>
  <si>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</si>
  <si>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</si>
  <si>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</si>
  <si>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</si>
  <si>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</si>
  <si>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</si>
  <si>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</si>
  <si>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</si>
  <si>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</si>
  <si>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</si>
  <si>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</si>
  <si>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</si>
  <si>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</si>
  <si>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</si>
  <si>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</si>
  <si>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</si>
  <si>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</si>
  <si>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</si>
  <si>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</si>
  <si>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</si>
  <si>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</si>
  <si>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</si>
  <si>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</si>
  <si>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</si>
  <si>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</si>
  <si>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</si>
  <si>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</si>
  <si>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</si>
  <si>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</si>
  <si>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</si>
  <si>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</si>
  <si>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</si>
  <si>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</si>
  <si>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</si>
  <si>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</si>
  <si>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</si>
  <si>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</si>
  <si>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</si>
  <si>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</si>
  <si>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</si>
  <si>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</si>
  <si>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</si>
  <si>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</si>
  <si>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</si>
  <si>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</si>
  <si>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</si>
  <si>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</si>
  <si>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</si>
  <si>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</si>
  <si>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</si>
  <si>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</si>
  <si>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</si>
  <si>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</si>
  <si>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</si>
  <si>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</si>
  <si>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</si>
  <si>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</si>
  <si>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</si>
  <si>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</si>
  <si>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</si>
  <si>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</si>
  <si>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</si>
  <si>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</si>
  <si>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</si>
  <si>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</si>
  <si>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</si>
  <si>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</si>
  <si>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</si>
  <si>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</si>
  <si>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</si>
  <si>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</si>
  <si>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</si>
  <si>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</si>
  <si>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</si>
  <si>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</si>
  <si>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</si>
  <si>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</si>
  <si>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</si>
  <si>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</si>
  <si>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</si>
  <si>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</si>
  <si>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</si>
  <si>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</si>
  <si>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</si>
  <si>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</si>
  <si>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</si>
  <si>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</si>
  <si>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</si>
  <si>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</si>
  <si>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</si>
  <si>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</si>
  <si>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</si>
  <si>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</si>
  <si>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</si>
  <si>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</si>
  <si>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</si>
  <si>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</si>
  <si>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</si>
  <si>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</si>
  <si>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</si>
  <si>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</si>
  <si>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</si>
  <si>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</si>
  <si>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</si>
  <si>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</si>
  <si>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</si>
  <si>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</si>
  <si>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</si>
  <si>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</si>
  <si>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</si>
  <si>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</si>
  <si>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</si>
  <si>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</si>
  <si>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</si>
  <si>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</si>
  <si>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</si>
  <si>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</si>
  <si>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</si>
  <si>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</si>
  <si>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</si>
  <si>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</si>
  <si>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</si>
  <si>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</si>
  <si>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</si>
  <si>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</si>
  <si>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</si>
  <si>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</si>
  <si>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</si>
  <si>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</si>
  <si>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</si>
  <si>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</si>
  <si>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</si>
  <si>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</si>
  <si>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</si>
  <si>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</si>
  <si>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</si>
  <si>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</si>
  <si>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</si>
  <si>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</si>
  <si>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</si>
  <si>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</si>
  <si>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</si>
  <si>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</si>
  <si>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</si>
  <si>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</si>
  <si>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</si>
  <si>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</si>
  <si>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</si>
  <si>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</si>
  <si>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</si>
  <si>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</si>
  <si>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</si>
  <si>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</si>
  <si>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</si>
  <si>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</si>
  <si>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</si>
  <si>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</si>
  <si>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</si>
  <si>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</si>
  <si>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</si>
  <si>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</si>
  <si>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</si>
  <si>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</si>
  <si>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</si>
  <si>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</si>
  <si>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</si>
  <si>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</si>
  <si>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</si>
  <si>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</si>
  <si>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</si>
  <si>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</si>
  <si>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</si>
  <si>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</si>
  <si>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</si>
  <si>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</si>
  <si>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</si>
  <si>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</si>
  <si>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</si>
  <si>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</si>
  <si>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</si>
  <si>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</si>
  <si>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</si>
  <si>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</si>
  <si>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</si>
  <si>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</si>
  <si>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</si>
  <si>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</si>
  <si>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</si>
  <si>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</si>
  <si>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</si>
  <si>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</si>
  <si>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</si>
  <si>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</si>
  <si>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</si>
  <si>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</si>
  <si>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</si>
  <si>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</si>
  <si>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</si>
  <si>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</si>
  <si>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</si>
  <si>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</si>
  <si>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</si>
  <si>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</si>
  <si>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</si>
  <si>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</si>
  <si>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</si>
  <si>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</si>
  <si>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</si>
  <si>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</si>
  <si>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</si>
  <si>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</si>
  <si>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</si>
  <si>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</si>
  <si>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</si>
  <si>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</si>
  <si>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</si>
  <si>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</si>
  <si>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</si>
  <si>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</si>
  <si>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</si>
  <si>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</si>
  <si>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</si>
  <si>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</si>
  <si>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</si>
  <si>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</si>
  <si>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</si>
  <si>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</si>
  <si>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</si>
  <si>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</si>
  <si>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</si>
  <si>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</si>
  <si>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</si>
  <si>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</si>
  <si>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</si>
  <si>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</si>
  <si>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</si>
  <si>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</si>
  <si>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</si>
  <si>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</si>
  <si>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</si>
  <si>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</si>
  <si>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</si>
  <si>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</si>
  <si>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</si>
  <si>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</si>
  <si>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</si>
  <si>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</si>
  <si>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</si>
  <si>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</si>
  <si>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</si>
  <si>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</si>
  <si>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</si>
  <si>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</si>
  <si>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</si>
  <si>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</si>
  <si>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</si>
  <si>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</si>
  <si>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</si>
  <si>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</si>
  <si>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</si>
  <si>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</si>
  <si>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</si>
  <si>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</si>
  <si>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</si>
  <si>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</si>
  <si>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</si>
  <si>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</si>
  <si>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</si>
  <si>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</si>
  <si>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</si>
  <si>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</si>
  <si>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</si>
  <si>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</si>
  <si>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</si>
  <si>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</si>
  <si>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</si>
  <si>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</si>
  <si>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</si>
  <si>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</si>
  <si>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</si>
  <si>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</si>
  <si>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</si>
  <si>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</si>
  <si>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</si>
  <si>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</si>
  <si>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</si>
  <si>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</si>
  <si>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</si>
  <si>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</si>
  <si>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</si>
  <si>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</si>
  <si>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</si>
  <si>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</si>
  <si>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</si>
  <si>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</si>
  <si>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</si>
  <si>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</si>
  <si>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</si>
  <si>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</si>
  <si>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</si>
  <si>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</si>
  <si>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</si>
  <si>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</si>
  <si>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</si>
  <si>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</si>
  <si>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</si>
  <si>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</si>
  <si>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</si>
  <si>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</si>
  <si>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</si>
  <si>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</si>
  <si>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</si>
  <si>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</si>
  <si>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</si>
  <si>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</si>
  <si>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</si>
  <si>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</si>
  <si>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</si>
  <si>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</si>
  <si>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</si>
  <si>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</si>
  <si>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</si>
  <si>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</si>
  <si>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</si>
  <si>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</si>
  <si>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</si>
  <si>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</si>
  <si>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</si>
  <si>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</si>
  <si>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</si>
  <si>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</si>
  <si>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</si>
  <si>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</si>
  <si>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</si>
  <si>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</si>
  <si>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</si>
  <si>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</si>
  <si>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</si>
  <si>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</si>
  <si>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</si>
  <si>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</si>
  <si>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</si>
  <si>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</si>
  <si>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</si>
  <si>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</si>
  <si>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</si>
  <si>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</si>
  <si>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</si>
  <si>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</si>
  <si>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</si>
  <si>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</si>
  <si>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</si>
  <si>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</si>
  <si>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</si>
  <si>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</si>
  <si>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</si>
  <si>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</si>
  <si>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</si>
  <si>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</si>
  <si>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</si>
  <si>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</si>
  <si>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</si>
  <si>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</si>
  <si>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</si>
  <si>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</si>
  <si>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</si>
  <si>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</si>
  <si>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</si>
  <si>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</si>
  <si>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</si>
  <si>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</si>
  <si>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</si>
  <si>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</si>
  <si>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</si>
  <si>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</si>
  <si>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</si>
  <si>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</si>
  <si>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</si>
  <si>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</si>
  <si>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</si>
  <si>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</si>
  <si>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</si>
  <si>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</si>
  <si>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</si>
  <si>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</si>
  <si>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</si>
  <si>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</si>
  <si>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</si>
  <si>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</si>
  <si>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</si>
  <si>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</si>
  <si>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</si>
  <si>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</si>
  <si>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</si>
  <si>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</si>
  <si>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</si>
  <si>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</si>
  <si>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</si>
  <si>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</si>
  <si>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</si>
  <si>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</si>
  <si>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</si>
  <si>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</si>
  <si>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</si>
  <si>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</si>
  <si>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</si>
  <si>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</si>
  <si>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</si>
  <si>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</si>
  <si>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</si>
  <si>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</si>
  <si>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</si>
  <si>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</si>
  <si>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</si>
  <si>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</si>
  <si>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</si>
  <si>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</si>
  <si>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</si>
  <si>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</si>
  <si>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</si>
  <si>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</si>
  <si>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</si>
  <si>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</si>
  <si>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</si>
  <si>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</si>
  <si>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</si>
  <si>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</si>
  <si>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</si>
  <si>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</si>
  <si>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</si>
  <si>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</si>
  <si>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</si>
  <si>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</si>
  <si>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</si>
  <si>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</si>
  <si>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</si>
  <si>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</si>
  <si>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</si>
  <si>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</si>
  <si>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</si>
  <si>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</si>
  <si>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</si>
  <si>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</si>
  <si>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</si>
  <si>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</si>
  <si>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</si>
  <si>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</si>
  <si>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</si>
  <si>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</si>
  <si>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</si>
  <si>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</si>
  <si>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</si>
  <si>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</si>
  <si>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</si>
  <si>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</si>
  <si>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</si>
  <si>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</si>
  <si>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</si>
  <si>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</si>
  <si>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</si>
  <si>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</si>
  <si>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</si>
  <si>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</si>
  <si>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</si>
  <si>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</si>
  <si>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</si>
  <si>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</si>
  <si>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</si>
  <si>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</si>
  <si>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</si>
  <si>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</si>
  <si>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</si>
  <si>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</si>
  <si>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</si>
  <si>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</si>
  <si>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</si>
  <si>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</si>
  <si>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</si>
  <si>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</si>
  <si>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</si>
  <si>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</si>
  <si>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</si>
  <si>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</si>
  <si>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</si>
  <si>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</si>
  <si>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</si>
  <si>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</si>
  <si>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</si>
  <si>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</si>
  <si>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</si>
  <si>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</si>
  <si>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</si>
  <si>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</si>
  <si>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</si>
  <si>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</si>
  <si>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</si>
  <si>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</si>
  <si>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</si>
  <si>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</si>
  <si>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</si>
  <si>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</si>
  <si>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</si>
  <si>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</si>
  <si>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</si>
  <si>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</si>
  <si>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</si>
  <si>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</si>
  <si>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</si>
  <si>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</si>
  <si>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</si>
  <si>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</si>
  <si>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</si>
  <si>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</si>
  <si>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</si>
  <si>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</si>
  <si>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</si>
  <si>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</si>
  <si>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</si>
  <si>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</si>
  <si>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</si>
  <si>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</si>
  <si>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</si>
  <si>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</si>
  <si>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</si>
  <si>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</si>
  <si>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</si>
  <si>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</si>
  <si>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</si>
  <si>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</si>
  <si>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</si>
  <si>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</si>
  <si>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</si>
  <si>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</si>
  <si>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</si>
  <si>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</si>
  <si>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</si>
  <si>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</si>
  <si>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</si>
  <si>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</si>
  <si>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</si>
  <si>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</si>
  <si>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</si>
  <si>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</si>
  <si>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</si>
  <si>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</si>
  <si>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</si>
  <si>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</si>
  <si>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</si>
  <si>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</si>
  <si>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</si>
  <si>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</si>
  <si>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</si>
  <si>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</si>
  <si>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</si>
  <si>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</si>
  <si>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</si>
  <si>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</si>
  <si>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</si>
  <si>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</si>
  <si>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</si>
  <si>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</si>
  <si>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</si>
  <si>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</si>
  <si>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</si>
  <si>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</si>
  <si>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</si>
  <si>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</si>
  <si>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</si>
  <si>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</si>
  <si>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</si>
  <si>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</si>
  <si>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</si>
  <si>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</si>
  <si>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</si>
  <si>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</si>
  <si>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</si>
  <si>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</si>
  <si>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</si>
  <si>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</si>
  <si>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</si>
  <si>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</si>
  <si>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</si>
  <si>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</si>
  <si>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</si>
  <si>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</si>
  <si>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</si>
  <si>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</si>
  <si>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</si>
  <si>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</si>
  <si>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</si>
  <si>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</si>
  <si>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</si>
  <si>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</si>
  <si>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</si>
  <si>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</si>
  <si>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</si>
  <si>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</si>
  <si>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</si>
  <si>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</si>
  <si>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</si>
  <si>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</si>
  <si>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</si>
  <si>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</si>
  <si>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</si>
  <si>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</si>
  <si>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</si>
  <si>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</si>
  <si>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</si>
  <si>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</si>
  <si>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</si>
  <si>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</si>
  <si>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</si>
  <si>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</si>
  <si>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</si>
  <si>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</si>
  <si>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</si>
  <si>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</si>
  <si>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</si>
  <si>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</si>
  <si>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</si>
  <si>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</si>
  <si>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</si>
  <si>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</si>
  <si>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</si>
  <si>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</si>
  <si>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</si>
  <si>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</si>
  <si>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</si>
  <si>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</si>
  <si>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</si>
  <si>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</si>
  <si>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</si>
  <si>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</si>
  <si>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</si>
  <si>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</si>
  <si>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</si>
  <si>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</si>
  <si>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</si>
  <si>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</si>
  <si>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</si>
  <si>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</si>
  <si>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</si>
  <si>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</si>
  <si>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</si>
  <si>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</si>
  <si>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</si>
  <si>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</si>
  <si>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</si>
  <si>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</si>
  <si>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</si>
  <si>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</si>
  <si>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</si>
  <si>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</si>
  <si>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</si>
  <si>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</si>
  <si>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</si>
  <si>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</si>
  <si>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</si>
  <si>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</si>
  <si>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</si>
  <si>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</si>
  <si>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</si>
  <si>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</si>
  <si>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</si>
  <si>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</si>
  <si>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</si>
  <si>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</si>
  <si>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</si>
  <si>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</si>
  <si>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</si>
  <si>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</si>
  <si>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</si>
  <si>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</si>
  <si>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</si>
  <si>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</si>
  <si>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</si>
  <si>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</si>
  <si>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</si>
  <si>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</si>
  <si>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</si>
  <si>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</si>
  <si>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</si>
  <si>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</si>
  <si>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</si>
  <si>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</si>
  <si>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</si>
  <si>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</si>
  <si>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</si>
  <si>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</si>
  <si>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</si>
  <si>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</si>
  <si>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</si>
  <si>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</si>
  <si>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</si>
  <si>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</si>
  <si>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</si>
  <si>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</si>
  <si>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</si>
  <si>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</si>
  <si>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</si>
  <si>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</si>
  <si>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</si>
  <si>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</si>
  <si>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</si>
  <si>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</si>
  <si>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</si>
  <si>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</si>
  <si>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</si>
  <si>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</si>
  <si>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</si>
  <si>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</si>
  <si>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</si>
  <si>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</si>
  <si>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</si>
  <si>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</si>
  <si>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</si>
  <si>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</si>
  <si>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</si>
  <si>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</si>
  <si>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</si>
  <si>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</si>
  <si>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</si>
  <si>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</si>
  <si>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</si>
  <si>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</si>
  <si>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</si>
  <si>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</si>
  <si>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</si>
  <si>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</si>
  <si>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</si>
  <si>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</si>
  <si>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</si>
  <si>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</si>
  <si>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</si>
  <si>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</si>
  <si>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</si>
  <si>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</si>
  <si>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</si>
  <si>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</si>
  <si>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</si>
  <si>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</si>
  <si>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</si>
  <si>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</si>
  <si>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</si>
  <si>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</si>
  <si>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</si>
  <si>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</si>
  <si>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</si>
  <si>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</si>
  <si>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</si>
  <si>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</si>
  <si>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</si>
  <si>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</si>
  <si>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</si>
  <si>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</si>
  <si>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</si>
  <si>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</si>
  <si>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</si>
  <si>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</si>
  <si>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</si>
  <si>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</si>
  <si>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</si>
  <si>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</si>
  <si>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</si>
  <si>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</si>
  <si>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</si>
  <si>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</si>
  <si>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</si>
  <si>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</si>
  <si>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</si>
  <si>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</si>
  <si>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</si>
  <si>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</si>
  <si>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</si>
  <si>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</si>
  <si>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</si>
  <si>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</si>
  <si>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</si>
  <si>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</si>
  <si>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</si>
  <si>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</si>
  <si>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</si>
  <si>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</si>
  <si>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</si>
  <si>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</si>
  <si>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</si>
  <si>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</si>
  <si>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</si>
  <si>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</si>
  <si>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</si>
  <si>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</si>
  <si>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</si>
  <si>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</si>
  <si>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</si>
  <si>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</si>
  <si>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</si>
  <si>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</si>
  <si>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</si>
  <si>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</si>
  <si>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</si>
  <si>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</si>
  <si>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</si>
  <si>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</si>
  <si>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</si>
  <si>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</si>
  <si>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</si>
  <si>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</si>
  <si>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</si>
  <si>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</si>
  <si>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</si>
  <si>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</si>
  <si>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</si>
  <si>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</si>
  <si>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</si>
  <si>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</si>
  <si>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</si>
  <si>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</si>
  <si>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</si>
  <si>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</si>
  <si>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</si>
  <si>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</si>
  <si>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</si>
  <si>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</si>
  <si>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</si>
  <si>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</si>
  <si>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</si>
  <si>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</si>
  <si>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</si>
  <si>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</si>
  <si>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</si>
  <si>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</si>
  <si>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</si>
  <si>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</si>
  <si>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</si>
  <si>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</si>
  <si>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</si>
  <si>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</si>
  <si>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</si>
  <si>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</si>
  <si>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</si>
  <si>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</si>
  <si>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</si>
  <si>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</si>
  <si>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</si>
  <si>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</si>
  <si>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</si>
  <si>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</si>
  <si>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</si>
  <si>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</si>
  <si>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</si>
  <si>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</si>
  <si>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</si>
  <si>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</si>
  <si>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</si>
  <si>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</si>
  <si>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</si>
  <si>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</si>
  <si>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</si>
  <si>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</si>
  <si>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</si>
  <si>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</si>
  <si>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</si>
  <si>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</si>
  <si>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</si>
  <si>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</si>
  <si>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</si>
  <si>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</si>
  <si>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</si>
  <si>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</si>
  <si>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</si>
  <si>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</si>
  <si>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</si>
  <si>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</si>
  <si>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</si>
  <si>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</si>
  <si>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</si>
  <si>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</si>
  <si>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</si>
  <si>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</si>
  <si>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</si>
  <si>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</si>
  <si>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</si>
  <si>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</si>
  <si>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</si>
  <si>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</si>
  <si>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</si>
  <si>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</si>
  <si>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</si>
  <si>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</si>
  <si>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</si>
  <si>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</si>
  <si>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</si>
  <si>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</si>
  <si>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</si>
  <si>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</si>
  <si>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</si>
  <si>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</si>
  <si>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</si>
  <si>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</si>
  <si>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</si>
  <si>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</si>
  <si>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</si>
  <si>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</si>
  <si>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</si>
  <si>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</si>
  <si>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</si>
  <si>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</si>
  <si>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</si>
  <si>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</si>
  <si>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</si>
  <si>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</si>
  <si>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</si>
  <si>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</si>
  <si>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</si>
  <si>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</si>
  <si>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</si>
  <si>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</si>
  <si>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</si>
  <si>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</si>
  <si>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</si>
  <si>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</si>
  <si>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</si>
  <si>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</si>
  <si>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</si>
  <si>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</si>
  <si>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</si>
  <si>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</si>
  <si>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</si>
  <si>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</si>
  <si>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</si>
  <si>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</si>
  <si>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</si>
  <si>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</si>
  <si>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</si>
  <si>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</si>
  <si>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</si>
  <si>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</si>
  <si>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</si>
  <si>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</si>
  <si>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</si>
  <si>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</si>
  <si>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</si>
  <si>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</si>
  <si>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</si>
  <si>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</si>
  <si>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</si>
  <si>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</si>
  <si>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</si>
  <si>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</si>
  <si>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</si>
  <si>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</si>
  <si>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</si>
  <si>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</si>
  <si>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</si>
  <si>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</si>
  <si>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</si>
  <si>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</si>
  <si>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</si>
  <si>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</si>
  <si>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</si>
  <si>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</si>
  <si>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</si>
  <si>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</si>
  <si>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</si>
  <si>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</si>
  <si>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</si>
  <si>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</si>
  <si>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</si>
  <si>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</si>
  <si>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</si>
  <si>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</si>
  <si>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</si>
  <si>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</si>
  <si>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</si>
  <si>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</si>
  <si>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</si>
  <si>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</si>
  <si>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</si>
  <si>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</si>
  <si>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</si>
  <si>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</si>
  <si>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</si>
  <si>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</si>
  <si>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</si>
  <si>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</si>
  <si>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</si>
  <si>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</si>
  <si>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</si>
  <si>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</si>
  <si>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</si>
  <si>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</si>
  <si>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</si>
  <si>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</si>
  <si>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</si>
  <si>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</si>
  <si>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</si>
  <si>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</si>
  <si>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</si>
  <si>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</si>
  <si>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</si>
  <si>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</si>
  <si>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</si>
  <si>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</si>
  <si>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</si>
  <si>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</si>
  <si>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</si>
  <si>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</si>
  <si>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</si>
  <si>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</si>
  <si>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</si>
  <si>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</si>
  <si>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</si>
  <si>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</si>
  <si>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</si>
  <si>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</si>
  <si>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</si>
  <si>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</si>
  <si>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</si>
  <si>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</si>
  <si>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</si>
  <si>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</si>
  <si>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</si>
  <si>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</si>
  <si>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</si>
  <si>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</si>
  <si>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</si>
  <si>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</si>
  <si>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</si>
  <si>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</si>
  <si>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</si>
  <si>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</si>
  <si>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</si>
  <si>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</si>
  <si>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</si>
  <si>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</si>
  <si>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</si>
  <si>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</si>
  <si>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</si>
  <si>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</si>
  <si>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</si>
  <si>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</si>
  <si>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</si>
  <si>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</si>
  <si>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</si>
  <si>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</si>
  <si>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</si>
  <si>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</si>
  <si>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</si>
  <si>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</si>
  <si>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</si>
  <si>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</si>
  <si>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</si>
  <si>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</si>
  <si>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</si>
  <si>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</si>
  <si>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</si>
  <si>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</si>
  <si>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</si>
  <si>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</si>
  <si>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</si>
  <si>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</si>
  <si>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</si>
  <si>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</si>
  <si>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</si>
  <si>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</si>
  <si>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</si>
  <si>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</si>
  <si>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</si>
  <si>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</si>
  <si>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</si>
  <si>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</si>
  <si>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</si>
  <si>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</si>
  <si>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</si>
  <si>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</si>
  <si>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</si>
  <si>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</si>
  <si>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</si>
  <si>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</si>
  <si>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</si>
  <si>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</si>
  <si>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</si>
  <si>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</si>
  <si>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</si>
  <si>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</si>
  <si>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</si>
  <si>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</si>
  <si>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</si>
  <si>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</si>
  <si>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</si>
  <si>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</si>
  <si>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</si>
  <si>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</si>
  <si>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</si>
  <si>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</si>
  <si>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</si>
  <si>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</si>
  <si>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</si>
  <si>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</si>
  <si>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</si>
  <si>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</si>
  <si>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</si>
  <si>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</si>
  <si>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</si>
  <si>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</si>
  <si>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</si>
  <si>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</si>
  <si>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</si>
  <si>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</si>
  <si>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</si>
  <si>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</si>
  <si>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</si>
  <si>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</si>
  <si>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</si>
  <si>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</si>
  <si>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</si>
  <si>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</si>
  <si>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</si>
  <si>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</si>
  <si>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</si>
  <si>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</si>
  <si>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</si>
  <si>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</si>
  <si>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</si>
  <si>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</si>
  <si>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</si>
  <si>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</si>
  <si>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</si>
  <si>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</si>
  <si>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</si>
  <si>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</si>
  <si>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</si>
  <si>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</si>
  <si>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</si>
  <si>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</si>
  <si>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</si>
  <si>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</si>
  <si>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</si>
  <si>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</si>
  <si>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</si>
  <si>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</si>
  <si>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</si>
  <si>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</si>
  <si>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</si>
  <si>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</si>
  <si>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</si>
  <si>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</si>
  <si>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</si>
  <si>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</si>
  <si>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</si>
  <si>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</si>
  <si>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</si>
  <si>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</si>
  <si>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</si>
  <si>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</si>
  <si>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</si>
  <si>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</si>
  <si>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</si>
  <si>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</si>
  <si>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</si>
  <si>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</si>
  <si>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</si>
  <si>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</si>
  <si>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</si>
  <si>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</si>
  <si>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</si>
  <si>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</si>
  <si>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</si>
  <si>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</si>
  <si>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</si>
  <si>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</si>
  <si>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</si>
  <si>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</si>
  <si>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</si>
  <si>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</si>
  <si>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</si>
  <si>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</si>
  <si>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</si>
  <si>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</si>
  <si>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</si>
  <si>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</si>
  <si>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</si>
  <si>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</si>
  <si>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</si>
  <si>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</si>
  <si>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</si>
  <si>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</si>
  <si>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</si>
  <si>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</si>
  <si>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</si>
  <si>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</si>
  <si>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</si>
  <si>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</si>
  <si>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</si>
  <si>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</si>
  <si>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</si>
  <si>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</si>
  <si>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</si>
  <si>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</si>
  <si>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</si>
  <si>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</si>
  <si>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</si>
  <si>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</si>
  <si>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</si>
  <si>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</si>
  <si>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</si>
  <si>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</si>
  <si>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</si>
  <si>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</si>
  <si>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</si>
  <si>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</si>
  <si>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</si>
  <si>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</si>
  <si>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</si>
  <si>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</si>
  <si>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</si>
  <si>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</si>
  <si>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</si>
  <si>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</si>
  <si>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</si>
  <si>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</si>
  <si>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</si>
  <si>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</si>
  <si>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</si>
  <si>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</si>
  <si>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</si>
  <si>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</si>
  <si>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</si>
  <si>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</si>
  <si>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</si>
  <si>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</si>
  <si>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</si>
  <si>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</si>
  <si>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</si>
  <si>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</si>
  <si>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</si>
  <si>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</si>
  <si>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</si>
  <si>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</si>
  <si>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</si>
  <si>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</si>
  <si>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</si>
  <si>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</si>
  <si>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</si>
  <si>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</si>
  <si>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</si>
  <si>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</si>
  <si>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</si>
  <si>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</si>
  <si>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</si>
  <si>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</si>
  <si>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</si>
  <si>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</si>
  <si>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</si>
  <si>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</si>
  <si>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</si>
  <si>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</si>
  <si>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</si>
  <si>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</si>
  <si>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</si>
  <si>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</si>
  <si>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</si>
  <si>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</si>
  <si>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</si>
  <si>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</si>
  <si>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</si>
  <si>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</si>
  <si>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</si>
  <si>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</si>
  <si>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</si>
  <si>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</si>
  <si>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</si>
  <si>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</si>
  <si>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</si>
  <si>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</si>
  <si>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</si>
  <si>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</si>
  <si>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</si>
  <si>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</si>
  <si>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</si>
  <si>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</si>
  <si>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</si>
  <si>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</si>
  <si>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</si>
  <si>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</si>
  <si>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</si>
  <si>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</si>
  <si>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</si>
  <si>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</si>
  <si>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</si>
  <si>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</si>
  <si>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</si>
  <si>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</si>
  <si>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</si>
  <si>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</si>
  <si>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</si>
  <si>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</si>
  <si>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</si>
  <si>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</si>
  <si>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</si>
  <si>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</si>
  <si>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</si>
  <si>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</si>
  <si>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</si>
  <si>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</si>
  <si>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</si>
  <si>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</si>
  <si>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</si>
  <si>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</si>
  <si>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</si>
  <si>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</si>
  <si>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</si>
  <si>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</si>
  <si>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</si>
  <si>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</si>
  <si>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</si>
  <si>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</si>
  <si>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</si>
  <si>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</si>
  <si>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</si>
  <si>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</si>
  <si>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</si>
  <si>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</si>
  <si>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</si>
  <si>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</si>
  <si>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</si>
  <si>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</si>
  <si>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</si>
  <si>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</si>
  <si>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</si>
  <si>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</si>
  <si>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</si>
  <si>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</si>
  <si>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</si>
  <si>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</si>
  <si>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</si>
  <si>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</si>
  <si>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</si>
  <si>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</si>
  <si>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</si>
  <si>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</si>
  <si>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</si>
  <si>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</si>
  <si>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</si>
  <si>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</si>
  <si>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</si>
  <si>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</si>
  <si>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</si>
  <si>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</si>
  <si>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</si>
  <si>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</si>
  <si>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</si>
  <si>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</si>
  <si>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</si>
  <si>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</si>
  <si>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</si>
  <si>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</si>
  <si>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</si>
  <si>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</si>
  <si>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</si>
  <si>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</si>
  <si>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</si>
  <si>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</si>
  <si>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</si>
  <si>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</si>
  <si>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</si>
  <si>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</si>
  <si>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</si>
  <si>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</si>
  <si>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</si>
  <si>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</si>
  <si>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</si>
  <si>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</si>
  <si>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</si>
  <si>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</si>
  <si>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</si>
  <si>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</si>
  <si>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</si>
  <si>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</si>
  <si>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</si>
  <si>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</si>
  <si>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</si>
  <si>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</si>
  <si>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</si>
  <si>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</si>
  <si>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</si>
  <si>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</si>
  <si>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</si>
  <si>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</si>
  <si>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</si>
  <si>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</si>
  <si>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</si>
  <si>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</si>
  <si>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</si>
  <si>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</si>
  <si>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</si>
  <si>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</si>
  <si>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</si>
  <si>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</si>
  <si>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</si>
  <si>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</si>
  <si>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</si>
  <si>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</si>
  <si>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</si>
  <si>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</si>
  <si>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</si>
  <si>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</si>
  <si>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</si>
  <si>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</si>
  <si>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</si>
  <si>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</si>
  <si>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</si>
  <si>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</si>
  <si>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</si>
  <si>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</si>
  <si>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</si>
  <si>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</si>
  <si>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</si>
  <si>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</si>
  <si>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</si>
  <si>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</si>
  <si>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</si>
  <si>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</si>
  <si>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</si>
  <si>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</si>
  <si>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</si>
  <si>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</si>
  <si>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</si>
  <si>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</si>
  <si>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</si>
  <si>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</si>
  <si>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</si>
  <si>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</si>
  <si>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</si>
  <si>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</si>
  <si>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</si>
  <si>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</si>
  <si>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</si>
  <si>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</si>
  <si>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</si>
  <si>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</si>
  <si>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</si>
  <si>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</si>
  <si>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</si>
  <si>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</si>
  <si>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</si>
  <si>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</si>
  <si>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</si>
  <si>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</si>
  <si>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</si>
  <si>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</si>
  <si>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</si>
  <si>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</si>
  <si>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</si>
  <si>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</si>
  <si>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</si>
  <si>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</si>
  <si>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</si>
  <si>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</si>
  <si>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</si>
  <si>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</si>
  <si>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</si>
  <si>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</si>
  <si>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</si>
  <si>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</si>
  <si>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</si>
  <si>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</si>
  <si>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</si>
  <si>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</si>
  <si>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</si>
  <si>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</si>
  <si>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</si>
  <si>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</si>
  <si>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</si>
  <si>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</si>
  <si>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</si>
  <si>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</si>
  <si>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</si>
  <si>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</si>
  <si>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</si>
  <si>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</si>
  <si>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</si>
  <si>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</si>
  <si>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</si>
  <si>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</si>
  <si>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</si>
  <si>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</si>
  <si>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</si>
  <si>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</si>
  <si>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</si>
  <si>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</si>
  <si>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</si>
  <si>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</si>
  <si>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</si>
  <si>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</si>
  <si>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</si>
  <si>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</si>
  <si>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</si>
  <si>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</si>
  <si>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</si>
  <si>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</si>
  <si>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</si>
  <si>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</si>
  <si>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</si>
  <si>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</si>
  <si>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</si>
  <si>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</si>
  <si>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</si>
  <si>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</si>
  <si>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</si>
  <si>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</si>
  <si>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</si>
  <si>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</si>
  <si>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</si>
  <si>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</si>
  <si>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</si>
  <si>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</si>
  <si>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</si>
  <si>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</si>
  <si>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</si>
  <si>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</si>
  <si>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</si>
  <si>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</si>
  <si>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</si>
  <si>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</si>
  <si>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</si>
  <si>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</si>
  <si>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</si>
  <si>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</si>
  <si>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</si>
  <si>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</si>
  <si>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</si>
  <si>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</si>
  <si>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</si>
  <si>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</si>
  <si>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</si>
  <si>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</si>
  <si>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</si>
  <si>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</si>
  <si>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</si>
  <si>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</si>
  <si>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</si>
  <si>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</si>
  <si>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</si>
  <si>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</si>
  <si>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</si>
  <si>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</si>
  <si>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</si>
  <si>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</si>
  <si>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</si>
  <si>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</si>
  <si>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</si>
  <si>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</si>
  <si>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</si>
  <si>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</si>
  <si>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</si>
  <si>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</si>
  <si>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</si>
  <si>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</si>
  <si>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</si>
  <si>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</si>
  <si>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</si>
  <si>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</si>
  <si>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</si>
  <si>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</si>
  <si>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</si>
  <si>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</si>
  <si>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</si>
  <si>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</si>
  <si>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</si>
  <si>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</si>
  <si>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</si>
  <si>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</si>
  <si>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</si>
  <si>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</si>
  <si>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</si>
  <si>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</si>
  <si>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</si>
  <si>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</si>
  <si>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</si>
  <si>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</si>
  <si>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</si>
  <si>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</si>
  <si>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</si>
  <si>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</si>
  <si>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</si>
  <si>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</si>
  <si>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</si>
  <si>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</si>
  <si>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</si>
  <si>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</si>
  <si>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</si>
  <si>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</si>
  <si>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</si>
  <si>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</si>
  <si>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</si>
  <si>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</si>
  <si>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</si>
  <si>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</si>
  <si>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</si>
  <si>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</si>
  <si>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</si>
  <si>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</si>
  <si>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</si>
  <si>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</si>
  <si>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</si>
  <si>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</si>
  <si>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</si>
  <si>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</si>
  <si>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</si>
  <si>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</si>
  <si>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</si>
  <si>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</si>
  <si>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</si>
  <si>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</si>
  <si>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</si>
  <si>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</si>
  <si>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</si>
  <si>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</si>
  <si>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</si>
  <si>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</si>
  <si>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</si>
  <si>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</si>
  <si>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</si>
  <si>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</si>
  <si>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</si>
  <si>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</si>
  <si>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</si>
  <si>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</si>
  <si>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</si>
  <si>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</si>
  <si>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</si>
  <si>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</si>
  <si>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</si>
  <si>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</si>
  <si>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</si>
  <si>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</si>
  <si>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</si>
  <si>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</si>
  <si>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</si>
  <si>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</si>
  <si>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</si>
  <si>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</si>
  <si>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</si>
  <si>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</si>
  <si>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</si>
  <si>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</si>
  <si>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</si>
  <si>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</si>
  <si>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</si>
  <si>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</si>
  <si>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</si>
  <si>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</si>
  <si>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</si>
  <si>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</si>
  <si>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</si>
  <si>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</si>
  <si>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</si>
  <si>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</si>
  <si>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</si>
  <si>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</si>
  <si>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</si>
  <si>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</si>
  <si>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</si>
  <si>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</si>
  <si>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</si>
  <si>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</si>
  <si>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</si>
  <si>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</si>
  <si>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</si>
  <si>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</si>
  <si>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</si>
  <si>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</si>
  <si>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</si>
  <si>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</si>
  <si>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</si>
  <si>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</si>
  <si>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</si>
  <si>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</si>
  <si>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</si>
  <si>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</si>
  <si>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</si>
  <si>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</si>
  <si>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</si>
  <si>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</si>
  <si>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</si>
  <si>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</si>
  <si>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</si>
  <si>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</si>
  <si>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</si>
  <si>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</si>
  <si>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</si>
  <si>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</si>
  <si>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</si>
  <si>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</si>
  <si>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</si>
  <si>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</si>
  <si>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</si>
  <si>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</si>
  <si>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</si>
  <si>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</si>
  <si>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</si>
  <si>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</si>
  <si>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</si>
  <si>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</si>
  <si>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</si>
  <si>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</si>
  <si>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</si>
  <si>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</si>
  <si>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</si>
  <si>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</si>
  <si>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</si>
  <si>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</si>
  <si>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</si>
  <si>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</si>
  <si>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</si>
  <si>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</si>
  <si>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</si>
  <si>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</si>
  <si>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</si>
  <si>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</si>
  <si>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</si>
  <si>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</si>
  <si>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</si>
  <si>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</si>
  <si>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</si>
  <si>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</si>
  <si>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</si>
  <si>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</si>
  <si>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</si>
  <si>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</si>
  <si>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</si>
  <si>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</si>
  <si>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</si>
  <si>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</si>
  <si>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</si>
  <si>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</si>
  <si>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</si>
  <si>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</si>
  <si>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</si>
  <si>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</si>
  <si>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</si>
  <si>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</si>
  <si>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</si>
  <si>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</si>
  <si>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</si>
  <si>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</si>
  <si>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</si>
  <si>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</si>
  <si>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</si>
  <si>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</si>
  <si>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</si>
  <si>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</si>
  <si>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</si>
  <si>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</si>
  <si>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</si>
  <si>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</si>
  <si>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</si>
  <si>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</si>
  <si>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</si>
  <si>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</si>
  <si>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</si>
  <si>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</si>
  <si>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</si>
  <si>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</si>
  <si>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</si>
  <si>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</si>
  <si>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</si>
  <si>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</si>
  <si>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</si>
  <si>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</si>
  <si>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</si>
  <si>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</si>
  <si>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</si>
  <si>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</si>
  <si>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</si>
  <si>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</si>
  <si>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</si>
  <si>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</si>
  <si>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</si>
  <si>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</si>
  <si>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</si>
  <si>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</si>
  <si>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</si>
  <si>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</si>
  <si>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</si>
  <si>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</si>
  <si>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</si>
  <si>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</si>
  <si>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</si>
  <si>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</si>
  <si>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</si>
  <si>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</si>
  <si>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</si>
  <si>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</si>
  <si>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</si>
  <si>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</si>
  <si>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</si>
  <si>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</si>
  <si>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</si>
  <si>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</si>
  <si>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</si>
  <si>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</si>
  <si>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</si>
  <si>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</si>
  <si>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</si>
  <si>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</si>
  <si>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</si>
  <si>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</si>
  <si>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</si>
  <si>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</si>
  <si>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</si>
  <si>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</si>
  <si>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</si>
  <si>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</si>
  <si>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</si>
  <si>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</si>
  <si>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</si>
  <si>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</si>
  <si>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</si>
  <si>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</si>
  <si>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</si>
  <si>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</si>
  <si>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</si>
  <si>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</si>
  <si>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</si>
  <si>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</si>
  <si>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</si>
  <si>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</si>
  <si>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</si>
  <si>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</si>
  <si>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</si>
  <si>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</si>
  <si>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</si>
  <si>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</si>
  <si>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</si>
  <si>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</si>
  <si>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</si>
  <si>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</si>
  <si>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</si>
  <si>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</si>
  <si>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</si>
  <si>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</si>
  <si>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</si>
  <si>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</si>
  <si>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</si>
  <si>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</si>
  <si>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</si>
  <si>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</si>
  <si>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</si>
  <si>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</si>
  <si>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</si>
  <si>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</si>
  <si>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</si>
  <si>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</si>
  <si>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</si>
  <si>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</si>
  <si>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</si>
  <si>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</si>
  <si>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</si>
  <si>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</si>
  <si>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</si>
  <si>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</si>
  <si>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</si>
  <si>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</si>
  <si>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</si>
  <si>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</si>
  <si>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</si>
  <si>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</si>
  <si>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</si>
  <si>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</si>
  <si>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</si>
  <si>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</si>
  <si>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</si>
  <si>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</si>
  <si>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</si>
  <si>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</si>
  <si>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</si>
  <si>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</si>
  <si>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</si>
  <si>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</si>
  <si>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</si>
  <si>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</si>
  <si>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</si>
  <si>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</si>
  <si>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</si>
  <si>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</si>
  <si>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</si>
  <si>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</si>
  <si>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</si>
  <si>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</si>
  <si>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</si>
  <si>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</si>
  <si>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</si>
  <si>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</si>
  <si>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</si>
  <si>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</si>
  <si>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</si>
  <si>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</si>
  <si>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</si>
  <si>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</si>
  <si>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</si>
  <si>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</si>
  <si>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</si>
  <si>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</si>
  <si>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</si>
  <si>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</si>
  <si>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</si>
  <si>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</si>
  <si>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</si>
  <si>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</si>
  <si>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</si>
  <si>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</si>
  <si>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</si>
  <si>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</si>
  <si>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</si>
  <si>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</si>
  <si>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</si>
  <si>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</si>
  <si>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</si>
  <si>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</si>
  <si>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</si>
  <si>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</si>
  <si>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</si>
  <si>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</si>
  <si>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</si>
  <si>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</si>
  <si>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</si>
  <si>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</si>
  <si>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</si>
  <si>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</si>
  <si>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</si>
  <si>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</si>
  <si>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</si>
  <si>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</si>
  <si>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</si>
  <si>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</si>
  <si>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</si>
  <si>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</si>
  <si>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</si>
  <si>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</si>
  <si>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</si>
  <si>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</si>
  <si>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</si>
  <si>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</si>
  <si>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</si>
  <si>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</si>
  <si>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</si>
  <si>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</si>
  <si>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</si>
  <si>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</si>
  <si>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</si>
  <si>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</si>
  <si>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</si>
  <si>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</si>
  <si>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</si>
  <si>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</si>
  <si>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</si>
  <si>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</si>
  <si>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</si>
  <si>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</si>
  <si>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</si>
  <si>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</si>
  <si>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</si>
  <si>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</si>
  <si>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</si>
  <si>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</si>
  <si>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</si>
  <si>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</si>
  <si>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</si>
  <si>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</si>
  <si>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</si>
  <si>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</si>
  <si>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</si>
  <si>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</si>
  <si>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</si>
  <si>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</si>
  <si>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</si>
  <si>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</si>
  <si>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</si>
  <si>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</si>
  <si>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</si>
  <si>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</si>
  <si>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</si>
  <si>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</si>
  <si>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</si>
  <si>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</si>
  <si>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</si>
  <si>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</si>
  <si>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</si>
  <si>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</si>
  <si>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</si>
  <si>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</si>
  <si>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</si>
  <si>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</si>
  <si>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</si>
  <si>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</si>
  <si>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</si>
  <si>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</si>
  <si>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</si>
  <si>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</si>
  <si>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</si>
  <si>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</si>
  <si>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</si>
  <si>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</si>
  <si>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</si>
  <si>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</si>
  <si>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</si>
  <si>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</si>
  <si>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</si>
  <si>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</si>
  <si>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</si>
  <si>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</si>
  <si>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</si>
  <si>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</si>
  <si>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</si>
  <si>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</si>
  <si>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</si>
  <si>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</si>
  <si>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</si>
  <si>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</si>
  <si>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</si>
  <si>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</si>
  <si>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</si>
  <si>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</si>
  <si>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</si>
  <si>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</si>
  <si>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</si>
  <si>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</si>
  <si>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</si>
  <si>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</si>
  <si>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</si>
  <si>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</si>
  <si>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</si>
  <si>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</si>
  <si>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</si>
  <si>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</si>
  <si>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</si>
  <si>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</si>
  <si>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</si>
  <si>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</si>
  <si>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</si>
  <si>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</si>
  <si>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</si>
  <si>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</si>
  <si>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</si>
  <si>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</si>
  <si>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</si>
  <si>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</si>
  <si>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</si>
  <si>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</si>
  <si>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</si>
  <si>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</si>
  <si>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</si>
  <si>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</si>
  <si>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</si>
  <si>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</si>
  <si>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</si>
  <si>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</si>
  <si>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</si>
  <si>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</si>
  <si>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</si>
  <si>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</si>
  <si>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</si>
  <si>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</si>
  <si>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</si>
  <si>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</si>
  <si>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</si>
  <si>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</si>
  <si>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</si>
  <si>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</si>
  <si>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</si>
  <si>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</si>
  <si>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</si>
  <si>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</si>
  <si>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</si>
  <si>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</si>
  <si>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</si>
  <si>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</si>
  <si>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</si>
  <si>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</si>
  <si>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</si>
  <si>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</si>
  <si>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</si>
  <si>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</si>
  <si>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</si>
  <si>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</si>
  <si>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</si>
  <si>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</si>
  <si>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</si>
  <si>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</si>
  <si>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</si>
  <si>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</si>
  <si>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</si>
  <si>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</si>
  <si>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</si>
  <si>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</si>
  <si>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</si>
  <si>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</si>
  <si>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</si>
  <si>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</si>
  <si>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</si>
  <si>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</si>
  <si>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</si>
  <si>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</si>
  <si>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</si>
  <si>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</si>
  <si>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</si>
  <si>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</si>
  <si>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</si>
  <si>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</si>
  <si>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</si>
  <si>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</si>
  <si>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</si>
  <si>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</si>
  <si>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</si>
  <si>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</si>
  <si>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</si>
  <si>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</si>
  <si>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</si>
  <si>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</si>
  <si>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</si>
  <si>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</si>
  <si>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</si>
  <si>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</si>
  <si>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</si>
  <si>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</si>
  <si>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</si>
  <si>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</si>
  <si>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</si>
  <si>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</si>
  <si>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</si>
  <si>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</si>
  <si>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</si>
  <si>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</si>
  <si>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</si>
  <si>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</si>
  <si>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</si>
  <si>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</si>
  <si>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</si>
  <si>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</si>
  <si>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</si>
  <si>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</si>
  <si>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</si>
  <si>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</si>
  <si>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</si>
  <si>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</si>
  <si>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</si>
  <si>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</si>
  <si>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</si>
  <si>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</si>
  <si>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</si>
  <si>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</si>
  <si>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</si>
  <si>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</si>
  <si>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</si>
  <si>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</si>
  <si>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</si>
  <si>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</si>
  <si>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</si>
  <si>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</si>
  <si>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</si>
  <si>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</si>
  <si>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</si>
  <si>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</si>
  <si>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</si>
  <si>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</si>
  <si>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</si>
  <si>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</si>
  <si>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</si>
  <si>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</si>
  <si>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</si>
  <si>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</si>
  <si>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</si>
  <si>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</si>
  <si>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</si>
  <si>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</si>
  <si>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</si>
  <si>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</si>
  <si>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</si>
  <si>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</si>
  <si>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</si>
  <si>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</si>
  <si>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</si>
  <si>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</si>
  <si>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</si>
  <si>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</si>
  <si>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</si>
  <si>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</si>
  <si>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</si>
  <si>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</si>
  <si>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</si>
  <si>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</si>
  <si>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</si>
  <si>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</si>
  <si>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</si>
  <si>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</si>
  <si>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</si>
  <si>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</si>
  <si>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</si>
  <si>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</si>
  <si>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</si>
  <si>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</si>
  <si>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</si>
  <si>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</si>
  <si>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</si>
  <si>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</si>
  <si>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</si>
  <si>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</si>
  <si>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</si>
  <si>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</si>
  <si>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</si>
  <si>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</si>
  <si>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</si>
  <si>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</si>
  <si>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</si>
  <si>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</si>
  <si>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</si>
  <si>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</si>
  <si>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</si>
  <si>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</si>
  <si>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</si>
  <si>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</si>
  <si>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</si>
  <si>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</si>
  <si>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</si>
  <si>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</si>
  <si>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</si>
  <si>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</si>
  <si>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</si>
  <si>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</si>
  <si>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</si>
  <si>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</si>
  <si>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</si>
  <si>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</si>
  <si>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</si>
  <si>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</si>
  <si>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</si>
  <si>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</si>
  <si>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</si>
  <si>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</si>
  <si>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</si>
  <si>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</si>
  <si>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</si>
  <si>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</si>
  <si>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</si>
  <si>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</si>
  <si>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</si>
  <si>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</si>
  <si>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</si>
  <si>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</si>
  <si>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</si>
  <si>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</si>
  <si>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</si>
  <si>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</si>
  <si>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</si>
  <si>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</si>
  <si>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</si>
  <si>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</si>
  <si>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</si>
  <si>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</si>
  <si>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</si>
  <si>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</si>
  <si>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</si>
  <si>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</si>
  <si>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</si>
  <si>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</si>
  <si>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</si>
  <si>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</si>
  <si>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</si>
  <si>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</si>
  <si>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</si>
  <si>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</si>
  <si>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</si>
  <si>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</si>
  <si>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</si>
  <si>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</si>
  <si>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</si>
  <si>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</si>
  <si>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</si>
  <si>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</si>
  <si>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</si>
  <si>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</si>
  <si>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</si>
  <si>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</si>
  <si>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</si>
  <si>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</si>
  <si>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</si>
  <si>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</si>
  <si>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</si>
  <si>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</si>
  <si>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</si>
  <si>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</si>
  <si>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</si>
  <si>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</si>
  <si>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</si>
  <si>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</si>
  <si>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</si>
  <si>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</si>
  <si>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</si>
  <si>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</si>
  <si>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</si>
  <si>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</si>
  <si>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</si>
  <si>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</si>
  <si>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</si>
  <si>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</si>
  <si>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</si>
  <si>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</si>
  <si>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</si>
  <si>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</si>
  <si>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</si>
  <si>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</si>
  <si>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</si>
  <si>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</si>
  <si>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</si>
  <si>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</si>
  <si>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</si>
  <si>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</si>
  <si>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</si>
  <si>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</si>
  <si>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</si>
  <si>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</si>
  <si>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</si>
  <si>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</si>
  <si>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</si>
  <si>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</si>
  <si>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</si>
  <si>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</si>
  <si>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</si>
  <si>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</si>
  <si>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</si>
  <si>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</si>
  <si>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</si>
  <si>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</si>
  <si>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</si>
  <si>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</si>
  <si>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</si>
  <si>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</si>
  <si>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</si>
  <si>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</si>
  <si>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</si>
  <si>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</si>
  <si>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</si>
  <si>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</si>
  <si>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</si>
  <si>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</si>
  <si>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</si>
  <si>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</si>
  <si>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</si>
  <si>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</si>
  <si>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</si>
  <si>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</si>
  <si>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</si>
  <si>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</si>
  <si>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</si>
  <si>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</si>
  <si>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</si>
  <si>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</si>
  <si>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</si>
  <si>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</si>
  <si>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</si>
  <si>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</si>
  <si>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</si>
  <si>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</si>
  <si>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</si>
  <si>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</si>
  <si>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</si>
  <si>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</si>
  <si>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</si>
  <si>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</si>
  <si>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</si>
  <si>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</si>
  <si>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</si>
  <si>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</si>
  <si>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</si>
  <si>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</si>
  <si>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</si>
  <si>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</si>
  <si>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</si>
  <si>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</si>
  <si>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</si>
  <si>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</si>
  <si>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</si>
  <si>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</si>
  <si>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</si>
  <si>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</si>
  <si>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</si>
  <si>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</si>
  <si>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</si>
  <si>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</si>
  <si>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</si>
  <si>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</si>
  <si>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</si>
  <si>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</si>
  <si>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</si>
  <si>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</si>
  <si>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</si>
  <si>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</si>
  <si>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</si>
  <si>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</si>
  <si>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</si>
  <si>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</si>
  <si>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</si>
  <si>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</si>
  <si>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</si>
  <si>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</si>
  <si>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</si>
  <si>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</si>
  <si>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</si>
  <si>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</si>
  <si>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</si>
  <si>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</si>
  <si>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</si>
  <si>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</si>
  <si>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</si>
  <si>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</si>
  <si>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</si>
  <si>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</si>
  <si>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</si>
  <si>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</si>
  <si>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</si>
  <si>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</si>
  <si>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</si>
  <si>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</si>
  <si>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</si>
  <si>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</si>
  <si>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</si>
  <si>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</si>
  <si>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</si>
  <si>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</si>
  <si>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</si>
  <si>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</si>
  <si>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</si>
  <si>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</si>
  <si>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</si>
  <si>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</si>
  <si>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</si>
  <si>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</si>
  <si>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</si>
  <si>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</si>
  <si>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</si>
  <si>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</si>
  <si>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</si>
  <si>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</si>
  <si>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</si>
  <si>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</si>
  <si>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</si>
  <si>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</si>
  <si>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</si>
  <si>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</si>
  <si>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</si>
  <si>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</si>
  <si>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</si>
  <si>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</si>
  <si>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</si>
  <si>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</si>
  <si>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</si>
  <si>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</si>
  <si>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</si>
  <si>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</si>
  <si>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</si>
  <si>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</si>
  <si>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</si>
  <si>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</si>
  <si>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</si>
  <si>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</si>
  <si>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</si>
  <si>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</si>
  <si>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</si>
  <si>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</si>
  <si>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</si>
  <si>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</si>
  <si>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</si>
  <si>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</si>
  <si>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</si>
  <si>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</si>
  <si>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</si>
  <si>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</si>
  <si>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</si>
  <si>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</si>
  <si>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</si>
  <si>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</si>
  <si>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</si>
  <si>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</si>
  <si>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</si>
  <si>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</si>
  <si>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</si>
  <si>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</si>
  <si>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</si>
  <si>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</si>
  <si>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</si>
  <si>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</si>
  <si>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</si>
  <si>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</si>
  <si>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</si>
  <si>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</si>
  <si>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</si>
  <si>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</si>
  <si>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</si>
  <si>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</si>
  <si>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</si>
  <si>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</si>
  <si>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</si>
  <si>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</si>
  <si>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</si>
  <si>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</si>
  <si>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</si>
  <si>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</si>
  <si>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</si>
  <si>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</si>
  <si>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</si>
  <si>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</si>
  <si>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</si>
  <si>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</si>
  <si>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</si>
  <si>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</si>
  <si>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</si>
  <si>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</si>
  <si>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</si>
  <si>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</si>
  <si>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</si>
  <si>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</si>
  <si>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</si>
  <si>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</si>
  <si>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</si>
  <si>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</si>
  <si>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</si>
  <si>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</si>
  <si>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</si>
  <si>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</si>
  <si>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</si>
  <si>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</si>
  <si>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</si>
  <si>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</si>
  <si>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</si>
  <si>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</si>
  <si>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</si>
  <si>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</si>
  <si>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</si>
  <si>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</si>
  <si>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</si>
  <si>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</si>
  <si>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</si>
  <si>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</si>
  <si>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</si>
  <si>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</si>
  <si>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</si>
  <si>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</si>
  <si>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</si>
  <si>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</si>
  <si>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</si>
  <si>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</si>
  <si>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</si>
  <si>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</si>
  <si>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</si>
  <si>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</si>
  <si>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</si>
  <si>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</si>
  <si>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</si>
  <si>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</si>
  <si>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</si>
  <si>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</si>
  <si>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</si>
  <si>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</si>
  <si>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</si>
  <si>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</si>
  <si>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</si>
  <si>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</si>
  <si>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</si>
  <si>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</si>
  <si>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</si>
  <si>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</si>
  <si>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</si>
  <si>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</si>
  <si>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</si>
  <si>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</si>
  <si>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</si>
  <si>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</si>
  <si>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</si>
  <si>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</si>
  <si>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</si>
  <si>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</si>
  <si>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</si>
  <si>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</si>
  <si>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</si>
  <si>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</si>
  <si>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</si>
  <si>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</si>
  <si>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</si>
  <si>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</si>
  <si>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</si>
  <si>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</si>
  <si>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</si>
  <si>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</si>
  <si>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</si>
  <si>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</si>
  <si>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</si>
  <si>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</si>
  <si>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</si>
  <si>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</si>
  <si>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</si>
  <si>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</si>
  <si>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</si>
  <si>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</si>
  <si>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</si>
  <si>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</si>
  <si>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</si>
  <si>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</si>
  <si>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</si>
  <si>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</si>
  <si>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</si>
  <si>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</si>
  <si>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</si>
  <si>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</si>
  <si>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</si>
  <si>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</si>
  <si>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</si>
  <si>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</si>
  <si>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</si>
  <si>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</si>
  <si>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</si>
  <si>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</si>
  <si>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</si>
  <si>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</si>
  <si>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</si>
  <si>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</si>
  <si>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</si>
  <si>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</si>
  <si>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</si>
  <si>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</si>
  <si>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</si>
  <si>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</si>
  <si>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</si>
  <si>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</si>
  <si>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</si>
  <si>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</si>
  <si>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</si>
  <si>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</si>
  <si>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</si>
  <si>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</si>
  <si>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</si>
  <si>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</si>
  <si>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</si>
  <si>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</si>
  <si>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</si>
  <si>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</si>
  <si>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</si>
  <si>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</si>
  <si>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</si>
  <si>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</si>
  <si>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</si>
  <si>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</si>
  <si>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</si>
  <si>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</si>
  <si>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</si>
  <si>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</si>
  <si>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</si>
  <si>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</si>
  <si>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</si>
  <si>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</si>
  <si>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</si>
  <si>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</si>
  <si>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</si>
  <si>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</si>
  <si>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</si>
  <si>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</si>
  <si>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</si>
  <si>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</si>
  <si>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</si>
  <si>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</si>
  <si>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</si>
  <si>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</si>
  <si>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</si>
  <si>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</si>
  <si>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</si>
  <si>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</si>
  <si>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</si>
  <si>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</si>
  <si>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</si>
  <si>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</si>
  <si>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</si>
  <si>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</si>
  <si>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</si>
  <si>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</si>
  <si>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</si>
  <si>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</si>
  <si>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</si>
  <si>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</si>
  <si>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</si>
  <si>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</si>
  <si>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</si>
  <si>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</si>
  <si>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</si>
  <si>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</si>
  <si>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</si>
  <si>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</si>
  <si>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</si>
  <si>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</si>
  <si>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</si>
  <si>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</si>
  <si>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</si>
  <si>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</si>
  <si>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</si>
  <si>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</si>
  <si>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</si>
  <si>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</si>
  <si>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</si>
  <si>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</si>
  <si>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</si>
  <si>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</si>
  <si>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</si>
  <si>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</si>
  <si>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</si>
  <si>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</si>
  <si>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</si>
  <si>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</si>
  <si>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</si>
  <si>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</si>
  <si>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</si>
  <si>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</si>
  <si>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</si>
  <si>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</si>
  <si>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</si>
  <si>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</si>
  <si>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</si>
  <si>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</si>
  <si>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</si>
  <si>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</si>
  <si>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</si>
  <si>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</si>
  <si>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</si>
  <si>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</si>
  <si>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</si>
  <si>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</si>
  <si>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</si>
  <si>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</si>
  <si>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</si>
  <si>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</si>
  <si>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</si>
  <si>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</si>
  <si>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</si>
  <si>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</si>
  <si>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</si>
  <si>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</si>
  <si>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</si>
  <si>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</si>
  <si>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</si>
  <si>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</si>
  <si>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</si>
  <si>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</si>
  <si>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</si>
  <si>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</si>
  <si>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</si>
  <si>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</si>
  <si>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</si>
  <si>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</si>
  <si>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</si>
  <si>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</si>
  <si>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</si>
  <si>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</si>
  <si>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</si>
  <si>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</si>
  <si>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</si>
  <si>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</si>
  <si>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</si>
  <si>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</si>
  <si>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</si>
  <si>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</si>
  <si>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</si>
  <si>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</si>
  <si>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</si>
  <si>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</si>
  <si>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</si>
  <si>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</si>
  <si>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</si>
  <si>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</si>
  <si>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</si>
  <si>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</si>
  <si>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</si>
  <si>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</si>
  <si>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</si>
  <si>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</si>
  <si>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</si>
  <si>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</si>
  <si>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</si>
  <si>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</si>
  <si>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</si>
  <si>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</si>
  <si>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</si>
  <si>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</si>
  <si>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</si>
  <si>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</si>
  <si>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</si>
  <si>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</si>
  <si>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</si>
  <si>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</si>
  <si>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</si>
  <si>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</si>
  <si>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</si>
  <si>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</si>
  <si>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</si>
  <si>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</si>
  <si>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</si>
  <si>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</si>
  <si>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</si>
  <si>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</si>
  <si>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</si>
  <si>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</si>
  <si>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</si>
  <si>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</si>
  <si>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</si>
  <si>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</si>
  <si>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</si>
  <si>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</si>
  <si>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</si>
  <si>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</si>
  <si>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</si>
  <si>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</si>
  <si>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</si>
  <si>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</si>
  <si>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</si>
  <si>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</si>
  <si>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</si>
  <si>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</si>
  <si>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</si>
  <si>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</si>
  <si>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</si>
  <si>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</si>
  <si>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</si>
  <si>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</si>
  <si>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</si>
  <si>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</si>
  <si>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</si>
  <si>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</si>
  <si>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</si>
  <si>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</si>
  <si>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</si>
  <si>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</si>
  <si>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</si>
  <si>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</si>
  <si>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</si>
  <si>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</si>
  <si>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</si>
  <si>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</si>
  <si>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</si>
  <si>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</si>
  <si>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</si>
  <si>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</si>
  <si>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</si>
  <si>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</si>
  <si>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</si>
  <si>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</si>
  <si>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</si>
  <si>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</si>
  <si>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</si>
  <si>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</si>
  <si>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</si>
  <si>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</si>
  <si>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</si>
  <si>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</si>
  <si>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</si>
  <si>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</si>
  <si>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</si>
  <si>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</si>
  <si>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</si>
  <si>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</si>
  <si>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</si>
  <si>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</si>
  <si>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</si>
  <si>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</si>
  <si>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</si>
  <si>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</si>
  <si>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</si>
  <si>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</si>
  <si>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</si>
  <si>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</si>
  <si>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</si>
  <si>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</si>
  <si>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</si>
  <si>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</si>
  <si>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</si>
  <si>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</si>
  <si>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</si>
  <si>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</si>
  <si>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</si>
  <si>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</si>
  <si>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</si>
  <si>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</si>
  <si>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</si>
  <si>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</si>
  <si>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</si>
  <si>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</si>
  <si>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</si>
  <si>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</si>
  <si>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</si>
  <si>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</si>
  <si>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</si>
  <si>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</si>
  <si>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</si>
  <si>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</si>
  <si>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</si>
  <si>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</si>
  <si>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</si>
  <si>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</si>
  <si>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</si>
  <si>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</si>
  <si>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</si>
  <si>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省エネ型</t>
    <rPh sb="0" eb="1">
      <t>ショウ</t>
    </rPh>
    <rPh sb="3" eb="4">
      <t>ガタ</t>
    </rPh>
    <phoneticPr fontId="2"/>
  </si>
  <si>
    <t>省エネ型でない</t>
    <rPh sb="0" eb="1">
      <t>ショウ</t>
    </rPh>
    <rPh sb="3" eb="4">
      <t>ガタ</t>
    </rPh>
    <phoneticPr fontId="2"/>
  </si>
  <si>
    <t>窓yaの断熱性能</t>
    <rPh sb="0" eb="1">
      <t>マド</t>
    </rPh>
    <rPh sb="4" eb="6">
      <t>ダンネツ</t>
    </rPh>
    <rPh sb="6" eb="8">
      <t>セイノウ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</si>
</sst>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3966</v>
      </c>
      <c r="F2" t="s">
        <v>3967</v>
      </c>
    </row>
    <row r="3" spans="2:12">
      <c r="B3" t="s">
        <v>3976</v>
      </c>
      <c r="C3" t="s">
        <v>3968</v>
      </c>
      <c r="D3" t="s">
        <v>3969</v>
      </c>
      <c r="F3" t="s">
        <v>3968</v>
      </c>
      <c r="G3" t="s">
        <v>3969</v>
      </c>
      <c r="L3" t="s">
        <v>3984</v>
      </c>
    </row>
    <row r="4" spans="2:12">
      <c r="B4" s="138" t="s">
        <v>3970</v>
      </c>
      <c r="C4" s="138">
        <v>19</v>
      </c>
      <c r="D4" s="138">
        <v>4</v>
      </c>
      <c r="F4">
        <v>24</v>
      </c>
      <c r="G4">
        <v>0</v>
      </c>
      <c r="H4" t="s">
        <v>3971</v>
      </c>
      <c r="J4" s="14">
        <v>1</v>
      </c>
      <c r="K4" s="14" t="s">
        <v>303</v>
      </c>
      <c r="L4" s="22">
        <v>9.4</v>
      </c>
    </row>
    <row r="5" spans="2:12">
      <c r="B5" s="138" t="s">
        <v>3972</v>
      </c>
      <c r="C5" s="138">
        <v>27</v>
      </c>
      <c r="D5" s="138">
        <v>7</v>
      </c>
      <c r="F5">
        <v>30</v>
      </c>
      <c r="G5">
        <v>5</v>
      </c>
      <c r="H5" t="s">
        <v>3973</v>
      </c>
      <c r="J5" s="14">
        <v>2</v>
      </c>
      <c r="K5" s="14" t="s">
        <v>304</v>
      </c>
      <c r="L5" s="22">
        <v>11.1</v>
      </c>
    </row>
    <row r="6" spans="2:12">
      <c r="B6" s="138" t="s">
        <v>3974</v>
      </c>
      <c r="C6" s="138">
        <v>29</v>
      </c>
      <c r="D6" s="138">
        <v>12</v>
      </c>
      <c r="F6">
        <v>28</v>
      </c>
      <c r="G6">
        <v>9</v>
      </c>
      <c r="H6" t="s">
        <v>3975</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3981</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3982</v>
      </c>
      <c r="L29" s="22">
        <v>16.3</v>
      </c>
    </row>
    <row r="30" spans="10:12">
      <c r="J30" s="14">
        <v>27</v>
      </c>
      <c r="K30" s="14" t="s">
        <v>3983</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4369</v>
      </c>
      <c r="E1" t="s">
        <v>4370</v>
      </c>
      <c r="F1" t="s">
        <v>4371</v>
      </c>
      <c r="G1" t="s">
        <v>4372</v>
      </c>
    </row>
    <row r="2" spans="1:8">
      <c r="A2" t="s">
        <v>2153</v>
      </c>
      <c r="B2" t="s">
        <v>4351</v>
      </c>
      <c r="C2" t="s">
        <v>4350</v>
      </c>
      <c r="D2" t="s">
        <v>4352</v>
      </c>
      <c r="E2" t="s">
        <v>4354</v>
      </c>
      <c r="F2" t="s">
        <v>4353</v>
      </c>
      <c r="G2" t="s">
        <v>4355</v>
      </c>
      <c r="H2" t="s">
        <v>2165</v>
      </c>
    </row>
    <row r="3" spans="1:8">
      <c r="A3" t="s">
        <v>4356</v>
      </c>
      <c r="C3">
        <v>1990</v>
      </c>
      <c r="D3">
        <v>3</v>
      </c>
      <c r="E3">
        <v>2.5</v>
      </c>
      <c r="H3" t="s">
        <v>4360</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4357</v>
      </c>
      <c r="B11" t="s">
        <v>4358</v>
      </c>
      <c r="C11">
        <v>2017</v>
      </c>
      <c r="D11">
        <v>1</v>
      </c>
      <c r="F11">
        <v>350000</v>
      </c>
      <c r="H11" t="s">
        <v>4361</v>
      </c>
    </row>
    <row r="12" spans="1:8">
      <c r="C12">
        <v>2030</v>
      </c>
      <c r="D12">
        <v>1</v>
      </c>
      <c r="F12">
        <v>250000</v>
      </c>
    </row>
    <row r="16" spans="1:8">
      <c r="A16" t="s">
        <v>4363</v>
      </c>
      <c r="B16" t="s">
        <v>2138</v>
      </c>
      <c r="C16">
        <v>2017</v>
      </c>
      <c r="D16">
        <v>0.5</v>
      </c>
      <c r="E16">
        <v>2</v>
      </c>
      <c r="F16">
        <v>400000</v>
      </c>
      <c r="G16">
        <v>200000</v>
      </c>
      <c r="H16" t="s">
        <v>4362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3473</v>
      </c>
    </row>
    <row r="7" spans="1:3">
      <c r="B7" s="14">
        <v>4</v>
      </c>
      <c r="C7" s="14" t="s">
        <v>114</v>
      </c>
    </row>
    <row r="8" spans="1:3">
      <c r="B8" s="14">
        <v>5</v>
      </c>
      <c r="C8" s="14" t="s">
        <v>3472</v>
      </c>
    </row>
    <row r="9" spans="1:3">
      <c r="B9" s="14">
        <v>6</v>
      </c>
      <c r="C9" s="14" t="s">
        <v>3471</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3862</v>
      </c>
    </row>
    <row r="30" spans="2:3">
      <c r="B30" s="199">
        <v>27</v>
      </c>
      <c r="C30" s="18" t="s">
        <v>3863</v>
      </c>
    </row>
    <row r="31" spans="2:3">
      <c r="B31" s="199">
        <v>28</v>
      </c>
      <c r="C31" s="18" t="s">
        <v>3864</v>
      </c>
    </row>
    <row r="32" spans="2:3">
      <c r="B32" s="199">
        <v>29</v>
      </c>
      <c r="C32" s="18" t="s">
        <v>3865</v>
      </c>
    </row>
    <row r="33" spans="2:3">
      <c r="B33" s="199">
        <v>30</v>
      </c>
      <c r="C33" s="18" t="s">
        <v>3866</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4392</v>
      </c>
      <c r="C2" t="s">
        <v>4395</v>
      </c>
      <c r="D2" t="s">
        <v>4396</v>
      </c>
    </row>
    <row r="3" spans="1:5">
      <c r="A3" t="s">
        <v>4391</v>
      </c>
      <c r="B3">
        <v>1</v>
      </c>
    </row>
    <row r="4" spans="1:5">
      <c r="A4" t="s">
        <v>4391</v>
      </c>
      <c r="B4">
        <v>2</v>
      </c>
    </row>
    <row r="5" spans="1:5">
      <c r="A5" t="s">
        <v>4391</v>
      </c>
      <c r="B5">
        <v>3</v>
      </c>
    </row>
    <row r="6" spans="1:5">
      <c r="A6" t="s">
        <v>4391</v>
      </c>
      <c r="B6">
        <v>4</v>
      </c>
      <c r="E6" t="s">
        <v>4404</v>
      </c>
    </row>
    <row r="7" spans="1:5">
      <c r="A7" t="s">
        <v>4391</v>
      </c>
      <c r="B7">
        <v>5</v>
      </c>
    </row>
    <row r="8" spans="1:5">
      <c r="A8" t="s">
        <v>4398</v>
      </c>
      <c r="B8">
        <v>1</v>
      </c>
      <c r="C8" t="s">
        <v>4399</v>
      </c>
    </row>
    <row r="9" spans="1:5">
      <c r="A9" t="s">
        <v>4398</v>
      </c>
      <c r="B9">
        <v>2</v>
      </c>
    </row>
    <row r="10" spans="1:5">
      <c r="A10" t="s">
        <v>4398</v>
      </c>
      <c r="B10">
        <v>3</v>
      </c>
    </row>
    <row r="11" spans="1:5">
      <c r="A11" t="s">
        <v>4398</v>
      </c>
      <c r="B11">
        <v>4</v>
      </c>
    </row>
    <row r="12" spans="1:5">
      <c r="A12" t="s">
        <v>4398</v>
      </c>
      <c r="B12">
        <v>5</v>
      </c>
    </row>
    <row r="13" spans="1:5">
      <c r="A13" t="s">
        <v>4393</v>
      </c>
      <c r="B13">
        <v>1</v>
      </c>
      <c r="C13" t="s">
        <v>4400</v>
      </c>
    </row>
    <row r="14" spans="1:5">
      <c r="A14" t="s">
        <v>4393</v>
      </c>
      <c r="B14">
        <v>2</v>
      </c>
    </row>
    <row r="15" spans="1:5">
      <c r="A15" t="s">
        <v>4393</v>
      </c>
      <c r="B15">
        <v>3</v>
      </c>
      <c r="C15" t="s">
        <v>4401</v>
      </c>
    </row>
    <row r="16" spans="1:5">
      <c r="A16" t="s">
        <v>4393</v>
      </c>
      <c r="B16">
        <v>4</v>
      </c>
    </row>
    <row r="17" spans="1:3">
      <c r="A17" t="s">
        <v>4393</v>
      </c>
      <c r="B17">
        <v>5</v>
      </c>
    </row>
    <row r="18" spans="1:3">
      <c r="A18" t="s">
        <v>4394</v>
      </c>
      <c r="B18">
        <v>1</v>
      </c>
    </row>
    <row r="19" spans="1:3">
      <c r="A19" t="s">
        <v>4394</v>
      </c>
      <c r="B19">
        <v>2</v>
      </c>
      <c r="C19" t="s">
        <v>4402</v>
      </c>
    </row>
    <row r="20" spans="1:3">
      <c r="A20" t="s">
        <v>4394</v>
      </c>
      <c r="B20">
        <v>3</v>
      </c>
    </row>
    <row r="21" spans="1:3">
      <c r="A21" t="s">
        <v>4394</v>
      </c>
      <c r="B21">
        <v>4</v>
      </c>
    </row>
    <row r="22" spans="1:3">
      <c r="A22" t="s">
        <v>4394</v>
      </c>
      <c r="B22">
        <v>5</v>
      </c>
    </row>
    <row r="23" spans="1:3">
      <c r="A23" t="s">
        <v>4397</v>
      </c>
      <c r="B23">
        <v>1</v>
      </c>
    </row>
    <row r="24" spans="1:3">
      <c r="A24" t="s">
        <v>4397</v>
      </c>
      <c r="B24">
        <v>2</v>
      </c>
      <c r="C24" t="s">
        <v>4403</v>
      </c>
    </row>
    <row r="25" spans="1:3">
      <c r="A25" t="s">
        <v>4397</v>
      </c>
      <c r="B25">
        <v>3</v>
      </c>
    </row>
    <row r="26" spans="1:3">
      <c r="A26" t="s">
        <v>4397</v>
      </c>
      <c r="B26">
        <v>4</v>
      </c>
    </row>
    <row r="27" spans="1:3">
      <c r="A27" t="s">
        <v>4397</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3474</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3475</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3470</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3257</v>
      </c>
    </row>
    <row r="3" spans="1:6">
      <c r="B3" t="s">
        <v>3258</v>
      </c>
      <c r="C3" t="s">
        <v>3233</v>
      </c>
      <c r="F3" t="s">
        <v>3234</v>
      </c>
    </row>
    <row r="4" spans="1:6">
      <c r="C4" t="s">
        <v>3249</v>
      </c>
      <c r="F4" t="s">
        <v>3250</v>
      </c>
    </row>
    <row r="5" spans="1:6">
      <c r="E5" t="s">
        <v>3251</v>
      </c>
    </row>
    <row r="7" spans="1:6">
      <c r="B7" t="s">
        <v>878</v>
      </c>
      <c r="C7" t="s">
        <v>3235</v>
      </c>
      <c r="F7" t="s">
        <v>3236</v>
      </c>
    </row>
    <row r="8" spans="1:6">
      <c r="C8" t="s">
        <v>3237</v>
      </c>
      <c r="F8" t="s">
        <v>3238</v>
      </c>
    </row>
    <row r="9" spans="1:6">
      <c r="E9" t="s">
        <v>3239</v>
      </c>
    </row>
    <row r="11" spans="1:6">
      <c r="B11" t="s">
        <v>248</v>
      </c>
      <c r="C11" t="s">
        <v>3240</v>
      </c>
      <c r="F11" t="s">
        <v>3241</v>
      </c>
    </row>
    <row r="12" spans="1:6">
      <c r="E12" t="s">
        <v>3242</v>
      </c>
    </row>
    <row r="13" spans="1:6">
      <c r="E13" t="s">
        <v>3243</v>
      </c>
    </row>
    <row r="14" spans="1:6">
      <c r="C14" t="s">
        <v>3244</v>
      </c>
      <c r="F14" t="s">
        <v>3245</v>
      </c>
    </row>
    <row r="15" spans="1:6">
      <c r="C15" t="s">
        <v>3246</v>
      </c>
      <c r="F15" t="s">
        <v>3247</v>
      </c>
    </row>
    <row r="16" spans="1:6">
      <c r="E16" t="s">
        <v>3248</v>
      </c>
    </row>
    <row r="18" spans="1:6">
      <c r="B18" t="s">
        <v>3259</v>
      </c>
      <c r="C18" t="s">
        <v>3252</v>
      </c>
      <c r="F18" t="s">
        <v>3253</v>
      </c>
    </row>
    <row r="19" spans="1:6">
      <c r="C19" t="s">
        <v>3254</v>
      </c>
      <c r="F19" t="s">
        <v>3255</v>
      </c>
    </row>
    <row r="20" spans="1:6">
      <c r="F20" t="s">
        <v>3256</v>
      </c>
    </row>
    <row r="22" spans="1:6">
      <c r="A22" t="s">
        <v>3267</v>
      </c>
    </row>
    <row r="23" spans="1:6">
      <c r="B23" t="s">
        <v>168</v>
      </c>
      <c r="C23" t="s">
        <v>3359</v>
      </c>
      <c r="F23" t="s">
        <v>3260</v>
      </c>
    </row>
    <row r="24" spans="1:6">
      <c r="E24" t="s">
        <v>3288</v>
      </c>
    </row>
    <row r="25" spans="1:6">
      <c r="E25" t="s">
        <v>3290</v>
      </c>
    </row>
    <row r="27" spans="1:6">
      <c r="C27" t="s">
        <v>3289</v>
      </c>
      <c r="D27" t="s">
        <v>3272</v>
      </c>
      <c r="F27" t="s">
        <v>3273</v>
      </c>
    </row>
    <row r="28" spans="1:6">
      <c r="D28" t="s">
        <v>3274</v>
      </c>
      <c r="F28" t="s">
        <v>3275</v>
      </c>
    </row>
    <row r="29" spans="1:6">
      <c r="E29" t="s">
        <v>3281</v>
      </c>
      <c r="F29" t="s">
        <v>3283</v>
      </c>
    </row>
    <row r="30" spans="1:6">
      <c r="E30" t="s">
        <v>3282</v>
      </c>
      <c r="F30" t="s">
        <v>891</v>
      </c>
    </row>
    <row r="31" spans="1:6">
      <c r="D31" t="s">
        <v>3278</v>
      </c>
      <c r="F31" t="s">
        <v>3279</v>
      </c>
    </row>
    <row r="32" spans="1:6">
      <c r="D32" t="s">
        <v>3276</v>
      </c>
      <c r="F32" t="s">
        <v>3280</v>
      </c>
    </row>
    <row r="33" spans="2:7">
      <c r="D33" t="s">
        <v>3277</v>
      </c>
      <c r="F33" t="s">
        <v>3284</v>
      </c>
    </row>
    <row r="34" spans="2:7">
      <c r="D34" t="s">
        <v>3281</v>
      </c>
      <c r="F34" t="s">
        <v>3286</v>
      </c>
    </row>
    <row r="35" spans="2:7">
      <c r="D35" t="s">
        <v>3285</v>
      </c>
      <c r="F35" t="s">
        <v>3291</v>
      </c>
    </row>
    <row r="39" spans="2:7">
      <c r="B39" t="s">
        <v>3269</v>
      </c>
      <c r="C39" t="s">
        <v>3261</v>
      </c>
      <c r="F39" t="s">
        <v>3262</v>
      </c>
    </row>
    <row r="40" spans="2:7">
      <c r="E40" t="s">
        <v>3251</v>
      </c>
    </row>
    <row r="42" spans="2:7">
      <c r="C42" t="s">
        <v>3289</v>
      </c>
      <c r="D42" t="s">
        <v>3347</v>
      </c>
      <c r="F42" t="s">
        <v>3348</v>
      </c>
      <c r="G42" t="s">
        <v>3346</v>
      </c>
    </row>
    <row r="44" spans="2:7">
      <c r="D44" t="s">
        <v>3349</v>
      </c>
      <c r="F44" t="s">
        <v>3350</v>
      </c>
    </row>
    <row r="45" spans="2:7">
      <c r="E45" t="s">
        <v>3321</v>
      </c>
      <c r="G45" t="s">
        <v>3322</v>
      </c>
    </row>
    <row r="46" spans="2:7">
      <c r="F46" t="s">
        <v>3325</v>
      </c>
      <c r="G46" t="s">
        <v>3351</v>
      </c>
    </row>
    <row r="47" spans="2:7">
      <c r="F47" t="s">
        <v>3354</v>
      </c>
      <c r="G47" t="s">
        <v>3355</v>
      </c>
    </row>
    <row r="48" spans="2:7">
      <c r="F48" t="s">
        <v>3352</v>
      </c>
      <c r="G48" t="s">
        <v>3353</v>
      </c>
    </row>
    <row r="49" spans="4:7">
      <c r="E49" t="s">
        <v>3333</v>
      </c>
      <c r="G49" t="s">
        <v>3334</v>
      </c>
    </row>
    <row r="51" spans="4:7">
      <c r="D51" t="s">
        <v>3356</v>
      </c>
      <c r="F51" t="s">
        <v>3368</v>
      </c>
    </row>
    <row r="52" spans="4:7">
      <c r="E52" t="s">
        <v>3360</v>
      </c>
      <c r="G52" t="s">
        <v>3372</v>
      </c>
    </row>
    <row r="53" spans="4:7">
      <c r="E53" t="s">
        <v>3361</v>
      </c>
      <c r="G53" t="s">
        <v>3373</v>
      </c>
    </row>
    <row r="54" spans="4:7">
      <c r="E54" t="s">
        <v>3362</v>
      </c>
      <c r="G54" t="s">
        <v>3374</v>
      </c>
    </row>
    <row r="55" spans="4:7">
      <c r="E55" t="s">
        <v>3363</v>
      </c>
      <c r="G55" t="s">
        <v>3369</v>
      </c>
    </row>
    <row r="56" spans="4:7">
      <c r="E56" t="s">
        <v>3364</v>
      </c>
      <c r="G56" t="s">
        <v>3370</v>
      </c>
    </row>
    <row r="57" spans="4:7">
      <c r="E57" t="s">
        <v>3365</v>
      </c>
      <c r="G57" t="s">
        <v>3371</v>
      </c>
    </row>
    <row r="58" spans="4:7">
      <c r="E58" t="s">
        <v>3366</v>
      </c>
      <c r="G58" t="s">
        <v>677</v>
      </c>
    </row>
    <row r="59" spans="4:7">
      <c r="E59" t="s">
        <v>3367</v>
      </c>
      <c r="G59" t="s">
        <v>3375</v>
      </c>
    </row>
    <row r="60" spans="4:7">
      <c r="E60" t="s">
        <v>3376</v>
      </c>
      <c r="G60" t="s">
        <v>3378</v>
      </c>
    </row>
    <row r="61" spans="4:7">
      <c r="E61" t="s">
        <v>3377</v>
      </c>
      <c r="G61" t="s">
        <v>3379</v>
      </c>
    </row>
    <row r="62" spans="4:7">
      <c r="E62" t="s">
        <v>3380</v>
      </c>
      <c r="G62" t="s">
        <v>3381</v>
      </c>
    </row>
    <row r="64" spans="4:7">
      <c r="D64" t="s">
        <v>3382</v>
      </c>
      <c r="F64" t="s">
        <v>3395</v>
      </c>
    </row>
    <row r="65" spans="4:7">
      <c r="E65" t="s">
        <v>1902</v>
      </c>
      <c r="G65" t="s">
        <v>3286</v>
      </c>
    </row>
    <row r="66" spans="4:7">
      <c r="E66" t="s">
        <v>3385</v>
      </c>
      <c r="G66" t="s">
        <v>1802</v>
      </c>
    </row>
    <row r="67" spans="4:7">
      <c r="E67" t="s">
        <v>3386</v>
      </c>
    </row>
    <row r="68" spans="4:7">
      <c r="E68" t="s">
        <v>3383</v>
      </c>
      <c r="G68" t="s">
        <v>3392</v>
      </c>
    </row>
    <row r="69" spans="4:7">
      <c r="E69" t="s">
        <v>3384</v>
      </c>
      <c r="G69" t="s">
        <v>3392</v>
      </c>
    </row>
    <row r="70" spans="4:7">
      <c r="E70" t="s">
        <v>3387</v>
      </c>
    </row>
    <row r="71" spans="4:7">
      <c r="E71" t="s">
        <v>3293</v>
      </c>
      <c r="G71" t="s">
        <v>3393</v>
      </c>
    </row>
    <row r="72" spans="4:7">
      <c r="E72" t="s">
        <v>3317</v>
      </c>
      <c r="G72" t="s">
        <v>3394</v>
      </c>
    </row>
    <row r="73" spans="4:7">
      <c r="E73" t="s">
        <v>3388</v>
      </c>
    </row>
    <row r="74" spans="4:7">
      <c r="E74" t="s">
        <v>3389</v>
      </c>
    </row>
    <row r="75" spans="4:7">
      <c r="E75" t="s">
        <v>3390</v>
      </c>
    </row>
    <row r="76" spans="4:7">
      <c r="E76" t="s">
        <v>3391</v>
      </c>
    </row>
    <row r="77" spans="4:7">
      <c r="E77" t="s">
        <v>3305</v>
      </c>
    </row>
    <row r="78" spans="4:7">
      <c r="E78" t="s">
        <v>565</v>
      </c>
    </row>
    <row r="80" spans="4:7">
      <c r="D80" t="s">
        <v>3357</v>
      </c>
      <c r="F80" t="s">
        <v>158</v>
      </c>
    </row>
    <row r="81" spans="3:7">
      <c r="E81" t="s">
        <v>3396</v>
      </c>
      <c r="G81" t="s">
        <v>3406</v>
      </c>
    </row>
    <row r="82" spans="3:7">
      <c r="E82" t="s">
        <v>3397</v>
      </c>
      <c r="G82" t="s">
        <v>3407</v>
      </c>
    </row>
    <row r="83" spans="3:7">
      <c r="E83" t="s">
        <v>3314</v>
      </c>
      <c r="G83" t="s">
        <v>3408</v>
      </c>
    </row>
    <row r="84" spans="3:7">
      <c r="E84" t="s">
        <v>3281</v>
      </c>
      <c r="G84" t="s">
        <v>3409</v>
      </c>
    </row>
    <row r="85" spans="3:7">
      <c r="E85" t="s">
        <v>3398</v>
      </c>
      <c r="G85" t="s">
        <v>3410</v>
      </c>
    </row>
    <row r="86" spans="3:7">
      <c r="E86" t="s">
        <v>3399</v>
      </c>
      <c r="G86" t="s">
        <v>3411</v>
      </c>
    </row>
    <row r="87" spans="3:7">
      <c r="E87" t="s">
        <v>3400</v>
      </c>
      <c r="G87" t="s">
        <v>3411</v>
      </c>
    </row>
    <row r="88" spans="3:7">
      <c r="E88" t="s">
        <v>3401</v>
      </c>
      <c r="G88" t="s">
        <v>3412</v>
      </c>
    </row>
    <row r="89" spans="3:7">
      <c r="E89" t="s">
        <v>3402</v>
      </c>
      <c r="G89" t="s">
        <v>3413</v>
      </c>
    </row>
    <row r="90" spans="3:7">
      <c r="E90" t="s">
        <v>3403</v>
      </c>
      <c r="G90" t="s">
        <v>3414</v>
      </c>
    </row>
    <row r="91" spans="3:7">
      <c r="E91" t="s">
        <v>3404</v>
      </c>
    </row>
    <row r="92" spans="3:7">
      <c r="E92" t="s">
        <v>3405</v>
      </c>
      <c r="G92" t="s">
        <v>3415</v>
      </c>
    </row>
    <row r="94" spans="3:7">
      <c r="D94" t="s">
        <v>3358</v>
      </c>
      <c r="G94" t="s">
        <v>3287</v>
      </c>
    </row>
    <row r="96" spans="3:7">
      <c r="C96" t="s">
        <v>3346</v>
      </c>
      <c r="F96" t="s">
        <v>3263</v>
      </c>
    </row>
    <row r="97" spans="3:6">
      <c r="E97" t="s">
        <v>3264</v>
      </c>
    </row>
    <row r="98" spans="3:6">
      <c r="E98" t="s">
        <v>3271</v>
      </c>
    </row>
    <row r="100" spans="3:6">
      <c r="C100" t="s">
        <v>3289</v>
      </c>
      <c r="D100" t="s">
        <v>3321</v>
      </c>
      <c r="F100" t="s">
        <v>3322</v>
      </c>
    </row>
    <row r="101" spans="3:6">
      <c r="E101" t="s">
        <v>3323</v>
      </c>
      <c r="F101" t="s">
        <v>3324</v>
      </c>
    </row>
    <row r="102" spans="3:6">
      <c r="E102" t="s">
        <v>3325</v>
      </c>
      <c r="F102" t="s">
        <v>3326</v>
      </c>
    </row>
    <row r="103" spans="3:6">
      <c r="E103" t="s">
        <v>3327</v>
      </c>
      <c r="F103" t="s">
        <v>3328</v>
      </c>
    </row>
    <row r="104" spans="3:6">
      <c r="E104" t="s">
        <v>3329</v>
      </c>
      <c r="F104" t="s">
        <v>3330</v>
      </c>
    </row>
    <row r="105" spans="3:6">
      <c r="D105" t="s">
        <v>3331</v>
      </c>
      <c r="F105" t="s">
        <v>3332</v>
      </c>
    </row>
    <row r="106" spans="3:6">
      <c r="D106" t="s">
        <v>3333</v>
      </c>
      <c r="F106" t="s">
        <v>3334</v>
      </c>
    </row>
    <row r="107" spans="3:6">
      <c r="D107" t="s">
        <v>3335</v>
      </c>
    </row>
    <row r="108" spans="3:6">
      <c r="E108" t="s">
        <v>3336</v>
      </c>
      <c r="F108" t="s">
        <v>1810</v>
      </c>
    </row>
    <row r="109" spans="3:6">
      <c r="E109" t="s">
        <v>3337</v>
      </c>
      <c r="F109" t="s">
        <v>3339</v>
      </c>
    </row>
    <row r="110" spans="3:6">
      <c r="E110" t="s">
        <v>3338</v>
      </c>
      <c r="F110" t="s">
        <v>3326</v>
      </c>
    </row>
    <row r="111" spans="3:6">
      <c r="D111" t="s">
        <v>3340</v>
      </c>
      <c r="F111" t="s">
        <v>3341</v>
      </c>
    </row>
    <row r="112" spans="3:6">
      <c r="D112" t="s">
        <v>3342</v>
      </c>
      <c r="F112" t="s">
        <v>3343</v>
      </c>
    </row>
    <row r="113" spans="2:6">
      <c r="D113" t="s">
        <v>3344</v>
      </c>
      <c r="F113" t="s">
        <v>3345</v>
      </c>
    </row>
    <row r="116" spans="2:6">
      <c r="B116" t="s">
        <v>3268</v>
      </c>
      <c r="C116" t="s">
        <v>3418</v>
      </c>
      <c r="F116" t="s">
        <v>3417</v>
      </c>
    </row>
    <row r="118" spans="2:6">
      <c r="C118" t="s">
        <v>3289</v>
      </c>
      <c r="D118" t="s">
        <v>3438</v>
      </c>
      <c r="F118" t="s">
        <v>3421</v>
      </c>
    </row>
    <row r="119" spans="2:6">
      <c r="F119" t="s">
        <v>3422</v>
      </c>
    </row>
    <row r="120" spans="2:6">
      <c r="F120" t="s">
        <v>3423</v>
      </c>
    </row>
    <row r="121" spans="2:6">
      <c r="D121" t="s">
        <v>3439</v>
      </c>
      <c r="F121" t="s">
        <v>3440</v>
      </c>
    </row>
    <row r="123" spans="2:6">
      <c r="C123" t="s">
        <v>3419</v>
      </c>
      <c r="F123" t="s">
        <v>3416</v>
      </c>
    </row>
    <row r="125" spans="2:6">
      <c r="C125" t="s">
        <v>3289</v>
      </c>
      <c r="D125" t="s">
        <v>3428</v>
      </c>
      <c r="F125" t="s">
        <v>3420</v>
      </c>
    </row>
    <row r="127" spans="2:6">
      <c r="C127" t="s">
        <v>3437</v>
      </c>
      <c r="F127" t="s">
        <v>3265</v>
      </c>
    </row>
    <row r="129" spans="2:7">
      <c r="D129" t="s">
        <v>3424</v>
      </c>
      <c r="F129" t="s">
        <v>3425</v>
      </c>
    </row>
    <row r="130" spans="2:7">
      <c r="E130" t="s">
        <v>3426</v>
      </c>
      <c r="G130" t="s">
        <v>3427</v>
      </c>
    </row>
    <row r="131" spans="2:7">
      <c r="E131" t="s">
        <v>3429</v>
      </c>
      <c r="G131" t="s">
        <v>3430</v>
      </c>
    </row>
    <row r="132" spans="2:7">
      <c r="E132" t="s">
        <v>3431</v>
      </c>
      <c r="G132" t="s">
        <v>3432</v>
      </c>
    </row>
    <row r="133" spans="2:7">
      <c r="D133" t="s">
        <v>3434</v>
      </c>
      <c r="F133" t="s">
        <v>3435</v>
      </c>
    </row>
    <row r="134" spans="2:7">
      <c r="E134" t="s">
        <v>3426</v>
      </c>
      <c r="G134" t="s">
        <v>3427</v>
      </c>
    </row>
    <row r="135" spans="2:7">
      <c r="E135" t="s">
        <v>3429</v>
      </c>
      <c r="G135" t="s">
        <v>3430</v>
      </c>
    </row>
    <row r="136" spans="2:7">
      <c r="E136" t="s">
        <v>3431</v>
      </c>
      <c r="G136" t="s">
        <v>3432</v>
      </c>
    </row>
    <row r="137" spans="2:7">
      <c r="D137" t="s">
        <v>3433</v>
      </c>
      <c r="F137" t="s">
        <v>3436</v>
      </c>
    </row>
    <row r="139" spans="2:7">
      <c r="B139" t="s">
        <v>3270</v>
      </c>
      <c r="C139" t="s">
        <v>3319</v>
      </c>
      <c r="F139" t="s">
        <v>3320</v>
      </c>
    </row>
    <row r="140" spans="2:7">
      <c r="E140" t="s">
        <v>3266</v>
      </c>
    </row>
    <row r="142" spans="2:7">
      <c r="C142" t="s">
        <v>3289</v>
      </c>
      <c r="D142" t="s">
        <v>3308</v>
      </c>
    </row>
    <row r="143" spans="2:7">
      <c r="D143" t="s">
        <v>2303</v>
      </c>
    </row>
    <row r="144" spans="2:7">
      <c r="D144" t="s">
        <v>3309</v>
      </c>
    </row>
    <row r="145" spans="4:5">
      <c r="D145" t="s">
        <v>3310</v>
      </c>
    </row>
    <row r="146" spans="4:5">
      <c r="D146" t="s">
        <v>3307</v>
      </c>
    </row>
    <row r="147" spans="4:5">
      <c r="D147" t="s">
        <v>3292</v>
      </c>
    </row>
    <row r="148" spans="4:5">
      <c r="D148" t="s">
        <v>3142</v>
      </c>
    </row>
    <row r="149" spans="4:5">
      <c r="D149" t="s">
        <v>3296</v>
      </c>
      <c r="E149" t="s">
        <v>3297</v>
      </c>
    </row>
    <row r="150" spans="4:5">
      <c r="D150" t="s">
        <v>3317</v>
      </c>
      <c r="E150" t="s">
        <v>3318</v>
      </c>
    </row>
    <row r="151" spans="4:5">
      <c r="D151" t="s">
        <v>3314</v>
      </c>
    </row>
    <row r="153" spans="4:5">
      <c r="D153" t="s">
        <v>3293</v>
      </c>
    </row>
    <row r="154" spans="4:5">
      <c r="D154" t="s">
        <v>3294</v>
      </c>
    </row>
    <row r="155" spans="4:5">
      <c r="D155" t="s">
        <v>3295</v>
      </c>
    </row>
    <row r="157" spans="4:5">
      <c r="D157" t="s">
        <v>3306</v>
      </c>
    </row>
    <row r="159" spans="4:5">
      <c r="D159" t="s">
        <v>3298</v>
      </c>
    </row>
    <row r="160" spans="4:5">
      <c r="D160" t="s">
        <v>789</v>
      </c>
    </row>
    <row r="161" spans="4:4">
      <c r="D161" t="s">
        <v>3299</v>
      </c>
    </row>
    <row r="162" spans="4:4">
      <c r="D162" t="s">
        <v>3300</v>
      </c>
    </row>
    <row r="163" spans="4:4">
      <c r="D163" t="s">
        <v>3301</v>
      </c>
    </row>
    <row r="164" spans="4:4">
      <c r="D164" t="s">
        <v>3302</v>
      </c>
    </row>
    <row r="165" spans="4:4">
      <c r="D165" t="s">
        <v>3312</v>
      </c>
    </row>
    <row r="166" spans="4:4">
      <c r="D166" t="s">
        <v>3313</v>
      </c>
    </row>
    <row r="167" spans="4:4">
      <c r="D167" t="s">
        <v>3311</v>
      </c>
    </row>
    <row r="168" spans="4:4">
      <c r="D168" t="s">
        <v>790</v>
      </c>
    </row>
    <row r="170" spans="4:4">
      <c r="D170" t="s">
        <v>3303</v>
      </c>
    </row>
    <row r="171" spans="4:4">
      <c r="D171" t="s">
        <v>3304</v>
      </c>
    </row>
    <row r="172" spans="4:4">
      <c r="D172" t="s">
        <v>3316</v>
      </c>
    </row>
    <row r="173" spans="4:4">
      <c r="D173" t="s">
        <v>3305</v>
      </c>
    </row>
    <row r="174" spans="4:4">
      <c r="D174" t="s">
        <v>3315</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3944</v>
      </c>
    </row>
    <row r="3" spans="1:5">
      <c r="A3" s="175" t="s">
        <v>3945</v>
      </c>
    </row>
    <row r="4" spans="1:5" ht="22.5">
      <c r="A4" t="s">
        <v>3951</v>
      </c>
      <c r="D4" s="136" t="s">
        <v>3673</v>
      </c>
      <c r="E4" s="174" t="s">
        <v>3950</v>
      </c>
    </row>
    <row r="5" spans="1:5">
      <c r="A5" t="s">
        <v>3952</v>
      </c>
    </row>
    <row r="7" spans="1:5">
      <c r="A7" s="176" t="s">
        <v>3946</v>
      </c>
      <c r="B7" s="176" t="s">
        <v>3947</v>
      </c>
      <c r="C7" s="176" t="s">
        <v>3953</v>
      </c>
    </row>
    <row r="8" spans="1:5">
      <c r="A8" s="14" t="s">
        <v>3948</v>
      </c>
      <c r="B8" s="14" t="s">
        <v>3955</v>
      </c>
      <c r="C8" s="14" t="s">
        <v>3954</v>
      </c>
    </row>
    <row r="9" spans="1:5">
      <c r="A9" s="14" t="s">
        <v>3949</v>
      </c>
      <c r="B9" s="14" t="s">
        <v>3956</v>
      </c>
      <c r="C9" s="14" t="s">
        <v>3957</v>
      </c>
    </row>
    <row r="10" spans="1:5">
      <c r="A10" s="14" t="s">
        <v>3958</v>
      </c>
      <c r="B10" s="14" t="s">
        <v>3959</v>
      </c>
      <c r="C10" s="14" t="s">
        <v>3962</v>
      </c>
    </row>
    <row r="11" spans="1:5" ht="27">
      <c r="A11" s="16" t="s">
        <v>637</v>
      </c>
      <c r="B11" s="178" t="s">
        <v>3963</v>
      </c>
      <c r="C11" s="14" t="s">
        <v>3962</v>
      </c>
    </row>
    <row r="12" spans="1:5">
      <c r="A12" s="16" t="s">
        <v>3964</v>
      </c>
      <c r="B12" s="16" t="s">
        <v>3956</v>
      </c>
      <c r="C12" s="16" t="s">
        <v>3965</v>
      </c>
    </row>
    <row r="13" spans="1:5">
      <c r="A13" s="179"/>
      <c r="B13" s="179"/>
      <c r="C13" s="179"/>
    </row>
    <row r="14" spans="1:5" ht="27">
      <c r="A14" s="14" t="s">
        <v>1522</v>
      </c>
      <c r="B14" s="177" t="s">
        <v>3977</v>
      </c>
      <c r="C14" s="177" t="s">
        <v>3978</v>
      </c>
    </row>
    <row r="17" spans="1:3">
      <c r="A17" t="s">
        <v>3979</v>
      </c>
      <c r="B17" t="s">
        <v>3980</v>
      </c>
      <c r="C17" s="180">
        <v>43056</v>
      </c>
    </row>
    <row r="18" spans="1:3">
      <c r="B18" t="s">
        <v>3985</v>
      </c>
    </row>
    <row r="19" spans="1:3">
      <c r="B19" t="s">
        <v>3986</v>
      </c>
    </row>
    <row r="20" spans="1:3">
      <c r="B20" t="s">
        <v>3987</v>
      </c>
    </row>
    <row r="21" spans="1:3">
      <c r="B21" t="s">
        <v>4058</v>
      </c>
    </row>
    <row r="22" spans="1:3">
      <c r="B22" t="s">
        <v>4069</v>
      </c>
    </row>
    <row r="24" spans="1:3">
      <c r="A24" t="s">
        <v>4275</v>
      </c>
      <c r="B24" t="s">
        <v>4276</v>
      </c>
      <c r="C24" s="180">
        <v>43058</v>
      </c>
    </row>
    <row r="26" spans="1:3">
      <c r="B26" t="s">
        <v>4368</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3495</v>
      </c>
      <c r="F1" s="137" t="s">
        <v>3673</v>
      </c>
    </row>
    <row r="3" spans="1:7">
      <c r="B3" s="21" t="s">
        <v>106</v>
      </c>
      <c r="C3" s="14" t="s">
        <v>3496</v>
      </c>
      <c r="D3" s="14" t="s">
        <v>3497</v>
      </c>
      <c r="E3" s="14" t="s">
        <v>2157</v>
      </c>
      <c r="F3" s="14" t="s">
        <v>3498</v>
      </c>
      <c r="G3" s="14" t="s">
        <v>3499</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3500</v>
      </c>
      <c r="C17" t="s">
        <v>3501</v>
      </c>
      <c r="E17" t="s">
        <v>1800</v>
      </c>
      <c r="F17" t="s">
        <v>1799</v>
      </c>
    </row>
    <row r="20" spans="1:6">
      <c r="A20" t="s">
        <v>3502</v>
      </c>
    </row>
    <row r="21" spans="1:6">
      <c r="C21" t="s">
        <v>3503</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3469</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3682</v>
      </c>
      <c r="C1" s="157" t="s">
        <v>3683</v>
      </c>
      <c r="D1" s="157" t="s">
        <v>3684</v>
      </c>
    </row>
    <row r="2" spans="1:4">
      <c r="A2" s="156" t="str">
        <f>CLEAN(B2&amp;IF(C2="","",""""&amp;C2&amp;""";"))</f>
        <v/>
      </c>
      <c r="C2" s="158"/>
      <c r="D2" s="159"/>
    </row>
    <row r="3" spans="1:4">
      <c r="A3" s="156" t="str">
        <f t="shared" ref="A3:A66" si="0">CLEAN(B3&amp;IF(C3="","",""""&amp;C3&amp;""";"))</f>
        <v>D6.consAC.title = "部屋空調";</v>
      </c>
      <c r="B3" t="s">
        <v>3685</v>
      </c>
      <c r="C3" s="158" t="s">
        <v>3988</v>
      </c>
      <c r="D3" s="159" t="s">
        <v>3686</v>
      </c>
    </row>
    <row r="4" spans="1:4">
      <c r="A4" s="156" t="str">
        <f t="shared" si="0"/>
        <v>D6.consAC.countCall = "部屋目";</v>
      </c>
      <c r="B4" t="s">
        <v>3687</v>
      </c>
      <c r="C4" s="158" t="s">
        <v>3990</v>
      </c>
      <c r="D4" s="159" t="s">
        <v>3688</v>
      </c>
    </row>
    <row r="5" spans="1:4">
      <c r="A5" s="156" t="str">
        <f t="shared" si="0"/>
        <v/>
      </c>
      <c r="C5" s="158"/>
      <c r="D5" s="159"/>
    </row>
    <row r="6" spans="1:4">
      <c r="A6" s="156" t="str">
        <f t="shared" si="0"/>
        <v>D6.consACcool.title = "部屋冷房";</v>
      </c>
      <c r="B6" t="s">
        <v>3689</v>
      </c>
      <c r="C6" s="158" t="s">
        <v>3991</v>
      </c>
      <c r="D6" s="159" t="s">
        <v>3686</v>
      </c>
    </row>
    <row r="7" spans="1:4">
      <c r="A7" s="156" t="str">
        <f t="shared" si="0"/>
        <v>D6.consACcool.addable = "冷暖房する部屋";</v>
      </c>
      <c r="B7" t="s">
        <v>3690</v>
      </c>
      <c r="C7" s="158" t="s">
        <v>3993</v>
      </c>
      <c r="D7" s="159" t="s">
        <v>3686</v>
      </c>
    </row>
    <row r="8" spans="1:4">
      <c r="A8" s="156" t="str">
        <f t="shared" si="0"/>
        <v>D6.consACcool.countCall = "部屋目";</v>
      </c>
      <c r="B8" t="s">
        <v>3691</v>
      </c>
      <c r="C8" s="158" t="s">
        <v>3990</v>
      </c>
      <c r="D8" s="159" t="s">
        <v>4000</v>
      </c>
    </row>
    <row r="9" spans="1:4">
      <c r="A9" s="156" t="str">
        <f t="shared" si="0"/>
        <v>D6.consACcool.inputGuide = "部屋ごとの冷房の使い方について";</v>
      </c>
      <c r="B9" t="s">
        <v>3692</v>
      </c>
      <c r="C9" s="158" t="s">
        <v>3994</v>
      </c>
      <c r="D9" s="159" t="s">
        <v>3693</v>
      </c>
    </row>
    <row r="10" spans="1:4">
      <c r="A10" s="156" t="str">
        <f t="shared" si="0"/>
        <v/>
      </c>
      <c r="C10" s="158"/>
      <c r="D10" s="159"/>
    </row>
    <row r="11" spans="1:4">
      <c r="A11" s="156" t="str">
        <f t="shared" si="0"/>
        <v>D6.consACheat.title = "部屋暖房";</v>
      </c>
      <c r="B11" t="s">
        <v>3694</v>
      </c>
      <c r="C11" s="158" t="s">
        <v>3995</v>
      </c>
      <c r="D11" s="159" t="s">
        <v>3695</v>
      </c>
    </row>
    <row r="12" spans="1:4">
      <c r="A12" s="156" t="str">
        <f t="shared" si="0"/>
        <v>D6.consACheat.addable = "冷暖房する部屋";</v>
      </c>
      <c r="B12" t="s">
        <v>3696</v>
      </c>
      <c r="C12" s="158" t="s">
        <v>3992</v>
      </c>
      <c r="D12" s="159" t="s">
        <v>3686</v>
      </c>
    </row>
    <row r="13" spans="1:4">
      <c r="A13" s="156" t="str">
        <f t="shared" si="0"/>
        <v>D6.consACheat.countCall = "部屋目";</v>
      </c>
      <c r="B13" t="s">
        <v>3697</v>
      </c>
      <c r="C13" s="158" t="s">
        <v>3989</v>
      </c>
      <c r="D13" s="159" t="s">
        <v>3999</v>
      </c>
    </row>
    <row r="14" spans="1:4">
      <c r="A14" s="156" t="str">
        <f t="shared" si="0"/>
        <v>D6.consACheat.inputGuide = "部屋ごとの暖房の使い方について";</v>
      </c>
      <c r="B14" t="s">
        <v>3698</v>
      </c>
      <c r="C14" s="158" t="s">
        <v>3996</v>
      </c>
      <c r="D14" s="159" t="s">
        <v>3699</v>
      </c>
    </row>
    <row r="15" spans="1:4">
      <c r="A15" s="156" t="str">
        <f t="shared" si="0"/>
        <v/>
      </c>
      <c r="C15" s="158"/>
      <c r="D15" s="159"/>
    </row>
    <row r="16" spans="1:4">
      <c r="A16" s="156" t="str">
        <f t="shared" si="0"/>
        <v>D6.consCKcook.title = "調理";</v>
      </c>
      <c r="B16" t="s">
        <v>3700</v>
      </c>
      <c r="C16" s="158" t="s">
        <v>3997</v>
      </c>
      <c r="D16" s="159" t="s">
        <v>3701</v>
      </c>
    </row>
    <row r="17" spans="1:4">
      <c r="A17" s="156" t="str">
        <f t="shared" si="0"/>
        <v>D6.consCKcook.inputGuide = "コンロを中心とした調理の使い方について";</v>
      </c>
      <c r="B17" t="s">
        <v>3702</v>
      </c>
      <c r="C17" s="158" t="s">
        <v>3998</v>
      </c>
      <c r="D17" s="159" t="s">
        <v>3703</v>
      </c>
    </row>
    <row r="18" spans="1:4">
      <c r="A18" s="156" t="str">
        <f t="shared" si="0"/>
        <v/>
      </c>
      <c r="C18" s="158"/>
      <c r="D18" s="159"/>
    </row>
    <row r="19" spans="1:4">
      <c r="A19" s="156" t="str">
        <f t="shared" si="0"/>
        <v>D6.consCKpot.title = "保温";</v>
      </c>
      <c r="B19" t="s">
        <v>3704</v>
      </c>
      <c r="C19" s="158" t="s">
        <v>4001</v>
      </c>
      <c r="D19" s="159" t="s">
        <v>3705</v>
      </c>
    </row>
    <row r="20" spans="1:4">
      <c r="A20" s="156" t="str">
        <f t="shared" si="0"/>
        <v>D6.consCKpot.inputGuide = "保温器具の使い方について";</v>
      </c>
      <c r="B20" t="s">
        <v>3706</v>
      </c>
      <c r="C20" s="158" t="s">
        <v>4002</v>
      </c>
      <c r="D20" s="159" t="s">
        <v>3707</v>
      </c>
    </row>
    <row r="21" spans="1:4">
      <c r="A21" s="156" t="str">
        <f t="shared" si="0"/>
        <v/>
      </c>
      <c r="C21" s="158"/>
      <c r="D21" s="159"/>
    </row>
    <row r="22" spans="1:4">
      <c r="A22" s="156" t="str">
        <f t="shared" si="0"/>
        <v>D6.consCKrice.title = "炊飯";</v>
      </c>
      <c r="B22" t="s">
        <v>3708</v>
      </c>
      <c r="C22" s="158" t="s">
        <v>4003</v>
      </c>
      <c r="D22" s="159" t="s">
        <v>4277</v>
      </c>
    </row>
    <row r="23" spans="1:4">
      <c r="A23" s="156" t="str">
        <f t="shared" si="0"/>
        <v>D6.consCKrice.inputGuide = "炊飯の使い方について";</v>
      </c>
      <c r="B23" t="s">
        <v>3709</v>
      </c>
      <c r="C23" s="158" t="s">
        <v>4004</v>
      </c>
      <c r="D23" s="159" t="s">
        <v>4005</v>
      </c>
    </row>
    <row r="24" spans="1:4">
      <c r="A24" s="156" t="str">
        <f t="shared" si="0"/>
        <v/>
      </c>
      <c r="C24" s="158"/>
      <c r="D24" s="159"/>
    </row>
    <row r="25" spans="1:4">
      <c r="A25" s="156" t="str">
        <f t="shared" si="0"/>
        <v>D6.consCKsum.title = "調理";</v>
      </c>
      <c r="B25" t="s">
        <v>3710</v>
      </c>
      <c r="C25" s="158" t="s">
        <v>3997</v>
      </c>
      <c r="D25" s="159" t="s">
        <v>3701</v>
      </c>
    </row>
    <row r="26" spans="1:4">
      <c r="A26" s="156" t="str">
        <f t="shared" si="0"/>
        <v>D6.consCKsum.inputGuide = "調理関連の使い方について";</v>
      </c>
      <c r="B26" t="s">
        <v>3711</v>
      </c>
      <c r="C26" s="158" t="s">
        <v>4006</v>
      </c>
      <c r="D26" s="159" t="s">
        <v>3712</v>
      </c>
    </row>
    <row r="27" spans="1:4">
      <c r="A27" s="156" t="str">
        <f t="shared" si="0"/>
        <v/>
      </c>
      <c r="C27" s="158"/>
      <c r="D27" s="159"/>
    </row>
    <row r="28" spans="1:4">
      <c r="A28" s="156" t="str">
        <f t="shared" si="0"/>
        <v>D6.consCOsum.title = "冷房";</v>
      </c>
      <c r="B28" t="s">
        <v>3713</v>
      </c>
      <c r="C28" s="158" t="s">
        <v>4007</v>
      </c>
      <c r="D28" s="159" t="s">
        <v>3714</v>
      </c>
    </row>
    <row r="29" spans="1:4">
      <c r="A29" s="156" t="str">
        <f t="shared" si="0"/>
        <v>D6.consCOsum.inputGuide = "家全体での冷房の使い方について";</v>
      </c>
      <c r="B29" t="s">
        <v>3715</v>
      </c>
      <c r="C29" s="158" t="s">
        <v>4008</v>
      </c>
      <c r="D29" s="159" t="s">
        <v>3716</v>
      </c>
    </row>
    <row r="30" spans="1:4">
      <c r="A30" s="156" t="str">
        <f t="shared" si="0"/>
        <v/>
      </c>
      <c r="C30" s="158"/>
      <c r="D30" s="159"/>
    </row>
    <row r="31" spans="1:4">
      <c r="A31" s="156" t="str">
        <f t="shared" si="0"/>
        <v>D6.consCR.title = "車両";</v>
      </c>
      <c r="B31" t="s">
        <v>3717</v>
      </c>
      <c r="C31" s="158" t="s">
        <v>4009</v>
      </c>
      <c r="D31" s="159" t="s">
        <v>3718</v>
      </c>
    </row>
    <row r="32" spans="1:4">
      <c r="A32" s="156" t="str">
        <f t="shared" si="0"/>
        <v>D6.consCR.addable = "車両";</v>
      </c>
      <c r="B32" t="s">
        <v>3719</v>
      </c>
      <c r="C32" s="158" t="s">
        <v>4009</v>
      </c>
      <c r="D32" s="159" t="s">
        <v>3718</v>
      </c>
    </row>
    <row r="33" spans="1:4">
      <c r="A33" s="156" t="str">
        <f t="shared" si="0"/>
        <v>D6.consCR.countCall = "台目";</v>
      </c>
      <c r="B33" t="s">
        <v>3720</v>
      </c>
      <c r="C33" s="158" t="s">
        <v>4010</v>
      </c>
      <c r="D33" s="159" t="s">
        <v>4011</v>
      </c>
    </row>
    <row r="34" spans="1:4" ht="27">
      <c r="A34" s="156" t="str">
        <f t="shared" si="0"/>
        <v>D6.consCR.inputGuide = "保有する車ごとの性能・使い方について";</v>
      </c>
      <c r="B34" t="s">
        <v>3721</v>
      </c>
      <c r="C34" s="158" t="s">
        <v>4012</v>
      </c>
      <c r="D34" s="159" t="s">
        <v>3722</v>
      </c>
    </row>
    <row r="35" spans="1:4">
      <c r="A35" s="156" t="str">
        <f t="shared" si="0"/>
        <v/>
      </c>
      <c r="C35" s="158"/>
      <c r="D35" s="159"/>
    </row>
    <row r="36" spans="1:4">
      <c r="A36" s="156" t="str">
        <f t="shared" si="0"/>
        <v>D6.consCRsum.title = "車";</v>
      </c>
      <c r="B36" t="s">
        <v>3723</v>
      </c>
      <c r="C36" s="158" t="s">
        <v>4013</v>
      </c>
      <c r="D36" s="159" t="s">
        <v>3718</v>
      </c>
    </row>
    <row r="37" spans="1:4">
      <c r="A37" s="156" t="str">
        <f t="shared" si="0"/>
        <v>D6.consCRsum.inputGuide = "車・バイクの使い方について";</v>
      </c>
      <c r="B37" t="s">
        <v>3724</v>
      </c>
      <c r="C37" s="158" t="s">
        <v>4014</v>
      </c>
      <c r="D37" s="159" t="s">
        <v>3725</v>
      </c>
    </row>
    <row r="38" spans="1:4">
      <c r="A38" s="156" t="str">
        <f t="shared" si="0"/>
        <v/>
      </c>
      <c r="C38" s="158"/>
      <c r="D38" s="159"/>
    </row>
    <row r="39" spans="1:4">
      <c r="A39" s="156" t="str">
        <f t="shared" si="0"/>
        <v>D6.consCRtrip.title = "移動";</v>
      </c>
      <c r="B39" t="s">
        <v>3726</v>
      </c>
      <c r="C39" s="158" t="s">
        <v>4015</v>
      </c>
      <c r="D39" s="159" t="s">
        <v>3727</v>
      </c>
    </row>
    <row r="40" spans="1:4">
      <c r="A40" s="156" t="str">
        <f t="shared" si="0"/>
        <v>D6.consCRtrip.countCall = "ヶ所目";</v>
      </c>
      <c r="B40" t="s">
        <v>3728</v>
      </c>
      <c r="C40" s="158" t="s">
        <v>4016</v>
      </c>
      <c r="D40" s="159" t="s">
        <v>4017</v>
      </c>
    </row>
    <row r="41" spans="1:4">
      <c r="A41" s="156" t="str">
        <f t="shared" si="0"/>
        <v>D6.consCRtrip.addable = "移動先";</v>
      </c>
      <c r="B41" t="s">
        <v>3729</v>
      </c>
      <c r="C41" s="158" t="s">
        <v>4018</v>
      </c>
      <c r="D41" s="159" t="s">
        <v>3730</v>
      </c>
    </row>
    <row r="42" spans="1:4">
      <c r="A42" s="156" t="str">
        <f t="shared" si="0"/>
        <v>D6.consCRtrip.inputGuide = "移動先ごとの車等の使い方について";</v>
      </c>
      <c r="B42" t="s">
        <v>3731</v>
      </c>
      <c r="C42" s="158" t="s">
        <v>4019</v>
      </c>
      <c r="D42" s="159" t="s">
        <v>3732</v>
      </c>
    </row>
    <row r="43" spans="1:4">
      <c r="A43" s="156" t="str">
        <f t="shared" si="0"/>
        <v/>
      </c>
      <c r="C43" s="158"/>
      <c r="D43" s="159"/>
    </row>
    <row r="44" spans="1:4">
      <c r="A44" s="156" t="str">
        <f t="shared" si="0"/>
        <v>D6.consDRsum.title = "掃除洗濯";</v>
      </c>
      <c r="B44" t="s">
        <v>3733</v>
      </c>
      <c r="C44" s="158" t="s">
        <v>4020</v>
      </c>
      <c r="D44" s="159" t="s">
        <v>3734</v>
      </c>
    </row>
    <row r="45" spans="1:4" ht="27">
      <c r="A45" s="156" t="str">
        <f t="shared" si="0"/>
        <v>D6.consDRsum.inputGuide = "掃除機、洗濯機や衣類乾燥機の使い方について";</v>
      </c>
      <c r="B45" t="s">
        <v>3735</v>
      </c>
      <c r="C45" s="158" t="s">
        <v>4021</v>
      </c>
      <c r="D45" s="159" t="s">
        <v>3736</v>
      </c>
    </row>
    <row r="46" spans="1:4">
      <c r="A46" s="156" t="str">
        <f t="shared" si="0"/>
        <v/>
      </c>
      <c r="C46" s="158"/>
      <c r="D46" s="159"/>
    </row>
    <row r="47" spans="1:4">
      <c r="A47" s="156" t="str">
        <f t="shared" si="0"/>
        <v>D6.consEnergy.title = "全般エネルギー設定";</v>
      </c>
      <c r="B47" t="s">
        <v>3737</v>
      </c>
      <c r="C47" s="158" t="s">
        <v>4024</v>
      </c>
      <c r="D47" s="159" t="s">
        <v>3738</v>
      </c>
    </row>
    <row r="48" spans="1:4" ht="27">
      <c r="A48" s="156" t="str">
        <f t="shared" si="0"/>
        <v>D6.consEnergy.inputGuide = "家全体でのエネルギーの使い方や、1ヶ月あたりの光熱費について";</v>
      </c>
      <c r="B48" t="s">
        <v>3739</v>
      </c>
      <c r="C48" s="158" t="s">
        <v>4025</v>
      </c>
      <c r="D48" s="159" t="s">
        <v>3740</v>
      </c>
    </row>
    <row r="49" spans="1:4">
      <c r="A49" s="156" t="str">
        <f t="shared" si="0"/>
        <v/>
      </c>
      <c r="C49" s="158"/>
      <c r="D49" s="159"/>
    </row>
    <row r="50" spans="1:4">
      <c r="A50" s="156" t="str">
        <f t="shared" si="0"/>
        <v>D6.consHTcold.title = "寒冷地";</v>
      </c>
      <c r="B50" t="s">
        <v>3741</v>
      </c>
      <c r="C50" s="158" t="s">
        <v>4022</v>
      </c>
      <c r="D50" s="159" t="s">
        <v>3742</v>
      </c>
    </row>
    <row r="51" spans="1:4">
      <c r="A51" s="156" t="str">
        <f t="shared" si="0"/>
        <v>D6.consHTcold.inputGuide = "寒冷地での暖房の使い方について";</v>
      </c>
      <c r="B51" t="s">
        <v>3743</v>
      </c>
      <c r="C51" s="158" t="s">
        <v>4023</v>
      </c>
      <c r="D51" s="159" t="s">
        <v>3744</v>
      </c>
    </row>
    <row r="52" spans="1:4">
      <c r="A52" s="156" t="str">
        <f t="shared" si="0"/>
        <v/>
      </c>
      <c r="C52" s="158"/>
      <c r="D52" s="159"/>
    </row>
    <row r="53" spans="1:4">
      <c r="A53" s="156" t="str">
        <f t="shared" si="0"/>
        <v>D6.consHTsum.title = "暖房";</v>
      </c>
      <c r="B53" t="s">
        <v>3745</v>
      </c>
      <c r="C53" s="158" t="s">
        <v>4026</v>
      </c>
      <c r="D53" s="159" t="s">
        <v>3746</v>
      </c>
    </row>
    <row r="54" spans="1:4">
      <c r="A54" s="156" t="str">
        <f t="shared" si="0"/>
        <v>D6.consHTsum.inputGuide = "家全体での暖房の使い方について";</v>
      </c>
      <c r="B54" t="s">
        <v>3747</v>
      </c>
      <c r="C54" s="158" t="s">
        <v>4027</v>
      </c>
      <c r="D54" s="159" t="s">
        <v>3748</v>
      </c>
    </row>
    <row r="55" spans="1:4">
      <c r="A55" s="156" t="str">
        <f t="shared" si="0"/>
        <v/>
      </c>
      <c r="C55" s="158"/>
      <c r="D55" s="159"/>
    </row>
    <row r="56" spans="1:4">
      <c r="A56" s="156" t="str">
        <f t="shared" si="0"/>
        <v>D6.consHWdishwash.title = "食器洗い";</v>
      </c>
      <c r="B56" t="s">
        <v>3749</v>
      </c>
      <c r="C56" s="158" t="s">
        <v>4028</v>
      </c>
      <c r="D56" s="159" t="s">
        <v>3750</v>
      </c>
    </row>
    <row r="57" spans="1:4">
      <c r="A57" s="156" t="str">
        <f t="shared" si="0"/>
        <v>D6.consHWdishwash.inputGuide = "食器洗いの使い方について";</v>
      </c>
      <c r="B57" t="s">
        <v>3751</v>
      </c>
      <c r="C57" s="158" t="s">
        <v>4029</v>
      </c>
      <c r="D57" s="159" t="s">
        <v>3752</v>
      </c>
    </row>
    <row r="58" spans="1:4">
      <c r="A58" s="156" t="str">
        <f t="shared" si="0"/>
        <v/>
      </c>
      <c r="C58" s="158"/>
      <c r="D58" s="159"/>
    </row>
    <row r="59" spans="1:4">
      <c r="A59" s="156" t="str">
        <f t="shared" si="0"/>
        <v>D6.consHWdresser.title = "洗面";</v>
      </c>
      <c r="B59" t="s">
        <v>3753</v>
      </c>
      <c r="C59" s="158" t="s">
        <v>4030</v>
      </c>
      <c r="D59" s="159" t="s">
        <v>3754</v>
      </c>
    </row>
    <row r="60" spans="1:4">
      <c r="A60" s="156" t="str">
        <f t="shared" si="0"/>
        <v>D6.consHWdresser.inputGuide = "洗面でのお湯の使い方について";</v>
      </c>
      <c r="B60" t="s">
        <v>3755</v>
      </c>
      <c r="C60" s="158" t="s">
        <v>4031</v>
      </c>
      <c r="D60" s="159" t="s">
        <v>3756</v>
      </c>
    </row>
    <row r="61" spans="1:4">
      <c r="A61" s="156" t="str">
        <f t="shared" si="0"/>
        <v/>
      </c>
      <c r="C61" s="158"/>
      <c r="D61" s="159"/>
    </row>
    <row r="62" spans="1:4">
      <c r="A62" s="156" t="str">
        <f t="shared" si="0"/>
        <v>D6.consHWshower.title = "シャワー";</v>
      </c>
      <c r="B62" t="s">
        <v>3757</v>
      </c>
      <c r="C62" s="158" t="s">
        <v>4032</v>
      </c>
      <c r="D62" s="159" t="s">
        <v>3758</v>
      </c>
    </row>
    <row r="63" spans="1:4">
      <c r="A63" s="156" t="str">
        <f t="shared" si="0"/>
        <v>D6.consHWshower.inputGuide = "シャワーの使い方について";</v>
      </c>
      <c r="B63" t="s">
        <v>3759</v>
      </c>
      <c r="C63" s="158" t="s">
        <v>4033</v>
      </c>
      <c r="D63" s="159" t="s">
        <v>3760</v>
      </c>
    </row>
    <row r="64" spans="1:4">
      <c r="A64" s="156" t="str">
        <f t="shared" si="0"/>
        <v/>
      </c>
      <c r="C64" s="158"/>
      <c r="D64" s="159"/>
    </row>
    <row r="65" spans="1:4">
      <c r="A65" s="156" t="str">
        <f t="shared" si="0"/>
        <v>D6.consHWsum.title = "給湯";</v>
      </c>
      <c r="B65" t="s">
        <v>3761</v>
      </c>
      <c r="C65" s="158" t="s">
        <v>4034</v>
      </c>
      <c r="D65" s="159" t="s">
        <v>3762</v>
      </c>
    </row>
    <row r="66" spans="1:4">
      <c r="A66" s="156" t="str">
        <f t="shared" si="0"/>
        <v>D6.consHWsum.inputGuide = "給湯全般の使い方について";</v>
      </c>
      <c r="B66" t="s">
        <v>3763</v>
      </c>
      <c r="C66" s="158" t="s">
        <v>4035</v>
      </c>
      <c r="D66" s="159" t="s">
        <v>3764</v>
      </c>
    </row>
    <row r="67" spans="1:4">
      <c r="A67" s="156" t="str">
        <f t="shared" ref="A67:A101" si="1">CLEAN(B67&amp;IF(C67="","",""""&amp;C67&amp;""";"))</f>
        <v/>
      </c>
      <c r="C67" s="158"/>
      <c r="D67" s="159"/>
    </row>
    <row r="68" spans="1:4">
      <c r="A68" s="156" t="str">
        <f t="shared" si="1"/>
        <v>D6.consHWtoilet.title = "トイレ";</v>
      </c>
      <c r="B68" t="s">
        <v>3765</v>
      </c>
      <c r="C68" s="158" t="s">
        <v>4036</v>
      </c>
      <c r="D68" s="159" t="s">
        <v>3766</v>
      </c>
    </row>
    <row r="69" spans="1:4">
      <c r="A69" s="156" t="str">
        <f t="shared" si="1"/>
        <v>D6.consHWtoilet.inputGuide = "トイレの水や保温の使い方について";</v>
      </c>
      <c r="B69" t="s">
        <v>3767</v>
      </c>
      <c r="C69" s="158" t="s">
        <v>4037</v>
      </c>
      <c r="D69" s="159" t="s">
        <v>3768</v>
      </c>
    </row>
    <row r="70" spans="1:4">
      <c r="A70" s="156" t="str">
        <f t="shared" si="1"/>
        <v/>
      </c>
      <c r="C70" s="158"/>
      <c r="D70" s="159"/>
    </row>
    <row r="71" spans="1:4">
      <c r="A71" s="156" t="str">
        <f t="shared" si="1"/>
        <v>D6.consHWtub.title = "浴槽";</v>
      </c>
      <c r="B71" t="s">
        <v>3769</v>
      </c>
      <c r="C71" s="158" t="s">
        <v>119</v>
      </c>
      <c r="D71" s="159" t="s">
        <v>3770</v>
      </c>
    </row>
    <row r="72" spans="1:4">
      <c r="A72" s="156" t="str">
        <f t="shared" si="1"/>
        <v>D6.consHWtub.inputGuide = "浴槽のお湯の使い方について";</v>
      </c>
      <c r="B72" t="s">
        <v>3771</v>
      </c>
      <c r="C72" s="158" t="s">
        <v>4038</v>
      </c>
      <c r="D72" s="159" t="s">
        <v>3772</v>
      </c>
    </row>
    <row r="73" spans="1:4">
      <c r="A73" s="156" t="str">
        <f t="shared" si="1"/>
        <v/>
      </c>
      <c r="C73" s="158"/>
      <c r="D73" s="159"/>
    </row>
    <row r="74" spans="1:4">
      <c r="A74" s="156" t="str">
        <f t="shared" si="1"/>
        <v>D6.consLI.title = "照明";</v>
      </c>
      <c r="B74" t="s">
        <v>3773</v>
      </c>
      <c r="C74" s="158" t="s">
        <v>4039</v>
      </c>
      <c r="D74" s="159" t="s">
        <v>3774</v>
      </c>
    </row>
    <row r="75" spans="1:4">
      <c r="A75" s="156" t="str">
        <f t="shared" si="1"/>
        <v>D6.consLI.addable = "照明する部屋";</v>
      </c>
      <c r="B75" t="s">
        <v>3775</v>
      </c>
      <c r="C75" s="158" t="s">
        <v>4040</v>
      </c>
      <c r="D75" s="159" t="s">
        <v>3776</v>
      </c>
    </row>
    <row r="76" spans="1:4">
      <c r="A76" s="156" t="str">
        <f t="shared" si="1"/>
        <v>D6.consLI.countCall = "部屋目";</v>
      </c>
      <c r="B76" t="s">
        <v>3777</v>
      </c>
      <c r="C76" s="158" t="s">
        <v>3989</v>
      </c>
      <c r="D76" s="159" t="s">
        <v>4041</v>
      </c>
    </row>
    <row r="77" spans="1:4">
      <c r="A77" s="156" t="str">
        <f t="shared" si="1"/>
        <v>D6.consLI.inputGuide = "個別部屋の照明の使い方について";</v>
      </c>
      <c r="B77" t="s">
        <v>3778</v>
      </c>
      <c r="C77" s="158" t="s">
        <v>4042</v>
      </c>
      <c r="D77" s="159" t="s">
        <v>3779</v>
      </c>
    </row>
    <row r="78" spans="1:4">
      <c r="A78" s="156" t="str">
        <f t="shared" si="1"/>
        <v/>
      </c>
      <c r="C78" s="158"/>
      <c r="D78" s="159"/>
    </row>
    <row r="79" spans="1:4">
      <c r="A79" s="156" t="str">
        <f t="shared" si="1"/>
        <v>D6.consLIsum.title = "照明";</v>
      </c>
      <c r="B79" t="s">
        <v>3780</v>
      </c>
      <c r="C79" s="158" t="s">
        <v>4039</v>
      </c>
      <c r="D79" s="159" t="s">
        <v>3774</v>
      </c>
    </row>
    <row r="80" spans="1:4">
      <c r="A80" s="156" t="str">
        <f t="shared" si="1"/>
        <v>D6.consLIsum.inputGuide = "家全体での照明の使い方について";</v>
      </c>
      <c r="B80" t="s">
        <v>3781</v>
      </c>
      <c r="C80" s="158" t="s">
        <v>4043</v>
      </c>
      <c r="D80" s="159" t="s">
        <v>3782</v>
      </c>
    </row>
    <row r="81" spans="1:4">
      <c r="A81" s="156" t="str">
        <f t="shared" si="1"/>
        <v/>
      </c>
      <c r="C81" s="158"/>
      <c r="D81" s="159"/>
    </row>
    <row r="82" spans="1:4">
      <c r="A82" s="156" t="str">
        <f t="shared" si="1"/>
        <v>D6.consRF.title = "冷蔵庫";</v>
      </c>
      <c r="B82" t="s">
        <v>3783</v>
      </c>
      <c r="C82" s="158" t="s">
        <v>963</v>
      </c>
      <c r="D82" s="159" t="s">
        <v>3784</v>
      </c>
    </row>
    <row r="83" spans="1:4">
      <c r="A83" s="156" t="str">
        <f t="shared" si="1"/>
        <v>D6.consRF.addable = "冷蔵庫";</v>
      </c>
      <c r="B83" t="s">
        <v>3785</v>
      </c>
      <c r="C83" s="158" t="s">
        <v>963</v>
      </c>
      <c r="D83" s="159" t="s">
        <v>3784</v>
      </c>
    </row>
    <row r="84" spans="1:4">
      <c r="A84" s="156" t="str">
        <f t="shared" si="1"/>
        <v>D6.consRF.countCall = "台目";</v>
      </c>
      <c r="B84" t="s">
        <v>3786</v>
      </c>
      <c r="C84" s="158" t="s">
        <v>4010</v>
      </c>
      <c r="D84" s="159" t="s">
        <v>4044</v>
      </c>
    </row>
    <row r="85" spans="1:4">
      <c r="A85" s="156" t="str">
        <f t="shared" si="1"/>
        <v>D6.consRF.inputGuide = "個別の冷蔵庫の使い方について";</v>
      </c>
      <c r="B85" t="s">
        <v>3787</v>
      </c>
      <c r="C85" s="158" t="s">
        <v>4045</v>
      </c>
      <c r="D85" s="159" t="s">
        <v>3788</v>
      </c>
    </row>
    <row r="86" spans="1:4">
      <c r="A86" s="156" t="str">
        <f t="shared" si="1"/>
        <v/>
      </c>
      <c r="C86" s="158"/>
      <c r="D86" s="159"/>
    </row>
    <row r="87" spans="1:4">
      <c r="A87" s="156" t="str">
        <f t="shared" si="1"/>
        <v>D6.consRFsum.title = "冷蔵庫";</v>
      </c>
      <c r="B87" t="s">
        <v>3789</v>
      </c>
      <c r="C87" s="158" t="s">
        <v>963</v>
      </c>
      <c r="D87" s="159" t="s">
        <v>3784</v>
      </c>
    </row>
    <row r="88" spans="1:4">
      <c r="A88" s="156" t="str">
        <f t="shared" si="1"/>
        <v>D6.consRFsum.inputGuide = "家全体での冷蔵庫の使い方について";</v>
      </c>
      <c r="B88" t="s">
        <v>3790</v>
      </c>
      <c r="C88" s="158" t="s">
        <v>4046</v>
      </c>
      <c r="D88" s="159" t="s">
        <v>3791</v>
      </c>
    </row>
    <row r="89" spans="1:4">
      <c r="A89" s="156" t="str">
        <f t="shared" si="1"/>
        <v/>
      </c>
      <c r="C89" s="158"/>
      <c r="D89" s="159"/>
    </row>
    <row r="90" spans="1:4" ht="27">
      <c r="A90" s="156" t="str">
        <f t="shared" si="1"/>
        <v>D6.consSeason.inputGuide = "季節ごとの1ヶ月あたりの光熱費について。おおよその値でご記入ください。";</v>
      </c>
      <c r="B90" t="s">
        <v>3792</v>
      </c>
      <c r="C90" s="158" t="s">
        <v>4047</v>
      </c>
      <c r="D90" s="159" t="s">
        <v>3793</v>
      </c>
    </row>
    <row r="91" spans="1:4">
      <c r="A91" s="156" t="str">
        <f t="shared" si="1"/>
        <v/>
      </c>
      <c r="C91" s="158"/>
      <c r="D91" s="159"/>
    </row>
    <row r="92" spans="1:4">
      <c r="A92" s="156" t="str">
        <f t="shared" si="1"/>
        <v>D6.consTotal.title = "全体";</v>
      </c>
      <c r="B92" t="s">
        <v>3794</v>
      </c>
      <c r="C92" s="158" t="s">
        <v>4057</v>
      </c>
      <c r="D92" s="159" t="s">
        <v>3795</v>
      </c>
    </row>
    <row r="93" spans="1:4">
      <c r="A93" s="156" t="str">
        <f t="shared" si="1"/>
        <v>D6.consTotal.inputGuide = "地域や家の基本情報について";</v>
      </c>
      <c r="B93" t="s">
        <v>3796</v>
      </c>
      <c r="C93" s="158" t="s">
        <v>4063</v>
      </c>
      <c r="D93" s="159" t="s">
        <v>3797</v>
      </c>
    </row>
    <row r="94" spans="1:4">
      <c r="A94" s="156" t="str">
        <f t="shared" si="1"/>
        <v/>
      </c>
      <c r="C94" s="158"/>
      <c r="D94" s="159"/>
    </row>
    <row r="95" spans="1:4">
      <c r="A95" s="156" t="str">
        <f t="shared" si="1"/>
        <v>D6.consTV.title = "テレビ";</v>
      </c>
      <c r="B95" t="s">
        <v>3798</v>
      </c>
      <c r="C95" s="158" t="s">
        <v>4059</v>
      </c>
      <c r="D95" s="159" t="s">
        <v>1873</v>
      </c>
    </row>
    <row r="96" spans="1:4">
      <c r="A96" s="156" t="str">
        <f t="shared" si="1"/>
        <v>D6.consTV.addable = "テレビ";</v>
      </c>
      <c r="B96" t="s">
        <v>3799</v>
      </c>
      <c r="C96" s="158" t="s">
        <v>4059</v>
      </c>
      <c r="D96" s="159" t="s">
        <v>1873</v>
      </c>
    </row>
    <row r="97" spans="1:4">
      <c r="A97" s="156" t="str">
        <f t="shared" si="1"/>
        <v>D6.consTV.countCall = "台目";</v>
      </c>
      <c r="B97" t="s">
        <v>3800</v>
      </c>
      <c r="C97" s="158" t="s">
        <v>4060</v>
      </c>
      <c r="D97" s="159" t="s">
        <v>4061</v>
      </c>
    </row>
    <row r="98" spans="1:4">
      <c r="A98" s="156" t="str">
        <f t="shared" si="1"/>
        <v>D6.consTV.inputGuide = "個別のテレビの使い方について";</v>
      </c>
      <c r="B98" t="s">
        <v>3801</v>
      </c>
      <c r="C98" s="158" t="s">
        <v>4064</v>
      </c>
      <c r="D98" s="159" t="s">
        <v>3802</v>
      </c>
    </row>
    <row r="99" spans="1:4">
      <c r="A99" s="156" t="str">
        <f t="shared" si="1"/>
        <v/>
      </c>
      <c r="C99" s="158"/>
      <c r="D99" s="159"/>
    </row>
    <row r="100" spans="1:4">
      <c r="A100" s="156" t="str">
        <f t="shared" si="1"/>
        <v>D6.consTVsum.title = "テレビ";</v>
      </c>
      <c r="B100" t="s">
        <v>3803</v>
      </c>
      <c r="C100" s="158" t="s">
        <v>4062</v>
      </c>
      <c r="D100" s="159" t="s">
        <v>1873</v>
      </c>
    </row>
    <row r="101" spans="1:4">
      <c r="A101" s="156" t="str">
        <f t="shared" si="1"/>
        <v>D6.consTVsum.inputGuide = "家全体のテレビの使い方について";</v>
      </c>
      <c r="B101" t="s">
        <v>3804</v>
      </c>
      <c r="C101" s="158" t="s">
        <v>4065</v>
      </c>
      <c r="D101" s="159" t="s">
        <v>3805</v>
      </c>
    </row>
    <row r="102" spans="1:4">
      <c r="A102" s="156" t="str">
        <f t="shared" ref="A102:A103" si="2">CLEAN(B102&amp;IF(C102="","",""""&amp;C102&amp;""";"))</f>
        <v/>
      </c>
      <c r="C102" s="158"/>
      <c r="D102" s="159"/>
    </row>
    <row r="103" spans="1:4">
      <c r="A103" s="156" t="str">
        <f t="shared" si="2"/>
        <v>D6.consSeason.titleList[1] = "冬";</v>
      </c>
      <c r="B103" t="s">
        <v>4048</v>
      </c>
      <c r="C103" s="158" t="s">
        <v>4051</v>
      </c>
      <c r="D103" s="159" t="s">
        <v>4054</v>
      </c>
    </row>
    <row r="104" spans="1:4">
      <c r="A104" s="156" t="str">
        <f t="shared" ref="A104:A105" si="3">CLEAN(B104&amp;IF(C104="","",""""&amp;C104&amp;""";"))</f>
        <v>D6.consSeason.titleList[2] = "春秋";</v>
      </c>
      <c r="B104" t="s">
        <v>4049</v>
      </c>
      <c r="C104" s="158" t="s">
        <v>4052</v>
      </c>
      <c r="D104" s="159" t="s">
        <v>4055</v>
      </c>
    </row>
    <row r="105" spans="1:4">
      <c r="A105" s="156" t="str">
        <f t="shared" si="3"/>
        <v>D6.consSeason.titleList[3] = "夏";</v>
      </c>
      <c r="B105" t="s">
        <v>4050</v>
      </c>
      <c r="C105" s="158" t="s">
        <v>4053</v>
      </c>
      <c r="D105" s="159" t="s">
        <v>4056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S29" activePane="bottomRight" state="frozen"/>
      <selection pane="topRight" activeCell="G1" sqref="G1"/>
      <selection pane="bottomLeft" activeCell="A4" sqref="A4"/>
      <selection pane="bottomRight" activeCell="T31" sqref="T3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3504</v>
      </c>
      <c r="D1" s="137" t="s">
        <v>3673</v>
      </c>
      <c r="X1" s="193" t="s">
        <v>3960</v>
      </c>
      <c r="Y1" s="194"/>
      <c r="Z1" s="195"/>
      <c r="AD1" s="5">
        <v>5</v>
      </c>
    </row>
    <row r="2" spans="1:30" ht="15" customHeight="1">
      <c r="B2" s="140" t="s">
        <v>2300</v>
      </c>
      <c r="C2" s="146" t="s">
        <v>2301</v>
      </c>
      <c r="D2" s="149" t="s">
        <v>2302</v>
      </c>
      <c r="E2" s="150"/>
      <c r="F2" s="148" t="s">
        <v>3466</v>
      </c>
      <c r="G2" s="149" t="s">
        <v>2303</v>
      </c>
      <c r="H2" s="151"/>
      <c r="I2" s="152" t="s">
        <v>3101</v>
      </c>
      <c r="J2" s="153"/>
      <c r="K2" s="147" t="s">
        <v>2304</v>
      </c>
      <c r="L2" s="140" t="s">
        <v>2305</v>
      </c>
      <c r="M2" s="140" t="s">
        <v>2306</v>
      </c>
      <c r="N2" s="140" t="s">
        <v>2307</v>
      </c>
      <c r="O2" s="140" t="s">
        <v>2308</v>
      </c>
      <c r="P2" s="146" t="s">
        <v>2309</v>
      </c>
      <c r="Q2" s="149" t="s">
        <v>3516</v>
      </c>
      <c r="R2" s="151"/>
      <c r="S2" s="152" t="s">
        <v>2310</v>
      </c>
      <c r="T2" s="153"/>
      <c r="U2" s="147" t="s">
        <v>2311</v>
      </c>
      <c r="V2" s="140" t="s">
        <v>2312</v>
      </c>
      <c r="X2" s="196"/>
      <c r="Y2" s="196"/>
      <c r="Z2" s="196"/>
      <c r="AB2" s="68" t="s">
        <v>3961</v>
      </c>
      <c r="AD2" s="70" t="s">
        <v>3142</v>
      </c>
    </row>
    <row r="3" spans="1:30" ht="43.9" customHeight="1">
      <c r="B3" s="145" t="s">
        <v>3505</v>
      </c>
      <c r="C3" s="145" t="s">
        <v>3506</v>
      </c>
      <c r="D3" s="145" t="s">
        <v>3668</v>
      </c>
      <c r="E3" s="145" t="s">
        <v>3492</v>
      </c>
      <c r="F3" s="145" t="s">
        <v>3507</v>
      </c>
      <c r="G3" s="145" t="s">
        <v>3508</v>
      </c>
      <c r="H3" s="145" t="s">
        <v>3490</v>
      </c>
      <c r="I3" s="145" t="s">
        <v>3509</v>
      </c>
      <c r="J3" s="145" t="s">
        <v>3493</v>
      </c>
      <c r="K3" s="145" t="s">
        <v>3510</v>
      </c>
      <c r="L3" s="145" t="s">
        <v>3511</v>
      </c>
      <c r="M3" s="145" t="s">
        <v>3512</v>
      </c>
      <c r="N3" s="145" t="s">
        <v>3513</v>
      </c>
      <c r="O3" s="145" t="s">
        <v>3514</v>
      </c>
      <c r="P3" s="145" t="s">
        <v>3515</v>
      </c>
      <c r="Q3" s="145" t="s">
        <v>3516</v>
      </c>
      <c r="R3" s="145" t="s">
        <v>3490</v>
      </c>
      <c r="S3" s="145" t="s">
        <v>3517</v>
      </c>
      <c r="T3" s="145" t="s">
        <v>3490</v>
      </c>
      <c r="U3" s="145" t="s">
        <v>3518</v>
      </c>
      <c r="V3" s="145" t="s">
        <v>3519</v>
      </c>
      <c r="X3" s="190"/>
      <c r="Y3" s="190"/>
      <c r="Z3" s="190" t="s">
        <v>3868</v>
      </c>
      <c r="AB3" s="1" t="s">
        <v>3869</v>
      </c>
      <c r="AD3" s="4" t="s">
        <v>3520</v>
      </c>
    </row>
    <row r="4" spans="1:30" s="20" customFormat="1" ht="79.5" customHeight="1">
      <c r="A4" s="49"/>
      <c r="B4" s="65">
        <v>1</v>
      </c>
      <c r="C4" s="65" t="s">
        <v>4359</v>
      </c>
      <c r="D4" s="141" t="s">
        <v>2280</v>
      </c>
      <c r="E4" s="142" t="s">
        <v>2280</v>
      </c>
      <c r="F4" s="65" t="s">
        <v>1911</v>
      </c>
      <c r="G4" s="141" t="s">
        <v>1453</v>
      </c>
      <c r="H4" s="142" t="s">
        <v>1453</v>
      </c>
      <c r="I4" s="136">
        <v>0.5</v>
      </c>
      <c r="J4" s="119">
        <v>0.5</v>
      </c>
      <c r="K4" s="65"/>
      <c r="L4" s="65">
        <v>25</v>
      </c>
      <c r="M4" s="65">
        <v>20</v>
      </c>
      <c r="N4" s="65">
        <v>400000</v>
      </c>
      <c r="O4" s="65"/>
      <c r="P4" s="65"/>
      <c r="Q4" s="136"/>
      <c r="R4" s="119"/>
      <c r="S4" s="136" t="s">
        <v>4405</v>
      </c>
      <c r="T4" s="119" t="s">
        <v>4405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4417</v>
      </c>
      <c r="T5" s="119" t="s">
        <v>4417</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4462</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69" customHeight="1">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4418</v>
      </c>
      <c r="T7" s="119" t="s">
        <v>4418</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3145</v>
      </c>
    </row>
    <row r="8" spans="1:30" s="20" customFormat="1" ht="69" customHeight="1">
      <c r="A8" s="49"/>
      <c r="B8" s="65">
        <v>102</v>
      </c>
      <c r="C8" s="65" t="s">
        <v>2122</v>
      </c>
      <c r="D8" s="136" t="s">
        <v>4422</v>
      </c>
      <c r="E8" s="119" t="s">
        <v>2282</v>
      </c>
      <c r="F8" s="65" t="s">
        <v>2116</v>
      </c>
      <c r="G8" s="136" t="s">
        <v>1078</v>
      </c>
      <c r="H8" s="119" t="s">
        <v>1078</v>
      </c>
      <c r="I8" s="136">
        <v>2</v>
      </c>
      <c r="J8" s="119">
        <v>2</v>
      </c>
      <c r="K8" s="65"/>
      <c r="L8" s="65">
        <v>10</v>
      </c>
      <c r="M8" s="65">
        <v>10</v>
      </c>
      <c r="N8" s="65">
        <v>200000</v>
      </c>
      <c r="O8" s="65"/>
      <c r="P8" s="65" t="s">
        <v>1178</v>
      </c>
      <c r="Q8" s="136"/>
      <c r="R8" s="119"/>
      <c r="S8" s="136" t="s">
        <v>4419</v>
      </c>
      <c r="T8" s="119" t="s">
        <v>4419</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3147</v>
      </c>
    </row>
    <row r="9" spans="1:30" s="20" customFormat="1" ht="69" customHeight="1">
      <c r="A9" s="49"/>
      <c r="B9" s="65">
        <v>103</v>
      </c>
      <c r="C9" s="65" t="s">
        <v>2121</v>
      </c>
      <c r="D9" s="136" t="s">
        <v>4423</v>
      </c>
      <c r="E9" s="119" t="s">
        <v>2283</v>
      </c>
      <c r="F9" s="65" t="s">
        <v>2116</v>
      </c>
      <c r="G9" s="136" t="s">
        <v>1079</v>
      </c>
      <c r="H9" s="119" t="s">
        <v>1079</v>
      </c>
      <c r="I9" s="136">
        <v>1</v>
      </c>
      <c r="J9" s="119">
        <v>1</v>
      </c>
      <c r="K9" s="65"/>
      <c r="L9" s="65">
        <v>10</v>
      </c>
      <c r="M9" s="65">
        <v>10</v>
      </c>
      <c r="N9" s="65">
        <v>250000</v>
      </c>
      <c r="O9" s="65"/>
      <c r="P9" s="65" t="s">
        <v>1178</v>
      </c>
      <c r="Q9" s="136"/>
      <c r="R9" s="119"/>
      <c r="S9" s="136" t="s">
        <v>4420</v>
      </c>
      <c r="T9" s="119" t="s">
        <v>4420</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3146</v>
      </c>
    </row>
    <row r="10" spans="1:30" s="20" customFormat="1" ht="69" customHeight="1">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4421</v>
      </c>
      <c r="T10" s="119" t="s">
        <v>4421</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3148</v>
      </c>
    </row>
    <row r="11" spans="1:30" s="20" customFormat="1" ht="69" customHeight="1">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4373</v>
      </c>
      <c r="T11" s="119" t="s">
        <v>4373</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3149</v>
      </c>
    </row>
    <row r="12" spans="1:30" s="20" customFormat="1" ht="69" customHeight="1">
      <c r="A12" s="49"/>
      <c r="B12" s="65">
        <v>107</v>
      </c>
      <c r="C12" s="65" t="s">
        <v>2780</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3155</v>
      </c>
    </row>
    <row r="13" spans="1:30" s="20" customFormat="1" ht="69" customHeight="1">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3156</v>
      </c>
    </row>
    <row r="14" spans="1:30" s="20" customFormat="1" ht="69" customHeight="1">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3231</v>
      </c>
      <c r="T14" s="119" t="s">
        <v>3231</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3157</v>
      </c>
    </row>
    <row r="15" spans="1:30" s="20" customFormat="1" ht="69" customHeight="1">
      <c r="A15" s="49"/>
      <c r="B15" s="65">
        <v>110</v>
      </c>
      <c r="C15" s="65" t="s">
        <v>3228</v>
      </c>
      <c r="D15" s="136" t="s">
        <v>3229</v>
      </c>
      <c r="E15" s="119" t="s">
        <v>3229</v>
      </c>
      <c r="F15" s="65" t="s">
        <v>2149</v>
      </c>
      <c r="G15" s="136" t="s">
        <v>3230</v>
      </c>
      <c r="H15" s="119" t="s">
        <v>3230</v>
      </c>
      <c r="I15" s="136">
        <v>3</v>
      </c>
      <c r="J15" s="119">
        <v>3</v>
      </c>
      <c r="K15" s="65"/>
      <c r="L15" s="65">
        <v>11</v>
      </c>
      <c r="M15" s="65"/>
      <c r="N15" s="65"/>
      <c r="O15" s="65"/>
      <c r="P15" s="65"/>
      <c r="Q15" s="136"/>
      <c r="R15" s="119"/>
      <c r="S15" s="136" t="s">
        <v>3231</v>
      </c>
      <c r="T15" s="119" t="s">
        <v>3231</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3157</v>
      </c>
    </row>
    <row r="16" spans="1:30" s="20" customFormat="1" ht="69" customHeight="1">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4406</v>
      </c>
      <c r="T16" s="119" t="s">
        <v>4406</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3158</v>
      </c>
    </row>
    <row r="17" spans="1:30" s="20" customFormat="1" ht="69" customHeight="1">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3159</v>
      </c>
      <c r="T17" s="119" t="s">
        <v>3159</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3160</v>
      </c>
    </row>
    <row r="18" spans="1:30" s="20" customFormat="1" ht="69" customHeight="1">
      <c r="A18" s="49"/>
      <c r="B18" s="65">
        <v>113</v>
      </c>
      <c r="C18" s="65" t="s">
        <v>2781</v>
      </c>
      <c r="D18" s="136" t="s">
        <v>1787</v>
      </c>
      <c r="E18" s="119" t="s">
        <v>1787</v>
      </c>
      <c r="F18" s="65" t="s">
        <v>2150</v>
      </c>
      <c r="G18" s="136" t="s">
        <v>1788</v>
      </c>
      <c r="H18" s="119" t="s">
        <v>1788</v>
      </c>
      <c r="I18" s="136">
        <v>3</v>
      </c>
      <c r="J18" s="119">
        <v>3</v>
      </c>
      <c r="K18" s="65"/>
      <c r="L18" s="65">
        <v>12</v>
      </c>
      <c r="M18" s="65"/>
      <c r="N18" s="65"/>
      <c r="O18" s="65"/>
      <c r="P18" s="65"/>
      <c r="Q18" s="136"/>
      <c r="R18" s="119"/>
      <c r="S18" s="136" t="s">
        <v>3449</v>
      </c>
      <c r="T18" s="119" t="s">
        <v>3449</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3161</v>
      </c>
    </row>
    <row r="19" spans="1:30" s="20" customFormat="1" ht="69" customHeight="1">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4407</v>
      </c>
      <c r="T19" s="119" t="s">
        <v>4407</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3162</v>
      </c>
    </row>
    <row r="20" spans="1:30" s="20" customFormat="1" ht="69" customHeight="1">
      <c r="A20" s="49"/>
      <c r="B20" s="65">
        <v>115</v>
      </c>
      <c r="C20" s="65" t="s">
        <v>2782</v>
      </c>
      <c r="D20" s="136" t="s">
        <v>644</v>
      </c>
      <c r="E20" s="119" t="s">
        <v>644</v>
      </c>
      <c r="F20" s="65" t="s">
        <v>2150</v>
      </c>
      <c r="G20" s="136" t="s">
        <v>645</v>
      </c>
      <c r="H20" s="119" t="s">
        <v>645</v>
      </c>
      <c r="I20" s="136">
        <v>3</v>
      </c>
      <c r="J20" s="119">
        <v>3</v>
      </c>
      <c r="K20" s="65"/>
      <c r="L20" s="65">
        <v>11</v>
      </c>
      <c r="M20" s="65"/>
      <c r="N20" s="65"/>
      <c r="O20" s="65"/>
      <c r="P20" s="65"/>
      <c r="Q20" s="136"/>
      <c r="R20" s="119"/>
      <c r="S20" s="136" t="s">
        <v>4408</v>
      </c>
      <c r="T20" s="119" t="s">
        <v>4408</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3163</v>
      </c>
    </row>
    <row r="21" spans="1:30" s="20" customFormat="1" ht="69" customHeight="1">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4374</v>
      </c>
      <c r="T21" s="119" t="s">
        <v>4374</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3164</v>
      </c>
    </row>
    <row r="22" spans="1:30" s="20" customFormat="1" ht="69" customHeight="1">
      <c r="A22" s="49"/>
      <c r="B22" s="65">
        <v>117</v>
      </c>
      <c r="C22" s="65" t="s">
        <v>2783</v>
      </c>
      <c r="D22" s="136" t="s">
        <v>649</v>
      </c>
      <c r="E22" s="119" t="s">
        <v>649</v>
      </c>
      <c r="F22" s="65" t="s">
        <v>2334</v>
      </c>
      <c r="G22" s="136" t="s">
        <v>648</v>
      </c>
      <c r="H22" s="119" t="s">
        <v>648</v>
      </c>
      <c r="I22" s="136">
        <v>2</v>
      </c>
      <c r="J22" s="119">
        <v>2</v>
      </c>
      <c r="K22" s="65"/>
      <c r="L22" s="65">
        <v>13</v>
      </c>
      <c r="M22" s="65"/>
      <c r="N22" s="65"/>
      <c r="O22" s="65"/>
      <c r="P22" s="65"/>
      <c r="Q22" s="136"/>
      <c r="R22" s="119"/>
      <c r="S22" s="136" t="s">
        <v>4409</v>
      </c>
      <c r="T22" s="119" t="s">
        <v>4409</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3166</v>
      </c>
    </row>
    <row r="23" spans="1:30" s="20" customFormat="1" ht="69" customHeight="1">
      <c r="A23" s="49"/>
      <c r="B23" s="65">
        <v>118</v>
      </c>
      <c r="C23" s="65" t="s">
        <v>2784</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4375</v>
      </c>
      <c r="T23" s="119" t="s">
        <v>4375</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3165</v>
      </c>
    </row>
    <row r="24" spans="1:30" s="20" customFormat="1" ht="69" customHeight="1">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3167</v>
      </c>
    </row>
    <row r="25" spans="1:30" s="20" customFormat="1" ht="69" customHeight="1">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3168</v>
      </c>
    </row>
    <row r="26" spans="1:30" s="20" customFormat="1" ht="69" customHeight="1">
      <c r="A26" s="49"/>
      <c r="B26" s="65">
        <v>121</v>
      </c>
      <c r="C26" s="65" t="s">
        <v>2786</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4376</v>
      </c>
      <c r="T26" s="119" t="s">
        <v>4376</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3171</v>
      </c>
    </row>
    <row r="27" spans="1:30" s="20" customFormat="1" ht="69" customHeight="1">
      <c r="A27" s="49"/>
      <c r="B27" s="65">
        <v>122</v>
      </c>
      <c r="C27" s="65" t="s">
        <v>2787</v>
      </c>
      <c r="D27" s="136" t="s">
        <v>1259</v>
      </c>
      <c r="E27" s="119" t="s">
        <v>1259</v>
      </c>
      <c r="F27" s="65" t="s">
        <v>2380</v>
      </c>
      <c r="G27" s="136" t="s">
        <v>1260</v>
      </c>
      <c r="H27" s="119" t="s">
        <v>1260</v>
      </c>
      <c r="I27" s="136">
        <v>3</v>
      </c>
      <c r="J27" s="119">
        <v>3</v>
      </c>
      <c r="K27" s="65"/>
      <c r="L27" s="65">
        <v>19</v>
      </c>
      <c r="M27" s="65"/>
      <c r="N27" s="65"/>
      <c r="O27" s="65"/>
      <c r="P27" s="65"/>
      <c r="Q27" s="136"/>
      <c r="R27" s="119"/>
      <c r="S27" s="136" t="s">
        <v>4377</v>
      </c>
      <c r="T27" s="119" t="s">
        <v>4377</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3169</v>
      </c>
    </row>
    <row r="28" spans="1:30" s="20" customFormat="1" ht="69" customHeight="1">
      <c r="A28" s="49"/>
      <c r="B28" s="65">
        <v>123</v>
      </c>
      <c r="C28" s="65" t="s">
        <v>2788</v>
      </c>
      <c r="D28" s="136" t="s">
        <v>1261</v>
      </c>
      <c r="E28" s="119" t="s">
        <v>1261</v>
      </c>
      <c r="F28" s="65" t="s">
        <v>2380</v>
      </c>
      <c r="G28" s="136" t="s">
        <v>1262</v>
      </c>
      <c r="H28" s="119" t="s">
        <v>1262</v>
      </c>
      <c r="I28" s="136">
        <v>3</v>
      </c>
      <c r="J28" s="119">
        <v>3</v>
      </c>
      <c r="K28" s="65"/>
      <c r="L28" s="65">
        <v>19</v>
      </c>
      <c r="M28" s="65"/>
      <c r="N28" s="65"/>
      <c r="O28" s="65"/>
      <c r="P28" s="65"/>
      <c r="Q28" s="136"/>
      <c r="R28" s="119"/>
      <c r="S28" s="136" t="s">
        <v>4378</v>
      </c>
      <c r="T28" s="119" t="s">
        <v>4378</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3170</v>
      </c>
    </row>
    <row r="29" spans="1:30" s="20" customFormat="1" ht="69" customHeight="1">
      <c r="A29" s="49"/>
      <c r="B29" s="65">
        <v>201</v>
      </c>
      <c r="C29" s="65" t="s">
        <v>268</v>
      </c>
      <c r="D29" s="136" t="s">
        <v>798</v>
      </c>
      <c r="E29" s="119" t="s">
        <v>798</v>
      </c>
      <c r="F29" s="65" t="s">
        <v>3052</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3172</v>
      </c>
    </row>
    <row r="30" spans="1:30" s="20" customFormat="1" ht="69" customHeight="1">
      <c r="A30" s="49"/>
      <c r="B30" s="65">
        <v>202</v>
      </c>
      <c r="C30" s="65" t="s">
        <v>2126</v>
      </c>
      <c r="D30" s="136" t="s">
        <v>799</v>
      </c>
      <c r="E30" s="119" t="s">
        <v>799</v>
      </c>
      <c r="F30" s="65" t="s">
        <v>3078</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3173</v>
      </c>
    </row>
    <row r="31" spans="1:30" s="20" customFormat="1" ht="69" customHeight="1">
      <c r="A31" s="49"/>
      <c r="B31" s="65">
        <v>203</v>
      </c>
      <c r="C31" s="65" t="s">
        <v>3055</v>
      </c>
      <c r="D31" s="136" t="s">
        <v>2294</v>
      </c>
      <c r="E31" s="119" t="s">
        <v>2294</v>
      </c>
      <c r="F31" s="65" t="s">
        <v>3053</v>
      </c>
      <c r="G31" s="136" t="s">
        <v>72</v>
      </c>
      <c r="H31" s="119" t="s">
        <v>72</v>
      </c>
      <c r="I31" s="136">
        <v>2</v>
      </c>
      <c r="J31" s="119">
        <v>2</v>
      </c>
      <c r="K31" s="65"/>
      <c r="L31" s="65">
        <v>1</v>
      </c>
      <c r="M31" s="65"/>
      <c r="N31" s="65"/>
      <c r="O31" s="65"/>
      <c r="P31" s="65"/>
      <c r="Q31" s="136"/>
      <c r="R31" s="119"/>
      <c r="S31" s="136" t="s">
        <v>4410</v>
      </c>
      <c r="T31" s="119" t="s">
        <v>4410</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3173</v>
      </c>
    </row>
    <row r="32" spans="1:30" s="20" customFormat="1" ht="69" customHeight="1">
      <c r="A32" s="49"/>
      <c r="B32" s="65">
        <v>204</v>
      </c>
      <c r="C32" s="65" t="s">
        <v>2127</v>
      </c>
      <c r="D32" s="136" t="s">
        <v>3054</v>
      </c>
      <c r="E32" s="119" t="s">
        <v>3054</v>
      </c>
      <c r="F32" s="65" t="s">
        <v>3056</v>
      </c>
      <c r="G32" s="136" t="s">
        <v>72</v>
      </c>
      <c r="H32" s="119" t="s">
        <v>72</v>
      </c>
      <c r="I32" s="136">
        <v>1</v>
      </c>
      <c r="J32" s="119">
        <v>1</v>
      </c>
      <c r="K32" s="65"/>
      <c r="L32" s="65">
        <v>1</v>
      </c>
      <c r="M32" s="65"/>
      <c r="N32" s="65"/>
      <c r="O32" s="65"/>
      <c r="P32" s="65"/>
      <c r="Q32" s="136"/>
      <c r="R32" s="119"/>
      <c r="S32" s="136" t="s">
        <v>4410</v>
      </c>
      <c r="T32" s="119" t="s">
        <v>4410</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c r="A33" s="49"/>
      <c r="B33" s="65">
        <v>205</v>
      </c>
      <c r="C33" s="65" t="s">
        <v>269</v>
      </c>
      <c r="D33" s="136" t="s">
        <v>1165</v>
      </c>
      <c r="E33" s="119" t="s">
        <v>1165</v>
      </c>
      <c r="F33" s="65" t="s">
        <v>3057</v>
      </c>
      <c r="G33" s="136" t="s">
        <v>74</v>
      </c>
      <c r="H33" s="119" t="s">
        <v>74</v>
      </c>
      <c r="I33" s="136">
        <v>4</v>
      </c>
      <c r="J33" s="119">
        <v>4</v>
      </c>
      <c r="K33" s="65"/>
      <c r="L33" s="65">
        <v>1</v>
      </c>
      <c r="M33" s="65">
        <v>5</v>
      </c>
      <c r="N33" s="65"/>
      <c r="O33" s="65"/>
      <c r="P33" s="65"/>
      <c r="Q33" s="136"/>
      <c r="R33" s="119"/>
      <c r="S33" s="136" t="s">
        <v>4411</v>
      </c>
      <c r="T33" s="119" t="s">
        <v>4411</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3174</v>
      </c>
    </row>
    <row r="34" spans="1:30" s="20" customFormat="1" ht="69" customHeight="1">
      <c r="A34" s="49"/>
      <c r="B34" s="65">
        <v>206</v>
      </c>
      <c r="C34" s="65" t="s">
        <v>2132</v>
      </c>
      <c r="D34" s="136" t="s">
        <v>1843</v>
      </c>
      <c r="E34" s="119" t="s">
        <v>1843</v>
      </c>
      <c r="F34" s="65" t="s">
        <v>3044</v>
      </c>
      <c r="G34" s="136" t="s">
        <v>1166</v>
      </c>
      <c r="H34" s="119" t="s">
        <v>1166</v>
      </c>
      <c r="I34" s="136">
        <v>3</v>
      </c>
      <c r="J34" s="119">
        <v>3</v>
      </c>
      <c r="K34" s="65"/>
      <c r="L34" s="65">
        <v>1</v>
      </c>
      <c r="M34" s="65"/>
      <c r="N34" s="65"/>
      <c r="O34" s="65"/>
      <c r="P34" s="65"/>
      <c r="Q34" s="136"/>
      <c r="R34" s="119"/>
      <c r="S34" s="136" t="s">
        <v>4414</v>
      </c>
      <c r="T34" s="119" t="s">
        <v>4413</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3175</v>
      </c>
    </row>
    <row r="35" spans="1:30" s="20" customFormat="1" ht="69" customHeight="1">
      <c r="A35" s="49"/>
      <c r="B35" s="65">
        <v>207</v>
      </c>
      <c r="C35" s="65" t="s">
        <v>2131</v>
      </c>
      <c r="D35" s="136" t="s">
        <v>2295</v>
      </c>
      <c r="E35" s="119" t="s">
        <v>2295</v>
      </c>
      <c r="F35" s="65" t="s">
        <v>3053</v>
      </c>
      <c r="G35" s="136" t="s">
        <v>1167</v>
      </c>
      <c r="H35" s="119" t="s">
        <v>1167</v>
      </c>
      <c r="I35" s="136">
        <v>3</v>
      </c>
      <c r="J35" s="119">
        <v>3</v>
      </c>
      <c r="K35" s="65"/>
      <c r="L35" s="65">
        <v>3</v>
      </c>
      <c r="M35" s="65"/>
      <c r="N35" s="65"/>
      <c r="O35" s="65"/>
      <c r="P35" s="65"/>
      <c r="Q35" s="136"/>
      <c r="R35" s="119"/>
      <c r="S35" s="136" t="s">
        <v>4415</v>
      </c>
      <c r="T35" s="119" t="s">
        <v>4412</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3176</v>
      </c>
    </row>
    <row r="36" spans="1:30" s="20" customFormat="1" ht="69" customHeight="1">
      <c r="A36" s="49"/>
      <c r="B36" s="65">
        <v>208</v>
      </c>
      <c r="C36" s="65" t="s">
        <v>2130</v>
      </c>
      <c r="D36" s="136" t="s">
        <v>1844</v>
      </c>
      <c r="E36" s="119" t="s">
        <v>1844</v>
      </c>
      <c r="F36" s="65" t="s">
        <v>3053</v>
      </c>
      <c r="G36" s="136" t="s">
        <v>1168</v>
      </c>
      <c r="H36" s="119" t="s">
        <v>1168</v>
      </c>
      <c r="I36" s="136">
        <v>3</v>
      </c>
      <c r="J36" s="119">
        <v>3</v>
      </c>
      <c r="K36" s="65"/>
      <c r="L36" s="65">
        <v>4</v>
      </c>
      <c r="M36" s="65">
        <v>3</v>
      </c>
      <c r="N36" s="65">
        <v>3000</v>
      </c>
      <c r="O36" s="65"/>
      <c r="P36" s="65"/>
      <c r="Q36" s="136"/>
      <c r="R36" s="119"/>
      <c r="S36" s="136" t="s">
        <v>4416</v>
      </c>
      <c r="T36" s="119" t="s">
        <v>4416</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3177</v>
      </c>
    </row>
    <row r="37" spans="1:30" s="20" customFormat="1" ht="69" customHeight="1">
      <c r="A37" s="49"/>
      <c r="B37" s="65">
        <v>209</v>
      </c>
      <c r="C37" s="65" t="s">
        <v>2129</v>
      </c>
      <c r="D37" s="136" t="s">
        <v>3178</v>
      </c>
      <c r="E37" s="119" t="s">
        <v>3178</v>
      </c>
      <c r="F37" s="65" t="s">
        <v>3053</v>
      </c>
      <c r="G37" s="136" t="s">
        <v>3179</v>
      </c>
      <c r="H37" s="119" t="s">
        <v>3179</v>
      </c>
      <c r="I37" s="136">
        <v>1</v>
      </c>
      <c r="J37" s="119">
        <v>1</v>
      </c>
      <c r="K37" s="65">
        <v>5</v>
      </c>
      <c r="L37" s="65">
        <v>4</v>
      </c>
      <c r="M37" s="65">
        <v>30</v>
      </c>
      <c r="N37" s="65">
        <v>100000</v>
      </c>
      <c r="O37" s="65"/>
      <c r="P37" s="65"/>
      <c r="Q37" s="136" t="s">
        <v>2287</v>
      </c>
      <c r="R37" s="119" t="s">
        <v>2287</v>
      </c>
      <c r="S37" s="136" t="s">
        <v>3450</v>
      </c>
      <c r="T37" s="119" t="s">
        <v>3450</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3180</v>
      </c>
    </row>
    <row r="38" spans="1:30" s="20" customFormat="1" ht="69" customHeight="1">
      <c r="A38" s="49"/>
      <c r="B38" s="65">
        <v>210</v>
      </c>
      <c r="C38" s="65" t="s">
        <v>2372</v>
      </c>
      <c r="D38" s="136" t="s">
        <v>2374</v>
      </c>
      <c r="E38" s="119" t="s">
        <v>2374</v>
      </c>
      <c r="F38" s="65" t="s">
        <v>3053</v>
      </c>
      <c r="G38" s="136" t="s">
        <v>2373</v>
      </c>
      <c r="H38" s="119" t="s">
        <v>2373</v>
      </c>
      <c r="I38" s="136">
        <v>1</v>
      </c>
      <c r="J38" s="119">
        <v>1</v>
      </c>
      <c r="K38" s="65"/>
      <c r="L38" s="65">
        <v>4</v>
      </c>
      <c r="M38" s="65">
        <v>30</v>
      </c>
      <c r="N38" s="65">
        <v>150000</v>
      </c>
      <c r="O38" s="65"/>
      <c r="P38" s="65"/>
      <c r="Q38" s="136" t="s">
        <v>2287</v>
      </c>
      <c r="R38" s="119" t="s">
        <v>2287</v>
      </c>
      <c r="S38" s="136" t="s">
        <v>3450</v>
      </c>
      <c r="T38" s="119" t="s">
        <v>3450</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3181</v>
      </c>
    </row>
    <row r="39" spans="1:30" s="20" customFormat="1" ht="69" customHeight="1">
      <c r="A39" s="49"/>
      <c r="B39" s="65">
        <v>211</v>
      </c>
      <c r="C39" s="65" t="s">
        <v>270</v>
      </c>
      <c r="D39" s="136" t="s">
        <v>1092</v>
      </c>
      <c r="E39" s="119" t="s">
        <v>1092</v>
      </c>
      <c r="F39" s="65" t="s">
        <v>3053</v>
      </c>
      <c r="G39" s="136" t="s">
        <v>1169</v>
      </c>
      <c r="H39" s="119" t="s">
        <v>1169</v>
      </c>
      <c r="I39" s="136">
        <v>2</v>
      </c>
      <c r="J39" s="119">
        <v>2</v>
      </c>
      <c r="K39" s="65">
        <v>5</v>
      </c>
      <c r="L39" s="65">
        <v>4</v>
      </c>
      <c r="M39" s="65">
        <v>30</v>
      </c>
      <c r="N39" s="65">
        <v>60000</v>
      </c>
      <c r="O39" s="65"/>
      <c r="P39" s="65"/>
      <c r="Q39" s="136" t="s">
        <v>2287</v>
      </c>
      <c r="R39" s="119" t="s">
        <v>2287</v>
      </c>
      <c r="S39" s="136" t="s">
        <v>4379</v>
      </c>
      <c r="T39" s="119" t="s">
        <v>4379</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3182</v>
      </c>
    </row>
    <row r="40" spans="1:30" s="20" customFormat="1" ht="69" customHeight="1">
      <c r="A40" s="49"/>
      <c r="B40" s="65">
        <v>212</v>
      </c>
      <c r="C40" s="65" t="s">
        <v>3453</v>
      </c>
      <c r="D40" s="136" t="s">
        <v>3183</v>
      </c>
      <c r="E40" s="119" t="s">
        <v>3183</v>
      </c>
      <c r="F40" s="65" t="s">
        <v>3056</v>
      </c>
      <c r="G40" s="136" t="s">
        <v>3184</v>
      </c>
      <c r="H40" s="119" t="s">
        <v>3184</v>
      </c>
      <c r="I40" s="136">
        <v>1</v>
      </c>
      <c r="J40" s="119">
        <v>1</v>
      </c>
      <c r="K40" s="65"/>
      <c r="L40" s="65">
        <v>4</v>
      </c>
      <c r="M40" s="65">
        <v>30</v>
      </c>
      <c r="N40" s="65">
        <v>100000</v>
      </c>
      <c r="O40" s="65"/>
      <c r="P40" s="65"/>
      <c r="Q40" s="136" t="s">
        <v>2287</v>
      </c>
      <c r="R40" s="119" t="s">
        <v>2287</v>
      </c>
      <c r="S40" s="136" t="s">
        <v>3451</v>
      </c>
      <c r="T40" s="119" t="s">
        <v>3451</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3180</v>
      </c>
    </row>
    <row r="41" spans="1:30" s="20" customFormat="1" ht="69" customHeight="1">
      <c r="A41" s="49"/>
      <c r="B41" s="65">
        <v>213</v>
      </c>
      <c r="C41" s="65" t="s">
        <v>3454</v>
      </c>
      <c r="D41" s="136" t="s">
        <v>1307</v>
      </c>
      <c r="E41" s="119" t="s">
        <v>1307</v>
      </c>
      <c r="F41" s="65" t="s">
        <v>3056</v>
      </c>
      <c r="G41" s="136" t="s">
        <v>1170</v>
      </c>
      <c r="H41" s="119" t="s">
        <v>1170</v>
      </c>
      <c r="I41" s="136">
        <v>1</v>
      </c>
      <c r="J41" s="119">
        <v>1</v>
      </c>
      <c r="K41" s="65"/>
      <c r="L41" s="65">
        <v>4</v>
      </c>
      <c r="M41" s="65">
        <v>30</v>
      </c>
      <c r="N41" s="65">
        <v>100000</v>
      </c>
      <c r="O41" s="65"/>
      <c r="P41" s="65"/>
      <c r="Q41" s="136" t="s">
        <v>2287</v>
      </c>
      <c r="R41" s="119" t="s">
        <v>2287</v>
      </c>
      <c r="S41" s="136" t="s">
        <v>4380</v>
      </c>
      <c r="T41" s="119" t="s">
        <v>4380</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3181</v>
      </c>
    </row>
    <row r="42" spans="1:30" s="20" customFormat="1" ht="69" customHeight="1">
      <c r="A42" s="49"/>
      <c r="B42" s="65">
        <v>214</v>
      </c>
      <c r="C42" s="65" t="s">
        <v>3455</v>
      </c>
      <c r="D42" s="136" t="s">
        <v>2375</v>
      </c>
      <c r="E42" s="119" t="s">
        <v>2375</v>
      </c>
      <c r="F42" s="65" t="s">
        <v>3056</v>
      </c>
      <c r="G42" s="136" t="s">
        <v>3185</v>
      </c>
      <c r="H42" s="119" t="s">
        <v>3185</v>
      </c>
      <c r="I42" s="136">
        <v>1</v>
      </c>
      <c r="J42" s="119">
        <v>1</v>
      </c>
      <c r="K42" s="65"/>
      <c r="L42" s="65">
        <v>4</v>
      </c>
      <c r="M42" s="65">
        <v>30</v>
      </c>
      <c r="N42" s="65">
        <v>150000</v>
      </c>
      <c r="O42" s="65"/>
      <c r="P42" s="65"/>
      <c r="Q42" s="136" t="s">
        <v>2287</v>
      </c>
      <c r="R42" s="119" t="s">
        <v>2287</v>
      </c>
      <c r="S42" s="136" t="s">
        <v>3451</v>
      </c>
      <c r="T42" s="119" t="s">
        <v>3451</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3182</v>
      </c>
    </row>
    <row r="43" spans="1:30" s="20" customFormat="1" ht="69" customHeight="1">
      <c r="A43" s="49"/>
      <c r="B43" s="65">
        <v>215</v>
      </c>
      <c r="C43" s="65" t="s">
        <v>272</v>
      </c>
      <c r="D43" s="136" t="s">
        <v>271</v>
      </c>
      <c r="E43" s="119" t="s">
        <v>271</v>
      </c>
      <c r="F43" s="65" t="s">
        <v>3053</v>
      </c>
      <c r="G43" s="136" t="s">
        <v>1765</v>
      </c>
      <c r="H43" s="119" t="s">
        <v>1765</v>
      </c>
      <c r="I43" s="136">
        <v>2</v>
      </c>
      <c r="J43" s="119">
        <v>2</v>
      </c>
      <c r="K43" s="65">
        <v>5</v>
      </c>
      <c r="L43" s="65">
        <v>1</v>
      </c>
      <c r="M43" s="65"/>
      <c r="N43" s="65"/>
      <c r="O43" s="65"/>
      <c r="P43" s="65"/>
      <c r="Q43" s="136"/>
      <c r="R43" s="119"/>
      <c r="S43" s="136" t="s">
        <v>4381</v>
      </c>
      <c r="T43" s="119" t="s">
        <v>4381</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3186</v>
      </c>
    </row>
    <row r="44" spans="1:30" s="20" customFormat="1" ht="69" customHeight="1">
      <c r="A44" s="49"/>
      <c r="B44" s="65">
        <v>216</v>
      </c>
      <c r="C44" s="65" t="s">
        <v>273</v>
      </c>
      <c r="D44" s="136" t="s">
        <v>11</v>
      </c>
      <c r="E44" s="119" t="s">
        <v>11</v>
      </c>
      <c r="F44" s="65" t="s">
        <v>3053</v>
      </c>
      <c r="G44" s="136" t="s">
        <v>1766</v>
      </c>
      <c r="H44" s="119" t="s">
        <v>1766</v>
      </c>
      <c r="I44" s="136">
        <v>3</v>
      </c>
      <c r="J44" s="119">
        <v>3</v>
      </c>
      <c r="K44" s="65"/>
      <c r="L44" s="65">
        <v>3</v>
      </c>
      <c r="M44" s="65"/>
      <c r="N44" s="65"/>
      <c r="O44" s="65"/>
      <c r="P44" s="65"/>
      <c r="Q44" s="136"/>
      <c r="R44" s="119"/>
      <c r="S44" s="136" t="s">
        <v>4382</v>
      </c>
      <c r="T44" s="119" t="s">
        <v>4382</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3213</v>
      </c>
    </row>
    <row r="45" spans="1:30" s="20" customFormat="1" ht="69" customHeight="1">
      <c r="A45" s="49"/>
      <c r="B45" s="65">
        <v>217</v>
      </c>
      <c r="C45" s="65" t="s">
        <v>274</v>
      </c>
      <c r="D45" s="136" t="s">
        <v>3187</v>
      </c>
      <c r="E45" s="119" t="s">
        <v>3187</v>
      </c>
      <c r="F45" s="65" t="s">
        <v>3053</v>
      </c>
      <c r="G45" s="136" t="s">
        <v>1767</v>
      </c>
      <c r="H45" s="119" t="s">
        <v>1767</v>
      </c>
      <c r="I45" s="136">
        <v>2</v>
      </c>
      <c r="J45" s="119">
        <v>2</v>
      </c>
      <c r="K45" s="65"/>
      <c r="L45" s="65">
        <v>3</v>
      </c>
      <c r="M45" s="65"/>
      <c r="N45" s="65"/>
      <c r="O45" s="65"/>
      <c r="P45" s="65"/>
      <c r="Q45" s="136"/>
      <c r="R45" s="119"/>
      <c r="S45" s="136" t="s">
        <v>3193</v>
      </c>
      <c r="T45" s="119" t="s">
        <v>3193</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3192</v>
      </c>
    </row>
    <row r="46" spans="1:30" s="20" customFormat="1" ht="69" customHeight="1">
      <c r="A46" s="49"/>
      <c r="B46" s="65">
        <v>218</v>
      </c>
      <c r="C46" s="65" t="s">
        <v>3189</v>
      </c>
      <c r="D46" s="136" t="s">
        <v>3188</v>
      </c>
      <c r="E46" s="119" t="s">
        <v>3188</v>
      </c>
      <c r="F46" s="65" t="s">
        <v>2792</v>
      </c>
      <c r="G46" s="136" t="s">
        <v>3190</v>
      </c>
      <c r="H46" s="119" t="s">
        <v>3190</v>
      </c>
      <c r="I46" s="136">
        <v>2</v>
      </c>
      <c r="J46" s="119">
        <v>2</v>
      </c>
      <c r="K46" s="65"/>
      <c r="L46" s="65">
        <v>3</v>
      </c>
      <c r="M46" s="65"/>
      <c r="N46" s="65"/>
      <c r="O46" s="65"/>
      <c r="P46" s="65"/>
      <c r="Q46" s="136"/>
      <c r="R46" s="119"/>
      <c r="S46" s="136" t="s">
        <v>3191</v>
      </c>
      <c r="T46" s="119" t="s">
        <v>3191</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3194</v>
      </c>
    </row>
    <row r="47" spans="1:30" s="20" customFormat="1" ht="69" customHeight="1">
      <c r="A47" s="49"/>
      <c r="B47" s="65">
        <v>219</v>
      </c>
      <c r="C47" s="65" t="s">
        <v>275</v>
      </c>
      <c r="D47" s="136" t="s">
        <v>1308</v>
      </c>
      <c r="E47" s="119" t="s">
        <v>1308</v>
      </c>
      <c r="F47" s="65" t="s">
        <v>3053</v>
      </c>
      <c r="G47" s="136" t="s">
        <v>1171</v>
      </c>
      <c r="H47" s="119" t="s">
        <v>1171</v>
      </c>
      <c r="I47" s="136">
        <v>2</v>
      </c>
      <c r="J47" s="119">
        <v>2</v>
      </c>
      <c r="K47" s="65">
        <v>5</v>
      </c>
      <c r="L47" s="65">
        <v>3</v>
      </c>
      <c r="M47" s="65"/>
      <c r="N47" s="65"/>
      <c r="O47" s="65"/>
      <c r="P47" s="65"/>
      <c r="Q47" s="136"/>
      <c r="R47" s="119"/>
      <c r="S47" s="136" t="s">
        <v>4383</v>
      </c>
      <c r="T47" s="119" t="s">
        <v>4383</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3195</v>
      </c>
    </row>
    <row r="48" spans="1:30" s="20" customFormat="1" ht="69" customHeight="1">
      <c r="A48" s="49"/>
      <c r="B48" s="65">
        <v>220</v>
      </c>
      <c r="C48" s="65" t="s">
        <v>2128</v>
      </c>
      <c r="D48" s="136" t="s">
        <v>113</v>
      </c>
      <c r="E48" s="119" t="s">
        <v>113</v>
      </c>
      <c r="F48" s="65" t="s">
        <v>3056</v>
      </c>
      <c r="G48" s="136" t="s">
        <v>1768</v>
      </c>
      <c r="H48" s="119" t="s">
        <v>1768</v>
      </c>
      <c r="I48" s="136">
        <v>3</v>
      </c>
      <c r="J48" s="119">
        <v>3</v>
      </c>
      <c r="K48" s="65"/>
      <c r="L48" s="65">
        <v>3</v>
      </c>
      <c r="M48" s="65"/>
      <c r="N48" s="65"/>
      <c r="O48" s="65"/>
      <c r="P48" s="65"/>
      <c r="Q48" s="136"/>
      <c r="R48" s="119"/>
      <c r="S48" s="136" t="s">
        <v>4384</v>
      </c>
      <c r="T48" s="119" t="s">
        <v>4384</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3197</v>
      </c>
    </row>
    <row r="49" spans="1:30" s="20" customFormat="1" ht="69" customHeight="1">
      <c r="A49" s="49"/>
      <c r="B49" s="65">
        <v>221</v>
      </c>
      <c r="C49" s="65" t="s">
        <v>1769</v>
      </c>
      <c r="D49" s="136" t="s">
        <v>3196</v>
      </c>
      <c r="E49" s="119" t="s">
        <v>3196</v>
      </c>
      <c r="F49" s="65" t="s">
        <v>3053</v>
      </c>
      <c r="G49" s="136" t="s">
        <v>1770</v>
      </c>
      <c r="H49" s="119" t="s">
        <v>1770</v>
      </c>
      <c r="I49" s="136">
        <v>1</v>
      </c>
      <c r="J49" s="119">
        <v>1</v>
      </c>
      <c r="K49" s="65"/>
      <c r="L49" s="65">
        <v>3</v>
      </c>
      <c r="M49" s="65">
        <v>20</v>
      </c>
      <c r="N49" s="65"/>
      <c r="O49" s="65"/>
      <c r="P49" s="65"/>
      <c r="Q49" s="136"/>
      <c r="R49" s="119"/>
      <c r="S49" s="136" t="s">
        <v>3198</v>
      </c>
      <c r="T49" s="119" t="s">
        <v>3198</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3199</v>
      </c>
    </row>
    <row r="50" spans="1:30" s="20" customFormat="1" ht="69" customHeight="1">
      <c r="A50" s="49"/>
      <c r="B50" s="65">
        <v>222</v>
      </c>
      <c r="C50" s="65" t="s">
        <v>276</v>
      </c>
      <c r="D50" s="136" t="s">
        <v>157</v>
      </c>
      <c r="E50" s="119" t="s">
        <v>157</v>
      </c>
      <c r="F50" s="65" t="s">
        <v>3056</v>
      </c>
      <c r="G50" s="136" t="s">
        <v>1771</v>
      </c>
      <c r="H50" s="119" t="s">
        <v>1771</v>
      </c>
      <c r="I50" s="136">
        <v>2</v>
      </c>
      <c r="J50" s="119">
        <v>2</v>
      </c>
      <c r="K50" s="65">
        <v>5</v>
      </c>
      <c r="L50" s="65">
        <v>3</v>
      </c>
      <c r="M50" s="65"/>
      <c r="N50" s="65"/>
      <c r="O50" s="65"/>
      <c r="P50" s="65"/>
      <c r="Q50" s="136"/>
      <c r="R50" s="119"/>
      <c r="S50" s="136" t="s">
        <v>4424</v>
      </c>
      <c r="T50" s="119" t="s">
        <v>4424</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3200</v>
      </c>
    </row>
    <row r="51" spans="1:30" s="20" customFormat="1" ht="69" customHeight="1">
      <c r="A51" s="49"/>
      <c r="B51" s="65">
        <v>223</v>
      </c>
      <c r="C51" s="65" t="s">
        <v>2368</v>
      </c>
      <c r="D51" s="136" t="s">
        <v>2369</v>
      </c>
      <c r="E51" s="119" t="s">
        <v>2369</v>
      </c>
      <c r="F51" s="65" t="s">
        <v>3056</v>
      </c>
      <c r="G51" s="136" t="s">
        <v>2370</v>
      </c>
      <c r="H51" s="119" t="s">
        <v>2370</v>
      </c>
      <c r="I51" s="136">
        <v>1</v>
      </c>
      <c r="J51" s="119">
        <v>1</v>
      </c>
      <c r="K51" s="65"/>
      <c r="L51" s="65">
        <v>3</v>
      </c>
      <c r="M51" s="65">
        <v>20</v>
      </c>
      <c r="N51" s="65"/>
      <c r="O51" s="65"/>
      <c r="P51" s="65"/>
      <c r="Q51" s="136"/>
      <c r="R51" s="119"/>
      <c r="S51" s="136" t="s">
        <v>4425</v>
      </c>
      <c r="T51" s="119" t="s">
        <v>4425</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3201</v>
      </c>
    </row>
    <row r="52" spans="1:30" s="20" customFormat="1" ht="69" customHeight="1">
      <c r="A52" s="49"/>
      <c r="B52" s="65">
        <v>301</v>
      </c>
      <c r="C52" s="65" t="s">
        <v>1248</v>
      </c>
      <c r="D52" s="136" t="s">
        <v>1247</v>
      </c>
      <c r="E52" s="119" t="s">
        <v>1247</v>
      </c>
      <c r="F52" s="65" t="s">
        <v>3059</v>
      </c>
      <c r="G52" s="136" t="s">
        <v>1249</v>
      </c>
      <c r="H52" s="119" t="s">
        <v>1249</v>
      </c>
      <c r="I52" s="136">
        <v>2</v>
      </c>
      <c r="J52" s="119">
        <v>2</v>
      </c>
      <c r="K52" s="65"/>
      <c r="L52" s="65">
        <v>17</v>
      </c>
      <c r="M52" s="65"/>
      <c r="N52" s="65"/>
      <c r="O52" s="65"/>
      <c r="P52" s="65"/>
      <c r="Q52" s="136"/>
      <c r="R52" s="119"/>
      <c r="S52" s="136" t="s">
        <v>4426</v>
      </c>
      <c r="T52" s="119" t="s">
        <v>4426</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3202</v>
      </c>
    </row>
    <row r="53" spans="1:30" s="20" customFormat="1" ht="69" customHeight="1">
      <c r="A53" s="49"/>
      <c r="B53" s="65">
        <v>302</v>
      </c>
      <c r="C53" s="65" t="s">
        <v>1251</v>
      </c>
      <c r="D53" s="136" t="s">
        <v>1250</v>
      </c>
      <c r="E53" s="119" t="s">
        <v>1250</v>
      </c>
      <c r="F53" s="65" t="s">
        <v>3059</v>
      </c>
      <c r="G53" s="136" t="s">
        <v>1252</v>
      </c>
      <c r="H53" s="119" t="s">
        <v>1252</v>
      </c>
      <c r="I53" s="136">
        <v>3</v>
      </c>
      <c r="J53" s="119">
        <v>3</v>
      </c>
      <c r="K53" s="65"/>
      <c r="L53" s="65">
        <v>17</v>
      </c>
      <c r="M53" s="65"/>
      <c r="N53" s="65"/>
      <c r="O53" s="65"/>
      <c r="P53" s="65"/>
      <c r="Q53" s="136"/>
      <c r="R53" s="119"/>
      <c r="S53" s="136" t="s">
        <v>4427</v>
      </c>
      <c r="T53" s="119" t="s">
        <v>4427</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3203</v>
      </c>
    </row>
    <row r="54" spans="1:30" s="20" customFormat="1" ht="69" customHeight="1">
      <c r="A54" s="49"/>
      <c r="B54" s="65">
        <v>303</v>
      </c>
      <c r="C54" s="65" t="s">
        <v>2296</v>
      </c>
      <c r="D54" s="136" t="s">
        <v>230</v>
      </c>
      <c r="E54" s="119" t="s">
        <v>230</v>
      </c>
      <c r="F54" s="65" t="s">
        <v>3060</v>
      </c>
      <c r="G54" s="136" t="s">
        <v>1253</v>
      </c>
      <c r="H54" s="119" t="s">
        <v>1253</v>
      </c>
      <c r="I54" s="136">
        <v>3</v>
      </c>
      <c r="J54" s="119">
        <v>3</v>
      </c>
      <c r="K54" s="65"/>
      <c r="L54" s="65">
        <v>18</v>
      </c>
      <c r="M54" s="65"/>
      <c r="N54" s="65"/>
      <c r="O54" s="65"/>
      <c r="P54" s="65"/>
      <c r="Q54" s="136"/>
      <c r="R54" s="119"/>
      <c r="S54" s="136" t="s">
        <v>4428</v>
      </c>
      <c r="T54" s="119" t="s">
        <v>4428</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3204</v>
      </c>
    </row>
    <row r="55" spans="1:30" s="20" customFormat="1" ht="69" customHeight="1">
      <c r="A55" s="49"/>
      <c r="B55" s="65">
        <v>304</v>
      </c>
      <c r="C55" s="65" t="s">
        <v>1255</v>
      </c>
      <c r="D55" s="136" t="s">
        <v>1254</v>
      </c>
      <c r="E55" s="119" t="s">
        <v>1254</v>
      </c>
      <c r="F55" s="65" t="s">
        <v>3059</v>
      </c>
      <c r="G55" s="136" t="s">
        <v>1256</v>
      </c>
      <c r="H55" s="119" t="s">
        <v>1256</v>
      </c>
      <c r="I55" s="136">
        <v>2</v>
      </c>
      <c r="J55" s="119">
        <v>2</v>
      </c>
      <c r="K55" s="65"/>
      <c r="L55" s="65">
        <v>17</v>
      </c>
      <c r="M55" s="65"/>
      <c r="N55" s="65"/>
      <c r="O55" s="65"/>
      <c r="P55" s="65" t="s">
        <v>1178</v>
      </c>
      <c r="Q55" s="136"/>
      <c r="R55" s="119"/>
      <c r="S55" s="136" t="s">
        <v>4429</v>
      </c>
      <c r="T55" s="119" t="s">
        <v>4429</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3205</v>
      </c>
    </row>
    <row r="56" spans="1:30" s="20" customFormat="1" ht="69" customHeight="1">
      <c r="A56" s="49"/>
      <c r="B56" s="65">
        <v>305</v>
      </c>
      <c r="C56" s="65" t="s">
        <v>2278</v>
      </c>
      <c r="D56" s="136" t="s">
        <v>651</v>
      </c>
      <c r="E56" s="119" t="s">
        <v>651</v>
      </c>
      <c r="F56" s="65" t="s">
        <v>3061</v>
      </c>
      <c r="G56" s="136" t="s">
        <v>652</v>
      </c>
      <c r="H56" s="119" t="s">
        <v>652</v>
      </c>
      <c r="I56" s="136">
        <v>2</v>
      </c>
      <c r="J56" s="119">
        <v>2</v>
      </c>
      <c r="K56" s="65"/>
      <c r="L56" s="65">
        <v>14</v>
      </c>
      <c r="M56" s="65"/>
      <c r="N56" s="65"/>
      <c r="O56" s="65"/>
      <c r="P56" s="65"/>
      <c r="Q56" s="136"/>
      <c r="R56" s="119"/>
      <c r="S56" s="136" t="s">
        <v>4430</v>
      </c>
      <c r="T56" s="119" t="s">
        <v>4430</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3208</v>
      </c>
    </row>
    <row r="57" spans="1:30" s="20" customFormat="1" ht="69" customHeight="1">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4431</v>
      </c>
      <c r="T57" s="119" t="s">
        <v>4431</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3207</v>
      </c>
    </row>
    <row r="58" spans="1:30" s="20" customFormat="1" ht="69" customHeight="1">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4385</v>
      </c>
      <c r="T58" s="119" t="s">
        <v>4385</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3206</v>
      </c>
    </row>
    <row r="59" spans="1:30" s="20" customFormat="1" ht="69" customHeight="1">
      <c r="A59" s="49"/>
      <c r="B59" s="65">
        <v>501</v>
      </c>
      <c r="C59" s="65" t="s">
        <v>3232</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4432</v>
      </c>
      <c r="T59" s="119" t="s">
        <v>4432</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3209</v>
      </c>
    </row>
    <row r="60" spans="1:30" s="20" customFormat="1" ht="69" customHeight="1">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4433</v>
      </c>
      <c r="T60" s="119" t="s">
        <v>4433</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3210</v>
      </c>
    </row>
    <row r="61" spans="1:30" s="20" customFormat="1" ht="69" customHeight="1">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4434</v>
      </c>
      <c r="T61" s="119" t="s">
        <v>4434</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3211</v>
      </c>
    </row>
    <row r="62" spans="1:30" s="20" customFormat="1" ht="69" customHeight="1">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4435</v>
      </c>
      <c r="T62" s="119" t="s">
        <v>4435</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3212</v>
      </c>
    </row>
    <row r="63" spans="1:30" s="20" customFormat="1" ht="69" customHeight="1">
      <c r="A63" s="49"/>
      <c r="B63" s="65">
        <v>505</v>
      </c>
      <c r="C63" s="65" t="s">
        <v>2386</v>
      </c>
      <c r="D63" s="136" t="s">
        <v>3214</v>
      </c>
      <c r="E63" s="119" t="s">
        <v>3214</v>
      </c>
      <c r="F63" s="65" t="s">
        <v>2135</v>
      </c>
      <c r="G63" s="136" t="s">
        <v>2387</v>
      </c>
      <c r="H63" s="119" t="s">
        <v>2387</v>
      </c>
      <c r="I63" s="136">
        <v>4</v>
      </c>
      <c r="J63" s="119">
        <v>4</v>
      </c>
      <c r="K63" s="65"/>
      <c r="L63" s="65">
        <v>6</v>
      </c>
      <c r="M63" s="65"/>
      <c r="N63" s="65"/>
      <c r="O63" s="65"/>
      <c r="P63" s="65"/>
      <c r="Q63" s="136"/>
      <c r="R63" s="119"/>
      <c r="S63" s="136" t="s">
        <v>4436</v>
      </c>
      <c r="T63" s="119" t="s">
        <v>4436</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4437</v>
      </c>
      <c r="T64" s="119" t="s">
        <v>4437</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c r="A65" s="49"/>
      <c r="B65" s="65">
        <v>602</v>
      </c>
      <c r="C65" s="65" t="s">
        <v>866</v>
      </c>
      <c r="D65" s="136" t="s">
        <v>3463</v>
      </c>
      <c r="E65" s="119" t="s">
        <v>3463</v>
      </c>
      <c r="F65" s="65" t="s">
        <v>3467</v>
      </c>
      <c r="G65" s="136" t="s">
        <v>1780</v>
      </c>
      <c r="H65" s="119" t="s">
        <v>1780</v>
      </c>
      <c r="I65" s="136">
        <v>1</v>
      </c>
      <c r="J65" s="119">
        <v>1</v>
      </c>
      <c r="K65" s="65"/>
      <c r="L65" s="65">
        <v>7</v>
      </c>
      <c r="M65" s="65"/>
      <c r="N65" s="65"/>
      <c r="O65" s="65"/>
      <c r="P65" s="65"/>
      <c r="Q65" s="136"/>
      <c r="R65" s="119"/>
      <c r="S65" s="136" t="s">
        <v>4438</v>
      </c>
      <c r="T65" s="119" t="s">
        <v>4438</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c r="A66" s="49"/>
      <c r="B66" s="65">
        <v>603</v>
      </c>
      <c r="C66" s="65" t="s">
        <v>867</v>
      </c>
      <c r="D66" s="136" t="s">
        <v>1556</v>
      </c>
      <c r="E66" s="119" t="s">
        <v>1556</v>
      </c>
      <c r="F66" s="65" t="s">
        <v>3468</v>
      </c>
      <c r="G66" s="136" t="s">
        <v>1782</v>
      </c>
      <c r="H66" s="119" t="s">
        <v>1782</v>
      </c>
      <c r="I66" s="136">
        <v>3</v>
      </c>
      <c r="J66" s="119">
        <v>3</v>
      </c>
      <c r="K66" s="65"/>
      <c r="L66" s="65">
        <v>7</v>
      </c>
      <c r="M66" s="65"/>
      <c r="N66" s="65"/>
      <c r="O66" s="65"/>
      <c r="P66" s="65"/>
      <c r="Q66" s="136"/>
      <c r="R66" s="119"/>
      <c r="S66" s="136" t="s">
        <v>4439</v>
      </c>
      <c r="T66" s="119" t="s">
        <v>4439</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c r="A67" s="49"/>
      <c r="B67" s="65">
        <v>604</v>
      </c>
      <c r="C67" s="65" t="s">
        <v>2142</v>
      </c>
      <c r="D67" s="136" t="s">
        <v>1534</v>
      </c>
      <c r="E67" s="119" t="s">
        <v>1534</v>
      </c>
      <c r="F67" s="65" t="s">
        <v>2994</v>
      </c>
      <c r="G67" s="136" t="s">
        <v>1784</v>
      </c>
      <c r="H67" s="119" t="s">
        <v>1784</v>
      </c>
      <c r="I67" s="136">
        <v>2</v>
      </c>
      <c r="J67" s="119">
        <v>2</v>
      </c>
      <c r="K67" s="65"/>
      <c r="L67" s="65">
        <v>7</v>
      </c>
      <c r="M67" s="65"/>
      <c r="N67" s="65"/>
      <c r="O67" s="65"/>
      <c r="P67" s="65"/>
      <c r="Q67" s="136"/>
      <c r="R67" s="119"/>
      <c r="S67" s="136" t="s">
        <v>4386</v>
      </c>
      <c r="T67" s="119" t="s">
        <v>4386</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c r="A68" s="49"/>
      <c r="B68" s="65">
        <v>701</v>
      </c>
      <c r="C68" s="65" t="s">
        <v>1080</v>
      </c>
      <c r="D68" s="136" t="s">
        <v>1173</v>
      </c>
      <c r="E68" s="119" t="s">
        <v>1173</v>
      </c>
      <c r="F68" s="65" t="s">
        <v>3062</v>
      </c>
      <c r="G68" s="136" t="s">
        <v>1172</v>
      </c>
      <c r="H68" s="119" t="s">
        <v>1172</v>
      </c>
      <c r="I68" s="136">
        <v>2</v>
      </c>
      <c r="J68" s="119">
        <v>2</v>
      </c>
      <c r="K68" s="65"/>
      <c r="L68" s="65">
        <v>2</v>
      </c>
      <c r="M68" s="65">
        <v>10</v>
      </c>
      <c r="N68" s="65">
        <v>150000</v>
      </c>
      <c r="O68" s="65"/>
      <c r="P68" s="65" t="s">
        <v>1175</v>
      </c>
      <c r="Q68" s="136"/>
      <c r="R68" s="119"/>
      <c r="S68" s="136" t="s">
        <v>4387</v>
      </c>
      <c r="T68" s="119" t="s">
        <v>4387</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c r="A69" s="49"/>
      <c r="B69" s="65">
        <v>702</v>
      </c>
      <c r="C69" s="65" t="s">
        <v>1081</v>
      </c>
      <c r="D69" s="136" t="s">
        <v>2288</v>
      </c>
      <c r="E69" s="119" t="s">
        <v>2288</v>
      </c>
      <c r="F69" s="65" t="s">
        <v>3062</v>
      </c>
      <c r="G69" s="136" t="s">
        <v>1773</v>
      </c>
      <c r="H69" s="119" t="s">
        <v>1773</v>
      </c>
      <c r="I69" s="136">
        <v>2</v>
      </c>
      <c r="J69" s="119">
        <v>2</v>
      </c>
      <c r="K69" s="65"/>
      <c r="L69" s="65">
        <v>2</v>
      </c>
      <c r="M69" s="65"/>
      <c r="N69" s="65"/>
      <c r="O69" s="65"/>
      <c r="P69" s="65"/>
      <c r="Q69" s="136"/>
      <c r="R69" s="119"/>
      <c r="S69" s="136" t="s">
        <v>4440</v>
      </c>
      <c r="T69" s="119" t="s">
        <v>4440</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c r="A70" s="49"/>
      <c r="B70" s="65">
        <v>703</v>
      </c>
      <c r="C70" s="65" t="s">
        <v>2136</v>
      </c>
      <c r="D70" s="136" t="s">
        <v>1627</v>
      </c>
      <c r="E70" s="119" t="s">
        <v>1627</v>
      </c>
      <c r="F70" s="65" t="s">
        <v>3062</v>
      </c>
      <c r="G70" s="136" t="s">
        <v>1775</v>
      </c>
      <c r="H70" s="119" t="s">
        <v>1775</v>
      </c>
      <c r="I70" s="136">
        <v>4</v>
      </c>
      <c r="J70" s="119">
        <v>4</v>
      </c>
      <c r="K70" s="65"/>
      <c r="L70" s="65">
        <v>2</v>
      </c>
      <c r="M70" s="65"/>
      <c r="N70" s="65"/>
      <c r="O70" s="65"/>
      <c r="P70" s="65"/>
      <c r="Q70" s="136"/>
      <c r="R70" s="119"/>
      <c r="S70" s="136" t="s">
        <v>4388</v>
      </c>
      <c r="T70" s="119" t="s">
        <v>4388</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c r="A71" s="49"/>
      <c r="B71" s="65">
        <v>704</v>
      </c>
      <c r="C71" s="65" t="s">
        <v>1082</v>
      </c>
      <c r="D71" s="136" t="s">
        <v>2289</v>
      </c>
      <c r="E71" s="119" t="s">
        <v>2289</v>
      </c>
      <c r="F71" s="65" t="s">
        <v>3062</v>
      </c>
      <c r="G71" s="136" t="s">
        <v>1776</v>
      </c>
      <c r="H71" s="119" t="s">
        <v>1776</v>
      </c>
      <c r="I71" s="136">
        <v>4</v>
      </c>
      <c r="J71" s="119">
        <v>4</v>
      </c>
      <c r="K71" s="65"/>
      <c r="L71" s="65">
        <v>2</v>
      </c>
      <c r="M71" s="65"/>
      <c r="N71" s="65"/>
      <c r="O71" s="65"/>
      <c r="P71" s="65"/>
      <c r="Q71" s="136"/>
      <c r="R71" s="119"/>
      <c r="S71" s="136" t="s">
        <v>4441</v>
      </c>
      <c r="T71" s="119" t="s">
        <v>4441</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4442</v>
      </c>
      <c r="T73" s="119" t="s">
        <v>4442</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4389</v>
      </c>
      <c r="T74" s="119" t="s">
        <v>4389</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c r="A75" s="49"/>
      <c r="B75" s="65">
        <v>804</v>
      </c>
      <c r="C75" s="65" t="s">
        <v>2137</v>
      </c>
      <c r="D75" s="136" t="s">
        <v>3069</v>
      </c>
      <c r="E75" s="119" t="s">
        <v>3069</v>
      </c>
      <c r="F75" s="65" t="s">
        <v>3067</v>
      </c>
      <c r="G75" s="136" t="s">
        <v>3215</v>
      </c>
      <c r="H75" s="119" t="s">
        <v>3215</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c r="A76" s="49"/>
      <c r="B76" s="65">
        <v>805</v>
      </c>
      <c r="C76" s="65" t="s">
        <v>3220</v>
      </c>
      <c r="D76" s="136" t="s">
        <v>3218</v>
      </c>
      <c r="E76" s="119" t="s">
        <v>3218</v>
      </c>
      <c r="F76" s="65" t="s">
        <v>3068</v>
      </c>
      <c r="G76" s="136" t="s">
        <v>3219</v>
      </c>
      <c r="H76" s="119" t="s">
        <v>3219</v>
      </c>
      <c r="I76" s="136">
        <v>1</v>
      </c>
      <c r="J76" s="119">
        <v>1</v>
      </c>
      <c r="K76" s="65"/>
      <c r="L76" s="65">
        <v>22</v>
      </c>
      <c r="M76" s="65"/>
      <c r="N76" s="65"/>
      <c r="O76" s="65"/>
      <c r="P76" s="65"/>
      <c r="Q76" s="136"/>
      <c r="R76" s="119"/>
      <c r="S76" s="136" t="s">
        <v>3452</v>
      </c>
      <c r="T76" s="119" t="s">
        <v>3452</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3221</v>
      </c>
    </row>
    <row r="77" spans="1:30" s="20" customFormat="1" ht="69" customHeight="1">
      <c r="A77" s="49"/>
      <c r="B77" s="65">
        <v>806</v>
      </c>
      <c r="C77" s="65" t="s">
        <v>3867</v>
      </c>
      <c r="D77" s="136" t="s">
        <v>2143</v>
      </c>
      <c r="E77" s="119" t="s">
        <v>2143</v>
      </c>
      <c r="F77" s="65" t="s">
        <v>3051</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3217</v>
      </c>
    </row>
    <row r="78" spans="1:30" s="20" customFormat="1" ht="69" customHeight="1">
      <c r="A78" s="49"/>
      <c r="B78" s="65">
        <v>901</v>
      </c>
      <c r="C78" s="65" t="s">
        <v>2297</v>
      </c>
      <c r="D78" s="136" t="s">
        <v>1263</v>
      </c>
      <c r="E78" s="119" t="s">
        <v>1263</v>
      </c>
      <c r="F78" s="65" t="s">
        <v>3063</v>
      </c>
      <c r="G78" s="136" t="s">
        <v>1264</v>
      </c>
      <c r="H78" s="119" t="s">
        <v>1264</v>
      </c>
      <c r="I78" s="136">
        <v>3</v>
      </c>
      <c r="J78" s="119">
        <v>3</v>
      </c>
      <c r="K78" s="65"/>
      <c r="L78" s="65">
        <v>20</v>
      </c>
      <c r="M78" s="65"/>
      <c r="N78" s="65"/>
      <c r="O78" s="65"/>
      <c r="P78" s="65"/>
      <c r="Q78" s="136"/>
      <c r="R78" s="119"/>
      <c r="S78" s="136" t="s">
        <v>4443</v>
      </c>
      <c r="T78" s="119" t="s">
        <v>4443</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3216</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G10" activePane="bottomRight" state="frozen"/>
      <selection pane="topRight" activeCell="F1" sqref="F1"/>
      <selection pane="bottomLeft" activeCell="A4" sqref="A4"/>
      <selection pane="bottomRight" activeCell="H17" sqref="H17"/>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3494</v>
      </c>
      <c r="B1" s="75"/>
      <c r="C1" s="137" t="s">
        <v>3673</v>
      </c>
      <c r="D1" s="75"/>
      <c r="F1" s="75"/>
      <c r="G1" s="75"/>
      <c r="N1" s="74" t="s">
        <v>1894</v>
      </c>
      <c r="O1" s="74" t="s">
        <v>1893</v>
      </c>
      <c r="P1" s="74" t="s">
        <v>1895</v>
      </c>
      <c r="V1" s="160" t="s">
        <v>3674</v>
      </c>
      <c r="W1" s="161"/>
      <c r="X1" s="161"/>
      <c r="Y1" s="161"/>
      <c r="Z1" s="161"/>
      <c r="AA1" s="161"/>
      <c r="AB1" s="161"/>
      <c r="CJ1" s="74" t="s">
        <v>3910</v>
      </c>
      <c r="DL1" s="191"/>
      <c r="DM1" s="191"/>
      <c r="DN1" s="191"/>
      <c r="DO1" s="191"/>
      <c r="DP1" s="191"/>
      <c r="DQ1" s="191"/>
      <c r="DR1" s="191"/>
      <c r="DS1" s="191"/>
      <c r="DT1" s="191"/>
    </row>
    <row r="2" spans="1:124">
      <c r="B2" s="144" t="s">
        <v>3465</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3530</v>
      </c>
      <c r="V2" s="135" t="s">
        <v>3531</v>
      </c>
      <c r="W2" s="110"/>
      <c r="X2" s="110"/>
      <c r="Y2" s="110"/>
      <c r="Z2" s="110"/>
      <c r="AA2" s="110"/>
      <c r="AB2" s="110"/>
      <c r="AC2" s="110"/>
      <c r="AD2" s="110"/>
      <c r="AE2" s="110"/>
      <c r="AF2" s="110"/>
      <c r="AG2" s="110"/>
      <c r="AH2" s="110"/>
      <c r="AI2" s="110"/>
      <c r="AJ2" s="110"/>
      <c r="AK2" s="110"/>
      <c r="AL2" s="123" t="s">
        <v>3489</v>
      </c>
      <c r="AM2" s="124"/>
      <c r="AN2" s="124"/>
      <c r="AO2" s="124"/>
      <c r="AP2" s="124"/>
      <c r="AQ2" s="124"/>
      <c r="AR2" s="124"/>
      <c r="AS2" s="124"/>
      <c r="AT2" s="124"/>
      <c r="AU2" s="124"/>
      <c r="AV2" s="124"/>
      <c r="AW2" s="124"/>
      <c r="AX2" s="124"/>
      <c r="AY2" s="124"/>
      <c r="AZ2" s="124"/>
      <c r="BA2" s="154"/>
      <c r="BC2" s="135" t="s">
        <v>3903</v>
      </c>
      <c r="BD2" s="110"/>
      <c r="BE2" s="110"/>
      <c r="BF2" s="110"/>
      <c r="BG2" s="110"/>
      <c r="BH2" s="110"/>
      <c r="BI2" s="110"/>
      <c r="BJ2" s="110"/>
      <c r="BK2" s="110"/>
      <c r="BL2" s="110"/>
      <c r="BM2" s="110"/>
      <c r="BN2" s="110"/>
      <c r="BO2" s="110"/>
      <c r="BP2" s="110"/>
      <c r="BQ2" s="110"/>
      <c r="BR2" s="110"/>
      <c r="BS2" s="128" t="s">
        <v>3490</v>
      </c>
      <c r="BT2" s="129"/>
      <c r="BU2" s="129"/>
      <c r="BV2" s="129"/>
      <c r="BW2" s="129"/>
      <c r="BX2" s="129"/>
      <c r="BY2" s="129"/>
      <c r="BZ2" s="129"/>
      <c r="CA2" s="129"/>
      <c r="CB2" s="129"/>
      <c r="CC2" s="129"/>
      <c r="CD2" s="129"/>
      <c r="CE2" s="129"/>
      <c r="CF2" s="129"/>
      <c r="CG2" s="129"/>
      <c r="CH2" s="130" t="s">
        <v>2474</v>
      </c>
      <c r="CJ2" s="164" t="s">
        <v>3914</v>
      </c>
      <c r="CK2" s="165"/>
      <c r="CL2" s="165"/>
      <c r="CM2" s="165"/>
      <c r="CN2" s="165"/>
      <c r="CO2" s="165"/>
      <c r="CP2" s="165"/>
      <c r="CQ2" s="166"/>
      <c r="CR2" s="167" t="s">
        <v>3908</v>
      </c>
      <c r="CS2" s="168"/>
      <c r="CT2" s="168"/>
      <c r="CU2" s="168"/>
      <c r="CV2" s="168"/>
      <c r="CW2" s="168"/>
      <c r="CX2" s="168"/>
      <c r="CY2" s="169"/>
      <c r="CZ2" s="170" t="s">
        <v>3909</v>
      </c>
      <c r="DA2" s="171"/>
      <c r="DB2" s="171"/>
      <c r="DC2" s="171"/>
      <c r="DD2" s="171"/>
      <c r="DE2" s="171"/>
      <c r="DF2" s="171"/>
      <c r="DG2" s="172"/>
      <c r="DL2" s="192"/>
      <c r="DM2" s="192"/>
      <c r="DN2" s="192" t="s">
        <v>3464</v>
      </c>
      <c r="DO2" s="191"/>
      <c r="DP2" s="191"/>
      <c r="DQ2" s="191"/>
      <c r="DR2" s="191"/>
      <c r="DS2" s="191"/>
      <c r="DT2" s="191"/>
    </row>
    <row r="3" spans="1:124" s="85" customFormat="1" ht="36">
      <c r="B3" s="143" t="s">
        <v>3521</v>
      </c>
      <c r="C3" s="143" t="s">
        <v>3669</v>
      </c>
      <c r="D3" s="143" t="s">
        <v>3484</v>
      </c>
      <c r="E3" s="110" t="s">
        <v>3522</v>
      </c>
      <c r="F3" s="143" t="s">
        <v>3485</v>
      </c>
      <c r="G3" s="143" t="s">
        <v>3486</v>
      </c>
      <c r="H3" s="143" t="s">
        <v>3482</v>
      </c>
      <c r="I3" s="143" t="s">
        <v>3487</v>
      </c>
      <c r="J3" s="143" t="s">
        <v>3488</v>
      </c>
      <c r="K3" s="143" t="s">
        <v>3483</v>
      </c>
      <c r="L3" s="143" t="s">
        <v>3523</v>
      </c>
      <c r="M3" s="143" t="s">
        <v>3524</v>
      </c>
      <c r="N3" s="143" t="s">
        <v>3529</v>
      </c>
      <c r="O3" s="143" t="s">
        <v>3525</v>
      </c>
      <c r="P3" s="143" t="s">
        <v>3526</v>
      </c>
      <c r="Q3" s="143" t="s">
        <v>3527</v>
      </c>
      <c r="R3" s="143" t="s">
        <v>3528</v>
      </c>
      <c r="T3" s="77"/>
      <c r="U3" s="110" t="s">
        <v>3491</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3905</v>
      </c>
      <c r="CK3" s="111" t="s">
        <v>3904</v>
      </c>
      <c r="CL3" s="111" t="s">
        <v>3906</v>
      </c>
      <c r="CM3" s="111" t="s">
        <v>3904</v>
      </c>
      <c r="CN3" s="111" t="s">
        <v>3907</v>
      </c>
      <c r="CO3" s="111" t="s">
        <v>3904</v>
      </c>
      <c r="CP3" s="111" t="s">
        <v>3912</v>
      </c>
      <c r="CQ3" s="111" t="s">
        <v>3911</v>
      </c>
      <c r="CR3" s="111" t="s">
        <v>3905</v>
      </c>
      <c r="CS3" s="111" t="s">
        <v>3904</v>
      </c>
      <c r="CT3" s="111" t="s">
        <v>3906</v>
      </c>
      <c r="CU3" s="111" t="s">
        <v>3904</v>
      </c>
      <c r="CV3" s="111" t="s">
        <v>3907</v>
      </c>
      <c r="CW3" s="111" t="s">
        <v>3904</v>
      </c>
      <c r="CX3" s="111" t="s">
        <v>3913</v>
      </c>
      <c r="CY3" s="111" t="s">
        <v>3911</v>
      </c>
      <c r="CZ3" s="111" t="s">
        <v>3905</v>
      </c>
      <c r="DA3" s="111" t="s">
        <v>3904</v>
      </c>
      <c r="DB3" s="111" t="s">
        <v>3906</v>
      </c>
      <c r="DC3" s="111" t="s">
        <v>3904</v>
      </c>
      <c r="DD3" s="111" t="s">
        <v>3907</v>
      </c>
      <c r="DE3" s="111" t="s">
        <v>3904</v>
      </c>
      <c r="DF3" s="111" t="s">
        <v>3913</v>
      </c>
      <c r="DG3" s="111" t="s">
        <v>3911</v>
      </c>
      <c r="DL3" s="78"/>
      <c r="DM3" s="78"/>
      <c r="DN3" s="78" t="s">
        <v>2511</v>
      </c>
      <c r="DO3" s="79"/>
      <c r="DP3" s="80"/>
      <c r="DQ3" s="81" t="s">
        <v>1959</v>
      </c>
      <c r="DR3" s="82"/>
      <c r="DS3" s="83"/>
      <c r="DT3" s="84" t="s">
        <v>2474</v>
      </c>
    </row>
    <row r="4" spans="1:124" s="85" customFormat="1" ht="46.5" customHeight="1">
      <c r="A4" s="74"/>
      <c r="B4" s="206" t="s">
        <v>4390</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4444</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4450</v>
      </c>
      <c r="I12" s="132" t="s">
        <v>4450</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4451</v>
      </c>
      <c r="I13" s="132" t="s">
        <v>4451</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4445</v>
      </c>
      <c r="D16" s="132" t="s">
        <v>4446</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4469</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text:"窓yaの断熱性能",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4447</v>
      </c>
      <c r="D21" s="132" t="s">
        <v>4448</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4449</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3441</v>
      </c>
      <c r="AB23" s="120" t="s">
        <v>3442</v>
      </c>
      <c r="AC23" s="120" t="s">
        <v>3443</v>
      </c>
      <c r="AD23" s="120" t="s">
        <v>2838</v>
      </c>
      <c r="AE23" s="120"/>
      <c r="AF23" s="120"/>
      <c r="AG23" s="120"/>
      <c r="AH23" s="120"/>
      <c r="AI23" s="120"/>
      <c r="AJ23" s="120"/>
      <c r="AK23" s="120"/>
      <c r="AL23" s="132" t="s">
        <v>2276</v>
      </c>
      <c r="AM23" s="162" t="s">
        <v>2515</v>
      </c>
      <c r="AN23" s="162" t="s">
        <v>2516</v>
      </c>
      <c r="AO23" s="162" t="s">
        <v>2517</v>
      </c>
      <c r="AP23" s="132" t="s">
        <v>2518</v>
      </c>
      <c r="AQ23" s="132" t="s">
        <v>3441</v>
      </c>
      <c r="AR23" s="132" t="s">
        <v>3442</v>
      </c>
      <c r="AS23" s="132" t="s">
        <v>3443</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3444</v>
      </c>
      <c r="I28" s="132" t="s">
        <v>3444</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3456</v>
      </c>
      <c r="C29" s="120" t="s">
        <v>3458</v>
      </c>
      <c r="D29" s="132" t="s">
        <v>3458</v>
      </c>
      <c r="E29" s="111" t="s">
        <v>3088</v>
      </c>
      <c r="F29" s="120" t="s">
        <v>1921</v>
      </c>
      <c r="G29" s="132" t="s">
        <v>1921</v>
      </c>
      <c r="H29" s="120" t="s">
        <v>3459</v>
      </c>
      <c r="I29" s="132" t="s">
        <v>3459</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3457</v>
      </c>
      <c r="C30" s="120" t="s">
        <v>3461</v>
      </c>
      <c r="D30" s="132" t="s">
        <v>3461</v>
      </c>
      <c r="E30" s="111" t="s">
        <v>3088</v>
      </c>
      <c r="F30" s="120" t="s">
        <v>1921</v>
      </c>
      <c r="G30" s="132" t="s">
        <v>1921</v>
      </c>
      <c r="H30" s="120" t="s">
        <v>3460</v>
      </c>
      <c r="I30" s="132" t="s">
        <v>3460</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3462</v>
      </c>
      <c r="Y30" s="120"/>
      <c r="Z30" s="120"/>
      <c r="AA30" s="120"/>
      <c r="AB30" s="120"/>
      <c r="AC30" s="120"/>
      <c r="AD30" s="120"/>
      <c r="AE30" s="120"/>
      <c r="AF30" s="120"/>
      <c r="AG30" s="120"/>
      <c r="AH30" s="120"/>
      <c r="AI30" s="120"/>
      <c r="AJ30" s="120"/>
      <c r="AK30" s="120"/>
      <c r="AL30" s="132" t="s">
        <v>2276</v>
      </c>
      <c r="AM30" s="162" t="s">
        <v>2002</v>
      </c>
      <c r="AN30" s="132" t="s">
        <v>3462</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3445</v>
      </c>
      <c r="I31" s="132" t="s">
        <v>3445</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3446</v>
      </c>
      <c r="I32" s="132" t="s">
        <v>3446</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3444</v>
      </c>
      <c r="I41" s="132" t="s">
        <v>3444</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4452</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4458</v>
      </c>
      <c r="D50" s="132" t="s">
        <v>4458</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4459</v>
      </c>
      <c r="D51" s="132" t="s">
        <v>4459</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4453</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4454</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3447</v>
      </c>
      <c r="D58" s="132" t="s">
        <v>3447</v>
      </c>
      <c r="E58" s="111" t="s">
        <v>3048</v>
      </c>
      <c r="F58" s="120"/>
      <c r="G58" s="132"/>
      <c r="H58" s="120" t="s">
        <v>3448</v>
      </c>
      <c r="I58" s="132" t="s">
        <v>3448</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3223</v>
      </c>
      <c r="D61" s="132" t="s">
        <v>3223</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3222</v>
      </c>
      <c r="D62" s="132" t="s">
        <v>3222</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4463</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4464</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4455</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4463</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4464</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4456</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4467</v>
      </c>
      <c r="X74" s="122" t="s">
        <v>4468</v>
      </c>
      <c r="Y74" s="120" t="s">
        <v>295</v>
      </c>
      <c r="Z74" s="120"/>
      <c r="AA74" s="120"/>
      <c r="AB74" s="120"/>
      <c r="AC74" s="120"/>
      <c r="AD74" s="120"/>
      <c r="AE74" s="120"/>
      <c r="AF74" s="120"/>
      <c r="AG74" s="120"/>
      <c r="AH74" s="120"/>
      <c r="AI74" s="120"/>
      <c r="AJ74" s="120"/>
      <c r="AK74" s="120"/>
      <c r="AL74" s="132" t="s">
        <v>2276</v>
      </c>
      <c r="AM74" s="162" t="s">
        <v>4467</v>
      </c>
      <c r="AN74" s="163" t="s">
        <v>4468</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"省エネ型", "省エネ型でない",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4455</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4456</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4457</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3476</v>
      </c>
      <c r="X83" s="120" t="s">
        <v>3477</v>
      </c>
      <c r="Y83" s="120"/>
      <c r="Z83" s="120"/>
      <c r="AA83" s="120"/>
      <c r="AB83" s="120"/>
      <c r="AC83" s="120"/>
      <c r="AD83" s="120"/>
      <c r="AE83" s="120"/>
      <c r="AF83" s="120"/>
      <c r="AG83" s="120"/>
      <c r="AH83" s="120"/>
      <c r="AI83" s="120"/>
      <c r="AJ83" s="120"/>
      <c r="AK83" s="120"/>
      <c r="AL83" s="132" t="s">
        <v>2276</v>
      </c>
      <c r="AM83" s="162" t="s">
        <v>3476</v>
      </c>
      <c r="AN83" s="162" t="s">
        <v>3477</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3677</v>
      </c>
      <c r="X84" s="120" t="s">
        <v>1626</v>
      </c>
      <c r="Y84" s="120"/>
      <c r="Z84" s="120"/>
      <c r="AA84" s="120"/>
      <c r="AB84" s="120"/>
      <c r="AC84" s="120"/>
      <c r="AD84" s="120"/>
      <c r="AE84" s="120"/>
      <c r="AF84" s="120"/>
      <c r="AG84" s="120"/>
      <c r="AH84" s="120"/>
      <c r="AI84" s="120"/>
      <c r="AJ84" s="120"/>
      <c r="AK84" s="120"/>
      <c r="AL84" s="132" t="s">
        <v>2276</v>
      </c>
      <c r="AM84" s="162" t="s">
        <v>3675</v>
      </c>
      <c r="AN84" s="162" t="s">
        <v>3676</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3227</v>
      </c>
      <c r="D87" s="132" t="s">
        <v>3227</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3678</v>
      </c>
      <c r="X96" s="120" t="s">
        <v>3478</v>
      </c>
      <c r="Y96" s="120" t="s">
        <v>3479</v>
      </c>
      <c r="Z96" s="120" t="s">
        <v>3480</v>
      </c>
      <c r="AA96" s="120" t="s">
        <v>3481</v>
      </c>
      <c r="AB96" s="120"/>
      <c r="AC96" s="120"/>
      <c r="AD96" s="120"/>
      <c r="AE96" s="120"/>
      <c r="AF96" s="120"/>
      <c r="AG96" s="120"/>
      <c r="AH96" s="120"/>
      <c r="AI96" s="120"/>
      <c r="AJ96" s="120"/>
      <c r="AK96" s="120"/>
      <c r="AL96" s="132" t="s">
        <v>2276</v>
      </c>
      <c r="AM96" s="132" t="s">
        <v>3678</v>
      </c>
      <c r="AN96" s="132" t="s">
        <v>3478</v>
      </c>
      <c r="AO96" s="162" t="s">
        <v>3479</v>
      </c>
      <c r="AP96" s="162" t="s">
        <v>3480</v>
      </c>
      <c r="AQ96" s="162" t="s">
        <v>3481</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3225</v>
      </c>
      <c r="D99" s="132" t="s">
        <v>3225</v>
      </c>
      <c r="E99" s="111" t="s">
        <v>3226</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3224</v>
      </c>
      <c r="X99" s="120" t="s">
        <v>2918</v>
      </c>
      <c r="Y99" s="120" t="s">
        <v>4460</v>
      </c>
      <c r="Z99" s="120" t="s">
        <v>2920</v>
      </c>
      <c r="AA99" s="120" t="s">
        <v>2921</v>
      </c>
      <c r="AB99" s="120"/>
      <c r="AC99" s="120"/>
      <c r="AD99" s="120"/>
      <c r="AE99" s="120"/>
      <c r="AF99" s="120"/>
      <c r="AG99" s="120"/>
      <c r="AH99" s="120"/>
      <c r="AI99" s="120"/>
      <c r="AJ99" s="120"/>
      <c r="AK99" s="120"/>
      <c r="AL99" s="132" t="s">
        <v>2276</v>
      </c>
      <c r="AM99" s="162" t="s">
        <v>3224</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4461</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3478</v>
      </c>
      <c r="Y104" s="120" t="s">
        <v>3479</v>
      </c>
      <c r="Z104" s="120" t="s">
        <v>3480</v>
      </c>
      <c r="AA104" s="120" t="s">
        <v>3481</v>
      </c>
      <c r="AB104" s="120"/>
      <c r="AC104" s="120"/>
      <c r="AD104" s="120"/>
      <c r="AE104" s="120"/>
      <c r="AF104" s="120"/>
      <c r="AG104" s="120"/>
      <c r="AH104" s="120"/>
      <c r="AI104" s="120"/>
      <c r="AJ104" s="120"/>
      <c r="AK104" s="120"/>
      <c r="AL104" s="132" t="s">
        <v>2276</v>
      </c>
      <c r="AM104" s="132" t="s">
        <v>2002</v>
      </c>
      <c r="AN104" s="132" t="s">
        <v>3478</v>
      </c>
      <c r="AO104" s="132" t="s">
        <v>3479</v>
      </c>
      <c r="AP104" s="162" t="s">
        <v>3480</v>
      </c>
      <c r="AQ104" s="162" t="s">
        <v>3481</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3225</v>
      </c>
      <c r="D107" s="132" t="s">
        <v>3225</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3224</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3224</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'1',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3679</v>
      </c>
      <c r="D169" s="132" t="s">
        <v>3679</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3680</v>
      </c>
      <c r="D171" s="132" t="s">
        <v>3680</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3681</v>
      </c>
      <c r="D172" s="132" t="s">
        <v>3681</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3916</v>
      </c>
      <c r="C173" s="120" t="s">
        <v>3915</v>
      </c>
      <c r="D173" s="132" t="s">
        <v>3915</v>
      </c>
      <c r="E173" s="111" t="s">
        <v>3057</v>
      </c>
      <c r="F173" s="121"/>
      <c r="G173" s="133"/>
      <c r="H173" s="120" t="s">
        <v>3926</v>
      </c>
      <c r="I173" s="132" t="s">
        <v>3918</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3920</v>
      </c>
      <c r="X173" s="120" t="s">
        <v>3921</v>
      </c>
      <c r="Y173" s="120" t="s">
        <v>3923</v>
      </c>
      <c r="Z173" s="120" t="s">
        <v>3917</v>
      </c>
      <c r="AA173" s="120"/>
      <c r="AB173" s="120"/>
      <c r="AC173" s="120"/>
      <c r="AD173" s="120"/>
      <c r="AE173" s="120"/>
      <c r="AF173" s="120"/>
      <c r="AG173" s="120"/>
      <c r="AH173" s="120"/>
      <c r="AI173" s="120"/>
      <c r="AJ173" s="120"/>
      <c r="AK173" s="120"/>
      <c r="AL173" s="132" t="s">
        <v>2276</v>
      </c>
      <c r="AM173" s="132" t="s">
        <v>3919</v>
      </c>
      <c r="AN173" s="162" t="s">
        <v>2765</v>
      </c>
      <c r="AO173" s="162" t="s">
        <v>3922</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3927</v>
      </c>
      <c r="C174" s="120" t="s">
        <v>3924</v>
      </c>
      <c r="D174" s="132" t="s">
        <v>3924</v>
      </c>
      <c r="E174" s="111" t="s">
        <v>2116</v>
      </c>
      <c r="F174" s="121"/>
      <c r="G174" s="133"/>
      <c r="H174" s="120" t="s">
        <v>3925</v>
      </c>
      <c r="I174" s="132" t="s">
        <v>3931</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3920</v>
      </c>
      <c r="X174" s="120" t="s">
        <v>3921</v>
      </c>
      <c r="Y174" s="120" t="s">
        <v>3923</v>
      </c>
      <c r="Z174" s="120" t="s">
        <v>3917</v>
      </c>
      <c r="AA174" s="120"/>
      <c r="AB174" s="120"/>
      <c r="AC174" s="120"/>
      <c r="AD174" s="120"/>
      <c r="AE174" s="120"/>
      <c r="AF174" s="120"/>
      <c r="AG174" s="120"/>
      <c r="AH174" s="120"/>
      <c r="AI174" s="120"/>
      <c r="AJ174" s="120"/>
      <c r="AK174" s="120"/>
      <c r="AL174" s="132" t="s">
        <v>2276</v>
      </c>
      <c r="AM174" s="132" t="s">
        <v>3919</v>
      </c>
      <c r="AN174" s="162" t="s">
        <v>2765</v>
      </c>
      <c r="AO174" s="162" t="s">
        <v>3922</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3932</v>
      </c>
      <c r="C175" s="120" t="s">
        <v>3928</v>
      </c>
      <c r="D175" s="132" t="s">
        <v>3928</v>
      </c>
      <c r="E175" s="111" t="s">
        <v>3933</v>
      </c>
      <c r="F175" s="121"/>
      <c r="G175" s="133"/>
      <c r="H175" s="120" t="s">
        <v>3929</v>
      </c>
      <c r="I175" s="132" t="s">
        <v>3930</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3920</v>
      </c>
      <c r="X175" s="120" t="s">
        <v>3921</v>
      </c>
      <c r="Y175" s="120" t="s">
        <v>3923</v>
      </c>
      <c r="Z175" s="120" t="s">
        <v>3917</v>
      </c>
      <c r="AA175" s="120"/>
      <c r="AB175" s="120"/>
      <c r="AC175" s="120"/>
      <c r="AD175" s="120"/>
      <c r="AE175" s="120"/>
      <c r="AF175" s="120"/>
      <c r="AG175" s="120"/>
      <c r="AH175" s="120"/>
      <c r="AI175" s="120"/>
      <c r="AJ175" s="120"/>
      <c r="AK175" s="120"/>
      <c r="AL175" s="132" t="s">
        <v>2276</v>
      </c>
      <c r="AM175" s="132" t="s">
        <v>3919</v>
      </c>
      <c r="AN175" s="162" t="s">
        <v>2765</v>
      </c>
      <c r="AO175" s="162" t="s">
        <v>3922</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3937</v>
      </c>
      <c r="C176" s="120" t="s">
        <v>3934</v>
      </c>
      <c r="D176" s="132" t="s">
        <v>3934</v>
      </c>
      <c r="E176" s="111" t="s">
        <v>2117</v>
      </c>
      <c r="F176" s="121"/>
      <c r="G176" s="133"/>
      <c r="H176" s="120" t="s">
        <v>3935</v>
      </c>
      <c r="I176" s="132" t="s">
        <v>3936</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3920</v>
      </c>
      <c r="X176" s="120" t="s">
        <v>3921</v>
      </c>
      <c r="Y176" s="120" t="s">
        <v>3923</v>
      </c>
      <c r="Z176" s="120" t="s">
        <v>3917</v>
      </c>
      <c r="AA176" s="120"/>
      <c r="AB176" s="120"/>
      <c r="AC176" s="120"/>
      <c r="AD176" s="120"/>
      <c r="AE176" s="120"/>
      <c r="AF176" s="120"/>
      <c r="AG176" s="120"/>
      <c r="AH176" s="120"/>
      <c r="AI176" s="120"/>
      <c r="AJ176" s="120"/>
      <c r="AK176" s="120"/>
      <c r="AL176" s="132" t="s">
        <v>2276</v>
      </c>
      <c r="AM176" s="132" t="s">
        <v>3919</v>
      </c>
      <c r="AN176" s="162" t="s">
        <v>2765</v>
      </c>
      <c r="AO176" s="162" t="s">
        <v>3922</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3942</v>
      </c>
      <c r="C177" s="120" t="s">
        <v>3938</v>
      </c>
      <c r="D177" s="132" t="s">
        <v>3939</v>
      </c>
      <c r="E177" s="111" t="s">
        <v>3943</v>
      </c>
      <c r="F177" s="121"/>
      <c r="G177" s="133"/>
      <c r="H177" s="120" t="s">
        <v>3940</v>
      </c>
      <c r="I177" s="132" t="s">
        <v>3941</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3920</v>
      </c>
      <c r="X177" s="120" t="s">
        <v>3921</v>
      </c>
      <c r="Y177" s="120" t="s">
        <v>3923</v>
      </c>
      <c r="Z177" s="120" t="s">
        <v>3917</v>
      </c>
      <c r="AA177" s="120"/>
      <c r="AB177" s="120"/>
      <c r="AC177" s="120"/>
      <c r="AD177" s="120"/>
      <c r="AE177" s="120"/>
      <c r="AF177" s="120"/>
      <c r="AG177" s="120"/>
      <c r="AH177" s="120"/>
      <c r="AI177" s="120"/>
      <c r="AJ177" s="120"/>
      <c r="AK177" s="120"/>
      <c r="AL177" s="132" t="s">
        <v>2276</v>
      </c>
      <c r="AM177" s="132" t="s">
        <v>3919</v>
      </c>
      <c r="AN177" s="162" t="s">
        <v>2765</v>
      </c>
      <c r="AO177" s="162" t="s">
        <v>3922</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disablePrompts="1"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203" workbookViewId="0">
      <selection activeCell="I214" sqref="I214"/>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4255</v>
      </c>
      <c r="G1" s="200" t="s">
        <v>4278</v>
      </c>
      <c r="H1" s="203" t="str">
        <f>IF(SUM(G5:G315)&gt;0,"check """" in language set text","")</f>
        <v/>
      </c>
      <c r="I1" s="201" t="str">
        <f>IF(SUM(G5:G315)&gt;0,"check """" in language set text","")</f>
        <v/>
      </c>
      <c r="K1" s="76" t="s">
        <v>4279</v>
      </c>
      <c r="L1" s="116"/>
      <c r="M1" s="116"/>
      <c r="N1" s="116"/>
      <c r="O1" s="202" t="s">
        <v>3666</v>
      </c>
    </row>
    <row r="2" spans="1:15">
      <c r="A2" s="181" t="s">
        <v>4169</v>
      </c>
    </row>
    <row r="3" spans="1:15">
      <c r="A3" s="181" t="s">
        <v>4167</v>
      </c>
    </row>
    <row r="4" spans="1:15">
      <c r="A4" s="181" t="s">
        <v>4168</v>
      </c>
      <c r="H4" s="204" t="s">
        <v>4280</v>
      </c>
      <c r="I4" s="186" t="s">
        <v>3666</v>
      </c>
      <c r="J4" s="186" t="s">
        <v>3667</v>
      </c>
    </row>
    <row r="5" spans="1:15" ht="24">
      <c r="A5" s="181" t="str">
        <f>CLEAN(IF(LENB(B5)&gt;1,B5&amp;IF(LENB(H5)&lt;=1,"","'"&amp;H5&amp;"';"),""))</f>
        <v>//----------system title-----------------------------------------------</v>
      </c>
      <c r="B5" s="182" t="s">
        <v>4180</v>
      </c>
      <c r="E5" s="183" t="s">
        <v>3665</v>
      </c>
      <c r="G5" s="115">
        <f t="shared" ref="G5:G68" si="0">IF(MOD(LEN(H5) - LEN(SUBSTITUTE(H5, """", "")),2) = 1,1,0)</f>
        <v>0</v>
      </c>
      <c r="H5" s="205" t="str">
        <f>SUBSTITUTE(I5, "'", "\'")</f>
        <v/>
      </c>
      <c r="I5" s="120"/>
      <c r="J5" s="132"/>
      <c r="K5" s="184">
        <v>2</v>
      </c>
    </row>
    <row r="6" spans="1:15">
      <c r="A6" s="181" t="str">
        <f>CLEAN(B6&amp;IF(D6="","","'"&amp;H6&amp;"'"&amp;D6))</f>
        <v>$lang["code"]='ja';</v>
      </c>
      <c r="B6" s="182" t="s">
        <v>4111</v>
      </c>
      <c r="D6" s="182" t="s">
        <v>3532</v>
      </c>
      <c r="E6" s="183" t="s">
        <v>3665</v>
      </c>
      <c r="G6" s="115">
        <f t="shared" si="0"/>
        <v>0</v>
      </c>
      <c r="H6" s="205" t="str">
        <f t="shared" ref="H6:H69" si="1">SUBSTITUTE(I6, "'", "\'")</f>
        <v>ja</v>
      </c>
      <c r="I6" s="120" t="s">
        <v>3588</v>
      </c>
      <c r="J6" s="132" t="s">
        <v>3588</v>
      </c>
      <c r="K6" s="184">
        <v>100</v>
      </c>
    </row>
    <row r="7" spans="1:15">
      <c r="A7" s="181" t="str">
        <f>CLEAN(IF(LENB(B7)&gt;1,B7&amp;IF(LENB(H7)&lt;=1,"","'"&amp;H7&amp;"';"),""))</f>
        <v>$lang['home_title']='家庭の省エネ診断';</v>
      </c>
      <c r="B7" s="182" t="s">
        <v>3806</v>
      </c>
      <c r="D7" s="182" t="s">
        <v>3532</v>
      </c>
      <c r="E7" s="183" t="s">
        <v>3665</v>
      </c>
      <c r="G7" s="115">
        <f t="shared" si="0"/>
        <v>0</v>
      </c>
      <c r="H7" s="205" t="str">
        <f t="shared" si="1"/>
        <v>家庭の省エネ診断</v>
      </c>
      <c r="I7" s="120" t="s">
        <v>3533</v>
      </c>
      <c r="J7" s="132" t="s">
        <v>3533</v>
      </c>
      <c r="K7" s="184">
        <v>3</v>
      </c>
    </row>
    <row r="8" spans="1:15">
      <c r="A8" s="181" t="str">
        <f>CLEAN(IF(LENB(B8)&gt;1,B8&amp;IF(LENB(H8)&lt;=1,"","'"&amp;H8&amp;"';"),""))</f>
        <v>$lang['home_joy_title']='家庭の省エネ診断（お気楽版）';</v>
      </c>
      <c r="B8" s="182" t="s">
        <v>3807</v>
      </c>
      <c r="D8" s="182" t="s">
        <v>3532</v>
      </c>
      <c r="E8" s="183" t="s">
        <v>3665</v>
      </c>
      <c r="G8" s="115">
        <f t="shared" si="0"/>
        <v>0</v>
      </c>
      <c r="H8" s="205" t="str">
        <f t="shared" si="1"/>
        <v>家庭の省エネ診断（お気楽版）</v>
      </c>
      <c r="I8" s="120" t="s">
        <v>3534</v>
      </c>
      <c r="J8" s="132" t="s">
        <v>3534</v>
      </c>
      <c r="K8" s="184">
        <v>4</v>
      </c>
    </row>
    <row r="9" spans="1:15">
      <c r="A9" s="181" t="str">
        <f>CLEAN(IF(LENB(B9)&gt;1,B9&amp;IF(LENB(H9)&lt;=1,"","'"&amp;H9&amp;"';"),""))</f>
        <v/>
      </c>
      <c r="E9" s="183" t="s">
        <v>3665</v>
      </c>
      <c r="G9" s="115">
        <f t="shared" si="0"/>
        <v>0</v>
      </c>
      <c r="H9" s="205" t="str">
        <f t="shared" si="1"/>
        <v/>
      </c>
      <c r="I9" s="120"/>
      <c r="J9" s="132"/>
      <c r="K9" s="184">
        <v>6</v>
      </c>
    </row>
    <row r="10" spans="1:15">
      <c r="A10" s="181" t="str">
        <f>CLEAN(IF(LENB(B10)&gt;1,B10&amp;IF(LENB(H10)&lt;1,"","'"&amp;H10&amp;"';"),""))</f>
        <v>$lang['countfix_pre_after']='2';</v>
      </c>
      <c r="B10" s="182" t="s">
        <v>4066</v>
      </c>
      <c r="D10" s="182" t="s">
        <v>3532</v>
      </c>
      <c r="E10" s="183" t="s">
        <v>3665</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4188</v>
      </c>
      <c r="G12" s="115">
        <f t="shared" si="0"/>
        <v>0</v>
      </c>
      <c r="H12" s="205" t="str">
        <f t="shared" si="1"/>
        <v/>
      </c>
      <c r="I12" s="120"/>
      <c r="J12" s="132"/>
    </row>
    <row r="13" spans="1:15">
      <c r="A13" s="181" t="str">
        <f>CLEAN(B13&amp;IF(D13="","",IF(H13,"True","False")&amp;D13))</f>
        <v>$lang["show_electricity"]=True;</v>
      </c>
      <c r="B13" s="182" t="s">
        <v>4112</v>
      </c>
      <c r="D13" s="182" t="s">
        <v>3860</v>
      </c>
      <c r="E13" s="183" t="s">
        <v>3665</v>
      </c>
      <c r="G13" s="115">
        <f t="shared" si="0"/>
        <v>0</v>
      </c>
      <c r="H13" s="205" t="str">
        <f t="shared" si="1"/>
        <v>TRUE</v>
      </c>
      <c r="I13" s="120" t="b">
        <v>1</v>
      </c>
      <c r="J13" s="132" t="b">
        <v>1</v>
      </c>
      <c r="K13" s="184">
        <v>101</v>
      </c>
    </row>
    <row r="14" spans="1:15">
      <c r="A14" s="181" t="str">
        <f t="shared" ref="A14:A18" si="2">CLEAN(B14&amp;IF(D14="","",IF(H14,"True","False")&amp;D14))</f>
        <v>$lang["show_gas"]=True;</v>
      </c>
      <c r="B14" s="182" t="s">
        <v>4113</v>
      </c>
      <c r="D14" s="182" t="s">
        <v>3860</v>
      </c>
      <c r="E14" s="183" t="s">
        <v>3665</v>
      </c>
      <c r="G14" s="115">
        <f t="shared" si="0"/>
        <v>0</v>
      </c>
      <c r="H14" s="205" t="str">
        <f t="shared" si="1"/>
        <v>TRUE</v>
      </c>
      <c r="I14" s="120" t="b">
        <v>1</v>
      </c>
      <c r="J14" s="132" t="b">
        <v>1</v>
      </c>
      <c r="K14" s="184">
        <v>102</v>
      </c>
    </row>
    <row r="15" spans="1:15">
      <c r="A15" s="181" t="str">
        <f t="shared" si="2"/>
        <v>$lang["show_kerosene"]=True;</v>
      </c>
      <c r="B15" s="182" t="s">
        <v>4114</v>
      </c>
      <c r="D15" s="182" t="s">
        <v>3860</v>
      </c>
      <c r="E15" s="183" t="s">
        <v>3665</v>
      </c>
      <c r="G15" s="115">
        <f t="shared" si="0"/>
        <v>0</v>
      </c>
      <c r="H15" s="205" t="str">
        <f t="shared" si="1"/>
        <v>TRUE</v>
      </c>
      <c r="I15" s="120" t="b">
        <v>1</v>
      </c>
      <c r="J15" s="132" t="b">
        <v>1</v>
      </c>
      <c r="K15" s="184">
        <v>103</v>
      </c>
    </row>
    <row r="16" spans="1:15">
      <c r="A16" s="181" t="str">
        <f t="shared" si="2"/>
        <v>$lang["show_briquet"]=False;</v>
      </c>
      <c r="B16" s="182" t="s">
        <v>4115</v>
      </c>
      <c r="D16" s="182" t="s">
        <v>3860</v>
      </c>
      <c r="E16" s="183" t="s">
        <v>3665</v>
      </c>
      <c r="G16" s="115">
        <f t="shared" si="0"/>
        <v>0</v>
      </c>
      <c r="H16" s="205" t="str">
        <f t="shared" si="1"/>
        <v>FALSE</v>
      </c>
      <c r="I16" s="120" t="b">
        <v>0</v>
      </c>
      <c r="J16" s="132" t="b">
        <v>0</v>
      </c>
      <c r="K16" s="184">
        <v>104</v>
      </c>
    </row>
    <row r="17" spans="1:11">
      <c r="A17" s="181" t="str">
        <f t="shared" si="2"/>
        <v>$lang["show_area"]=False;</v>
      </c>
      <c r="B17" s="182" t="s">
        <v>4116</v>
      </c>
      <c r="D17" s="182" t="s">
        <v>3860</v>
      </c>
      <c r="E17" s="183" t="s">
        <v>3665</v>
      </c>
      <c r="G17" s="115">
        <f t="shared" si="0"/>
        <v>0</v>
      </c>
      <c r="H17" s="205" t="str">
        <f t="shared" si="1"/>
        <v>FALSE</v>
      </c>
      <c r="I17" s="120" t="b">
        <v>0</v>
      </c>
      <c r="J17" s="132" t="b">
        <v>0</v>
      </c>
      <c r="K17" s="184">
        <v>105</v>
      </c>
    </row>
    <row r="18" spans="1:11">
      <c r="A18" s="181" t="str">
        <f t="shared" si="2"/>
        <v>$lang["show_gasoline"]=True;</v>
      </c>
      <c r="B18" s="182" t="s">
        <v>4117</v>
      </c>
      <c r="D18" s="182" t="s">
        <v>3860</v>
      </c>
      <c r="E18" s="183" t="s">
        <v>3665</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4155</v>
      </c>
      <c r="D20" s="182" t="s">
        <v>3532</v>
      </c>
      <c r="E20" s="183" t="s">
        <v>3665</v>
      </c>
      <c r="G20" s="115">
        <f t="shared" si="0"/>
        <v>0</v>
      </c>
      <c r="H20" s="205" t="str">
        <f t="shared" si="1"/>
        <v>電気</v>
      </c>
      <c r="I20" s="120" t="s">
        <v>2523</v>
      </c>
      <c r="J20" s="132" t="s">
        <v>2523</v>
      </c>
      <c r="K20" s="184">
        <v>244</v>
      </c>
    </row>
    <row r="21" spans="1:11">
      <c r="A21" s="181" t="str">
        <f t="shared" si="3"/>
        <v>$lang["gastitle"]='ガス';</v>
      </c>
      <c r="B21" s="182" t="s">
        <v>4156</v>
      </c>
      <c r="D21" s="182" t="s">
        <v>3532</v>
      </c>
      <c r="E21" s="183" t="s">
        <v>3665</v>
      </c>
      <c r="G21" s="115">
        <f t="shared" si="0"/>
        <v>0</v>
      </c>
      <c r="H21" s="205" t="str">
        <f t="shared" si="1"/>
        <v>ガス</v>
      </c>
      <c r="I21" s="120" t="s">
        <v>2021</v>
      </c>
      <c r="J21" s="132" t="s">
        <v>2021</v>
      </c>
      <c r="K21" s="184">
        <v>245</v>
      </c>
    </row>
    <row r="22" spans="1:11">
      <c r="A22" s="181" t="str">
        <f t="shared" si="3"/>
        <v>$lang["kerosenetitle"]='灯油';</v>
      </c>
      <c r="B22" s="182" t="s">
        <v>4157</v>
      </c>
      <c r="D22" s="182" t="s">
        <v>3532</v>
      </c>
      <c r="E22" s="183" t="s">
        <v>3665</v>
      </c>
      <c r="G22" s="115">
        <f t="shared" si="0"/>
        <v>0</v>
      </c>
      <c r="H22" s="205" t="str">
        <f t="shared" si="1"/>
        <v>灯油</v>
      </c>
      <c r="I22" s="120" t="s">
        <v>2022</v>
      </c>
      <c r="J22" s="132" t="s">
        <v>2022</v>
      </c>
      <c r="K22" s="184">
        <v>246</v>
      </c>
    </row>
    <row r="23" spans="1:11">
      <c r="A23" s="181" t="str">
        <f t="shared" si="3"/>
        <v>$lang["briquettitle"]='練炭';</v>
      </c>
      <c r="B23" s="182" t="s">
        <v>4160</v>
      </c>
      <c r="D23" s="182" t="s">
        <v>3532</v>
      </c>
      <c r="G23" s="115">
        <f t="shared" si="0"/>
        <v>0</v>
      </c>
      <c r="H23" s="205" t="str">
        <f t="shared" si="1"/>
        <v>練炭</v>
      </c>
      <c r="I23" s="120" t="s">
        <v>3672</v>
      </c>
      <c r="J23" s="132" t="s">
        <v>3672</v>
      </c>
      <c r="K23" s="184">
        <v>249</v>
      </c>
    </row>
    <row r="24" spans="1:11">
      <c r="A24" s="181" t="str">
        <f t="shared" si="3"/>
        <v>$lang["areatitle"]='地域熱';</v>
      </c>
      <c r="B24" s="182" t="s">
        <v>4159</v>
      </c>
      <c r="D24" s="182" t="s">
        <v>3532</v>
      </c>
      <c r="E24" s="183" t="s">
        <v>3665</v>
      </c>
      <c r="G24" s="115">
        <f t="shared" si="0"/>
        <v>0</v>
      </c>
      <c r="H24" s="205" t="str">
        <f t="shared" si="1"/>
        <v>地域熱</v>
      </c>
      <c r="I24" s="120" t="s">
        <v>3653</v>
      </c>
      <c r="J24" s="132" t="s">
        <v>3653</v>
      </c>
      <c r="K24" s="184">
        <v>248</v>
      </c>
    </row>
    <row r="25" spans="1:11">
      <c r="A25" s="181" t="str">
        <f t="shared" si="3"/>
        <v>$lang["gasolinetitle"]='ガソリン';</v>
      </c>
      <c r="B25" s="182" t="s">
        <v>4158</v>
      </c>
      <c r="D25" s="182" t="s">
        <v>3532</v>
      </c>
      <c r="E25" s="183" t="s">
        <v>3665</v>
      </c>
      <c r="G25" s="115">
        <f t="shared" si="0"/>
        <v>0</v>
      </c>
      <c r="H25" s="205" t="str">
        <f t="shared" si="1"/>
        <v>ガソリン</v>
      </c>
      <c r="I25" s="120" t="s">
        <v>3654</v>
      </c>
      <c r="J25" s="132" t="s">
        <v>3654</v>
      </c>
      <c r="K25" s="184">
        <v>247</v>
      </c>
    </row>
    <row r="26" spans="1:11">
      <c r="A26" s="181" t="str">
        <f t="shared" si="3"/>
        <v>$lang["electricityunit"]='kWh';</v>
      </c>
      <c r="B26" s="182" t="s">
        <v>4191</v>
      </c>
      <c r="D26" s="182" t="s">
        <v>3532</v>
      </c>
      <c r="E26" s="183" t="s">
        <v>3670</v>
      </c>
      <c r="G26" s="115">
        <f t="shared" si="0"/>
        <v>0</v>
      </c>
      <c r="H26" s="205" t="str">
        <f t="shared" si="1"/>
        <v>kWh</v>
      </c>
      <c r="I26" s="120" t="s">
        <v>4198</v>
      </c>
      <c r="J26" s="132" t="s">
        <v>4197</v>
      </c>
      <c r="K26" s="184">
        <v>238</v>
      </c>
    </row>
    <row r="27" spans="1:11">
      <c r="A27" s="181" t="str">
        <f t="shared" si="3"/>
        <v>$lang["gasunit"]='m3';</v>
      </c>
      <c r="B27" s="182" t="s">
        <v>4192</v>
      </c>
      <c r="D27" s="182" t="s">
        <v>3532</v>
      </c>
      <c r="E27" s="183" t="s">
        <v>3671</v>
      </c>
      <c r="G27" s="115">
        <f t="shared" si="0"/>
        <v>0</v>
      </c>
      <c r="H27" s="205" t="str">
        <f t="shared" si="1"/>
        <v>m3</v>
      </c>
      <c r="I27" s="120" t="s">
        <v>4200</v>
      </c>
      <c r="J27" s="132" t="s">
        <v>4199</v>
      </c>
      <c r="K27" s="184">
        <v>239</v>
      </c>
    </row>
    <row r="28" spans="1:11">
      <c r="A28" s="181" t="str">
        <f t="shared" si="3"/>
        <v>$lang["keroseneunit"]='L';</v>
      </c>
      <c r="B28" s="182" t="s">
        <v>4193</v>
      </c>
      <c r="D28" s="182" t="s">
        <v>3532</v>
      </c>
      <c r="E28" s="183" t="s">
        <v>3665</v>
      </c>
      <c r="G28" s="115">
        <f t="shared" si="0"/>
        <v>0</v>
      </c>
      <c r="H28" s="205" t="str">
        <f t="shared" si="1"/>
        <v>L</v>
      </c>
      <c r="I28" s="120" t="s">
        <v>4202</v>
      </c>
      <c r="J28" s="132" t="s">
        <v>4201</v>
      </c>
      <c r="K28" s="184">
        <v>240</v>
      </c>
    </row>
    <row r="29" spans="1:11">
      <c r="A29" s="181" t="str">
        <f t="shared" si="3"/>
        <v>$lang["briquetunit"]='kg';</v>
      </c>
      <c r="B29" s="182" t="s">
        <v>4194</v>
      </c>
      <c r="D29" s="182" t="s">
        <v>3532</v>
      </c>
      <c r="G29" s="115">
        <f t="shared" si="0"/>
        <v>0</v>
      </c>
      <c r="H29" s="205" t="str">
        <f t="shared" si="1"/>
        <v>kg</v>
      </c>
      <c r="I29" s="120" t="s">
        <v>4204</v>
      </c>
      <c r="J29" s="132" t="s">
        <v>4203</v>
      </c>
      <c r="K29" s="184">
        <v>243</v>
      </c>
    </row>
    <row r="30" spans="1:11">
      <c r="A30" s="181" t="str">
        <f t="shared" si="3"/>
        <v>$lang["areaunit"]='MJ';</v>
      </c>
      <c r="B30" s="182" t="s">
        <v>4195</v>
      </c>
      <c r="D30" s="182" t="s">
        <v>3532</v>
      </c>
      <c r="G30" s="115">
        <f t="shared" si="0"/>
        <v>0</v>
      </c>
      <c r="H30" s="205" t="str">
        <f t="shared" si="1"/>
        <v>MJ</v>
      </c>
      <c r="I30" s="120" t="s">
        <v>4206</v>
      </c>
      <c r="J30" s="132" t="s">
        <v>4205</v>
      </c>
      <c r="K30" s="184">
        <v>242</v>
      </c>
    </row>
    <row r="31" spans="1:11">
      <c r="A31" s="181" t="str">
        <f t="shared" si="3"/>
        <v>$lang["gasolineunit"]='L';</v>
      </c>
      <c r="B31" s="182" t="s">
        <v>4196</v>
      </c>
      <c r="D31" s="182" t="s">
        <v>3532</v>
      </c>
      <c r="E31" s="183" t="s">
        <v>3671</v>
      </c>
      <c r="G31" s="115">
        <f t="shared" si="0"/>
        <v>0</v>
      </c>
      <c r="H31" s="205" t="str">
        <f t="shared" si="1"/>
        <v>L</v>
      </c>
      <c r="I31" s="120" t="s">
        <v>4207</v>
      </c>
      <c r="J31" s="132" t="s">
        <v>4201</v>
      </c>
      <c r="K31" s="184">
        <v>241</v>
      </c>
    </row>
    <row r="32" spans="1:11">
      <c r="A32" s="181" t="str">
        <f>CLEAN(IF(LENB(B32)&gt;1,B32&amp;IF(LENB(H32)&lt;=1,"","'"&amp;H32&amp;"';"),""))</f>
        <v/>
      </c>
      <c r="B32" s="182" t="s">
        <v>3536</v>
      </c>
      <c r="E32" s="183" t="s">
        <v>3665</v>
      </c>
      <c r="G32" s="115">
        <f t="shared" si="0"/>
        <v>0</v>
      </c>
      <c r="H32" s="205" t="str">
        <f t="shared" si="1"/>
        <v/>
      </c>
      <c r="I32" s="120"/>
      <c r="J32" s="132"/>
      <c r="K32" s="184">
        <v>107</v>
      </c>
    </row>
    <row r="33" spans="1:11">
      <c r="A33" s="181" t="str">
        <f>CLEAN(IF(LENB(B33)&gt;1,B33&amp;IF(LENB(H33)&lt;=1,"","'"&amp;H33&amp;"';"),""))</f>
        <v>//--common unit-----------------</v>
      </c>
      <c r="B33" s="182" t="s">
        <v>4095</v>
      </c>
      <c r="G33" s="115">
        <f t="shared" si="0"/>
        <v>0</v>
      </c>
      <c r="H33" s="205" t="str">
        <f t="shared" si="1"/>
        <v/>
      </c>
      <c r="I33" s="120"/>
      <c r="J33" s="132"/>
    </row>
    <row r="34" spans="1:11">
      <c r="A34" s="187" t="str">
        <f>CLEAN(B34&amp;"'function("&amp;H34&amp;") {return "&amp;H35&amp;"};';")</f>
        <v>$lang['point_disp']='function(num) {return num + "点"};';</v>
      </c>
      <c r="B34" s="182" t="s">
        <v>4189</v>
      </c>
      <c r="D34" s="182" t="s">
        <v>4094</v>
      </c>
      <c r="E34" s="183" t="s">
        <v>4178</v>
      </c>
      <c r="G34" s="115">
        <f t="shared" si="0"/>
        <v>0</v>
      </c>
      <c r="H34" s="205" t="str">
        <f t="shared" si="1"/>
        <v>num</v>
      </c>
      <c r="I34" s="120" t="s">
        <v>4177</v>
      </c>
      <c r="J34" s="132" t="s">
        <v>4176</v>
      </c>
    </row>
    <row r="35" spans="1:11">
      <c r="A35" s="187" t="str">
        <f>CLEAN(IF(LENB(B35)&gt;1,B35&amp;IF(LENB(H35)&lt;=1,"","'"&amp;H35&amp;"';"),""))</f>
        <v/>
      </c>
      <c r="E35" s="183" t="s">
        <v>4179</v>
      </c>
      <c r="G35" s="115">
        <f t="shared" si="0"/>
        <v>0</v>
      </c>
      <c r="H35" s="205" t="str">
        <f t="shared" si="1"/>
        <v>num + "点"</v>
      </c>
      <c r="I35" s="120" t="s">
        <v>4190</v>
      </c>
      <c r="J35" s="132" t="s">
        <v>4190</v>
      </c>
    </row>
    <row r="36" spans="1:11">
      <c r="A36" s="181" t="str">
        <f>CLEAN(B36&amp;IF(D36="","","'"&amp;H36&amp;"'"&amp;D36))</f>
        <v>$lang["priceunit"]='円';</v>
      </c>
      <c r="B36" s="182" t="s">
        <v>4138</v>
      </c>
      <c r="D36" s="182" t="s">
        <v>3532</v>
      </c>
      <c r="E36" s="183" t="s">
        <v>3665</v>
      </c>
      <c r="G36" s="115">
        <f t="shared" si="0"/>
        <v>0</v>
      </c>
      <c r="H36" s="205" t="str">
        <f t="shared" si="1"/>
        <v>円</v>
      </c>
      <c r="I36" s="120" t="s">
        <v>1921</v>
      </c>
      <c r="J36" s="132" t="s">
        <v>1921</v>
      </c>
      <c r="K36" s="184">
        <v>156</v>
      </c>
    </row>
    <row r="37" spans="1:11">
      <c r="A37" s="181" t="str">
        <f>CLEAN(IF(LENB(B37)&gt;1,B37&amp;IF(LENB(H37)&lt;=1,"","'"&amp;H37&amp;"';"),""))</f>
        <v>$lang['co2unit']='kg';</v>
      </c>
      <c r="B37" s="182" t="s">
        <v>4256</v>
      </c>
      <c r="D37" s="182" t="s">
        <v>4094</v>
      </c>
      <c r="G37" s="115">
        <f t="shared" si="0"/>
        <v>0</v>
      </c>
      <c r="H37" s="205" t="str">
        <f t="shared" si="1"/>
        <v>kg</v>
      </c>
      <c r="I37" s="120" t="s">
        <v>4252</v>
      </c>
      <c r="J37" s="132" t="s">
        <v>4251</v>
      </c>
    </row>
    <row r="38" spans="1:11">
      <c r="A38" s="181" t="str">
        <f>CLEAN(IF(LENB(B38)&gt;1,B38&amp;IF(LENB(H38)&lt;=1,"","'"&amp;H38&amp;"';"),""))</f>
        <v>$lang['energyunit']='GJ';</v>
      </c>
      <c r="B38" s="182" t="s">
        <v>4257</v>
      </c>
      <c r="D38" s="182" t="s">
        <v>4094</v>
      </c>
      <c r="G38" s="115">
        <f t="shared" si="0"/>
        <v>0</v>
      </c>
      <c r="H38" s="205" t="str">
        <f t="shared" si="1"/>
        <v>GJ</v>
      </c>
      <c r="I38" s="120" t="s">
        <v>4250</v>
      </c>
      <c r="J38" s="132" t="s">
        <v>4251</v>
      </c>
    </row>
    <row r="39" spans="1:11">
      <c r="A39" s="181" t="str">
        <f>CLEAN(IF(LENB(B39)&gt;1,B39&amp;IF(LENB(H39)&lt;=1,"","'"&amp;H39&amp;"';"),""))</f>
        <v>$lang['monthunit']='月';</v>
      </c>
      <c r="B39" s="182" t="s">
        <v>4258</v>
      </c>
      <c r="D39" s="182" t="s">
        <v>4094</v>
      </c>
      <c r="G39" s="115">
        <f t="shared" si="0"/>
        <v>0</v>
      </c>
      <c r="H39" s="205" t="str">
        <f t="shared" si="1"/>
        <v>月</v>
      </c>
      <c r="I39" s="120" t="s">
        <v>4097</v>
      </c>
      <c r="J39" s="132" t="s">
        <v>4097</v>
      </c>
    </row>
    <row r="40" spans="1:11">
      <c r="A40" s="181" t="str">
        <f>CLEAN(IF(LENB(B40)&gt;1,B40&amp;IF(LENB(H40)&lt;=1,"","'"&amp;H40&amp;"';"),""))</f>
        <v>$lang['yearunit']='年';</v>
      </c>
      <c r="B40" s="182" t="s">
        <v>4259</v>
      </c>
      <c r="D40" s="182" t="s">
        <v>4094</v>
      </c>
      <c r="G40" s="115">
        <f t="shared" si="0"/>
        <v>0</v>
      </c>
      <c r="H40" s="205" t="str">
        <f t="shared" si="1"/>
        <v>年</v>
      </c>
      <c r="I40" s="120" t="s">
        <v>4096</v>
      </c>
      <c r="J40" s="132" t="s">
        <v>4096</v>
      </c>
    </row>
    <row r="41" spans="1:11">
      <c r="A41" s="181" t="str">
        <f t="shared" ref="A41:A47" si="4">CLEAN(IF(LENB(B41)&gt;1,B41&amp;IF(LENB(H41)&lt;=1,"","'"&amp;H41&amp;"';"),""))</f>
        <v/>
      </c>
      <c r="E41" s="183" t="s">
        <v>3665</v>
      </c>
      <c r="G41" s="115">
        <f t="shared" si="0"/>
        <v>0</v>
      </c>
      <c r="H41" s="205" t="str">
        <f t="shared" si="1"/>
        <v/>
      </c>
      <c r="I41" s="120"/>
      <c r="J41" s="132"/>
    </row>
    <row r="42" spans="1:11">
      <c r="A42" s="181" t="str">
        <f t="shared" si="4"/>
        <v/>
      </c>
      <c r="E42" s="183" t="s">
        <v>3665</v>
      </c>
      <c r="G42" s="115">
        <f t="shared" si="0"/>
        <v>0</v>
      </c>
      <c r="H42" s="205" t="str">
        <f t="shared" si="1"/>
        <v/>
      </c>
      <c r="I42" s="120"/>
      <c r="J42" s="132"/>
    </row>
    <row r="43" spans="1:11">
      <c r="A43" s="181" t="str">
        <f t="shared" si="4"/>
        <v/>
      </c>
      <c r="E43" s="183" t="s">
        <v>3665</v>
      </c>
      <c r="G43" s="115">
        <f t="shared" si="0"/>
        <v>0</v>
      </c>
      <c r="H43" s="205" t="str">
        <f t="shared" si="1"/>
        <v/>
      </c>
      <c r="I43" s="120"/>
      <c r="J43" s="132"/>
    </row>
    <row r="44" spans="1:11">
      <c r="A44" s="181" t="str">
        <f t="shared" si="4"/>
        <v/>
      </c>
      <c r="E44" s="183" t="s">
        <v>3665</v>
      </c>
      <c r="G44" s="115">
        <f t="shared" si="0"/>
        <v>0</v>
      </c>
      <c r="H44" s="205" t="str">
        <f t="shared" si="1"/>
        <v/>
      </c>
      <c r="I44" s="120"/>
      <c r="J44" s="132"/>
    </row>
    <row r="45" spans="1:11">
      <c r="A45" s="181" t="str">
        <f t="shared" si="4"/>
        <v/>
      </c>
      <c r="E45" s="183" t="s">
        <v>3665</v>
      </c>
      <c r="G45" s="115">
        <f t="shared" si="0"/>
        <v>0</v>
      </c>
      <c r="H45" s="205" t="str">
        <f t="shared" si="1"/>
        <v/>
      </c>
      <c r="I45" s="120"/>
      <c r="J45" s="132"/>
    </row>
    <row r="46" spans="1:11">
      <c r="A46" s="181" t="str">
        <f t="shared" si="4"/>
        <v/>
      </c>
      <c r="E46" s="183" t="s">
        <v>3665</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4184</v>
      </c>
      <c r="G48" s="115">
        <f t="shared" si="0"/>
        <v>0</v>
      </c>
      <c r="H48" s="205" t="str">
        <f t="shared" si="1"/>
        <v/>
      </c>
      <c r="I48" s="120"/>
      <c r="J48" s="132"/>
    </row>
    <row r="49" spans="1:11">
      <c r="A49" s="181" t="str">
        <f>CLEAN(B49&amp;IF(D49="","","'"&amp;H49&amp;"'"&amp;D49))</f>
        <v>$lang["startPageName"]='全体（簡易）';</v>
      </c>
      <c r="B49" s="182" t="s">
        <v>4118</v>
      </c>
      <c r="D49" s="182" t="s">
        <v>3532</v>
      </c>
      <c r="E49" s="183" t="s">
        <v>3665</v>
      </c>
      <c r="G49" s="115">
        <f t="shared" si="0"/>
        <v>0</v>
      </c>
      <c r="H49" s="205" t="str">
        <f t="shared" si="1"/>
        <v>全体（簡易）</v>
      </c>
      <c r="I49" s="120" t="s">
        <v>3589</v>
      </c>
      <c r="J49" s="132" t="s">
        <v>3589</v>
      </c>
      <c r="K49" s="184">
        <v>108</v>
      </c>
    </row>
    <row r="50" spans="1:11" ht="24">
      <c r="A50" s="181" t="str">
        <f>CLEAN(IF(LENB(B50)&gt;1,B50&amp;IF(LENB(H50)&lt;1,"","'"&amp;H50&amp;"';"),""))</f>
        <v>$lang['header_attension']='（動作モデルのため提案数値の保証はありません。ニーズに応じた開発ができます。）';</v>
      </c>
      <c r="B50" s="182" t="s">
        <v>4271</v>
      </c>
      <c r="D50" s="182" t="s">
        <v>3532</v>
      </c>
      <c r="E50" s="183" t="s">
        <v>3665</v>
      </c>
      <c r="G50" s="115">
        <f t="shared" si="0"/>
        <v>0</v>
      </c>
      <c r="H50" s="205" t="str">
        <f t="shared" si="1"/>
        <v>（動作モデルのため提案数値の保証はありません。ニーズに応じた開発ができます。）</v>
      </c>
      <c r="I50" s="120" t="s">
        <v>3537</v>
      </c>
      <c r="J50" s="132" t="s">
        <v>3537</v>
      </c>
      <c r="K50" s="184">
        <v>7</v>
      </c>
    </row>
    <row r="51" spans="1:11">
      <c r="A51" s="181" t="str">
        <f>CLEAN(B51&amp;IF(D51="","","'"&amp;H51&amp;"'"&amp;D51))</f>
        <v>$lang["dataClear"]='入力データを全て削除します。よろしいですか。';</v>
      </c>
      <c r="B51" s="182" t="s">
        <v>4119</v>
      </c>
      <c r="D51" s="182" t="s">
        <v>3532</v>
      </c>
      <c r="E51" s="183" t="s">
        <v>3665</v>
      </c>
      <c r="G51" s="115">
        <f t="shared" si="0"/>
        <v>0</v>
      </c>
      <c r="H51" s="205" t="str">
        <f t="shared" si="1"/>
        <v>入力データを全て削除します。よろしいですか。</v>
      </c>
      <c r="I51" s="120" t="s">
        <v>3590</v>
      </c>
      <c r="J51" s="132" t="s">
        <v>3590</v>
      </c>
      <c r="K51" s="184">
        <v>110</v>
      </c>
    </row>
    <row r="52" spans="1:11">
      <c r="A52" s="181" t="str">
        <f>CLEAN(B52&amp;IF(D52="","","'"&amp;H52&amp;"'"&amp;D52))</f>
        <v>$lang["savetobrowser"]='ブラウザに保存しました。';</v>
      </c>
      <c r="B52" s="182" t="s">
        <v>4121</v>
      </c>
      <c r="D52" s="182" t="s">
        <v>3532</v>
      </c>
      <c r="E52" s="183" t="s">
        <v>3665</v>
      </c>
      <c r="G52" s="115">
        <f t="shared" si="0"/>
        <v>0</v>
      </c>
      <c r="H52" s="205" t="str">
        <f t="shared" si="1"/>
        <v>ブラウザに保存しました。</v>
      </c>
      <c r="I52" s="120" t="s">
        <v>3592</v>
      </c>
      <c r="J52" s="132" t="s">
        <v>3592</v>
      </c>
      <c r="K52" s="184">
        <v>115</v>
      </c>
    </row>
    <row r="53" spans="1:11">
      <c r="A53" s="181" t="str">
        <f>CLEAN(B53&amp;IF(D53="","","'"&amp;H53&amp;"'"&amp;D53))</f>
        <v>$lang["savedataisshown"]='保存値は以下のとおりです。';</v>
      </c>
      <c r="B53" s="182" t="s">
        <v>4122</v>
      </c>
      <c r="D53" s="182" t="s">
        <v>3532</v>
      </c>
      <c r="E53" s="183" t="s">
        <v>3665</v>
      </c>
      <c r="G53" s="115">
        <f t="shared" si="0"/>
        <v>0</v>
      </c>
      <c r="H53" s="205" t="str">
        <f t="shared" si="1"/>
        <v>保存値は以下のとおりです。</v>
      </c>
      <c r="I53" s="120" t="s">
        <v>3593</v>
      </c>
      <c r="J53" s="132" t="s">
        <v>3593</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4186</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4210</v>
      </c>
      <c r="E56" s="183" t="s">
        <v>4178</v>
      </c>
      <c r="G56" s="115">
        <f t="shared" si="0"/>
        <v>0</v>
      </c>
      <c r="H56" s="205" t="str">
        <f t="shared" si="1"/>
        <v>numques, nowques</v>
      </c>
      <c r="I56" s="120" t="s">
        <v>4208</v>
      </c>
      <c r="J56" s="132" t="s">
        <v>4208</v>
      </c>
      <c r="K56" s="184">
        <v>264</v>
      </c>
    </row>
    <row r="57" spans="1:11">
      <c r="A57" s="187" t="str">
        <f>CLEAN(IF(LENB(B57)&gt;1,B57&amp;IF(LENB(H57)&lt;=1,"","'"&amp;H57&amp;"';"),""))</f>
        <v/>
      </c>
      <c r="E57" s="183" t="s">
        <v>4179</v>
      </c>
      <c r="G57" s="115">
        <f t="shared" si="0"/>
        <v>0</v>
      </c>
      <c r="H57" s="205" t="str">
        <f t="shared" si="1"/>
        <v xml:space="preserve"> "（" + numques +"問中" + nowques + "問目）"</v>
      </c>
      <c r="I57" s="120" t="s">
        <v>4209</v>
      </c>
      <c r="J57" s="132" t="s">
        <v>3894</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4182</v>
      </c>
      <c r="G59" s="115">
        <f t="shared" si="0"/>
        <v>0</v>
      </c>
      <c r="H59" s="205" t="str">
        <f t="shared" si="1"/>
        <v/>
      </c>
      <c r="I59" s="120"/>
      <c r="J59" s="132"/>
    </row>
    <row r="60" spans="1:11">
      <c r="A60" s="181" t="str">
        <f>CLEAN(B60&amp;IF(D60="","","'"&amp;H60&amp;"'"&amp;D60))</f>
        <v>$lang["youcall"]='あなた';</v>
      </c>
      <c r="B60" s="182" t="s">
        <v>4124</v>
      </c>
      <c r="D60" s="182" t="s">
        <v>3532</v>
      </c>
      <c r="E60" s="183" t="s">
        <v>3665</v>
      </c>
      <c r="G60" s="115">
        <f t="shared" si="0"/>
        <v>0</v>
      </c>
      <c r="H60" s="205" t="str">
        <f t="shared" si="1"/>
        <v>あなた</v>
      </c>
      <c r="I60" s="120" t="s">
        <v>3599</v>
      </c>
      <c r="J60" s="132" t="s">
        <v>3599</v>
      </c>
      <c r="K60" s="184">
        <v>127</v>
      </c>
    </row>
    <row r="61" spans="1:11">
      <c r="A61" s="181" t="str">
        <f>CLEAN(B61&amp;IF(D61="","","'"&amp;H61&amp;"'"&amp;D61))</f>
        <v>$lang["youcount"]='世帯';</v>
      </c>
      <c r="B61" s="182" t="s">
        <v>4125</v>
      </c>
      <c r="D61" s="182" t="s">
        <v>3532</v>
      </c>
      <c r="E61" s="183" t="s">
        <v>3665</v>
      </c>
      <c r="G61" s="115">
        <f t="shared" si="0"/>
        <v>0</v>
      </c>
      <c r="H61" s="205" t="str">
        <f t="shared" si="1"/>
        <v>世帯</v>
      </c>
      <c r="I61" s="120" t="s">
        <v>3600</v>
      </c>
      <c r="J61" s="132" t="s">
        <v>3600</v>
      </c>
      <c r="K61" s="184">
        <v>128</v>
      </c>
    </row>
    <row r="62" spans="1:11">
      <c r="A62" s="181" t="str">
        <f>CLEAN(B62&amp;IF(D62="","","'"&amp;H62&amp;"'"&amp;D62))</f>
        <v>$lang["totalhome"]='家庭全体';</v>
      </c>
      <c r="B62" s="182" t="s">
        <v>4128</v>
      </c>
      <c r="D62" s="182" t="s">
        <v>3532</v>
      </c>
      <c r="E62" s="183" t="s">
        <v>3665</v>
      </c>
      <c r="G62" s="115">
        <f t="shared" si="0"/>
        <v>0</v>
      </c>
      <c r="H62" s="205" t="str">
        <f t="shared" si="1"/>
        <v>家庭全体</v>
      </c>
      <c r="I62" s="120" t="s">
        <v>3603</v>
      </c>
      <c r="J62" s="132" t="s">
        <v>3603</v>
      </c>
      <c r="K62" s="184">
        <v>131</v>
      </c>
    </row>
    <row r="63" spans="1:11" ht="24">
      <c r="A63" s="187" t="str">
        <f>CLEAN(B63&amp;"'function("&amp;H63&amp;") {return "&amp;H64&amp;"};';")</f>
        <v>$lang["comparehome"]='function(target) {return "同じ世帯人数の"+target+"の家庭"};';</v>
      </c>
      <c r="B63" s="182" t="s">
        <v>4215</v>
      </c>
      <c r="E63" s="183" t="s">
        <v>3665</v>
      </c>
      <c r="G63" s="115">
        <f t="shared" si="0"/>
        <v>0</v>
      </c>
      <c r="H63" s="205" t="str">
        <f t="shared" si="1"/>
        <v>target</v>
      </c>
      <c r="I63" s="120" t="s">
        <v>4212</v>
      </c>
      <c r="J63" s="132" t="s">
        <v>4211</v>
      </c>
      <c r="K63" s="184">
        <v>133</v>
      </c>
    </row>
    <row r="64" spans="1:11">
      <c r="A64" s="187" t="str">
        <f>CLEAN(IF(LENB(B64)&gt;1,B64&amp;IF(LENB(H64)&lt;=1,"","'"&amp;H64&amp;"';"),""))</f>
        <v/>
      </c>
      <c r="E64" s="183" t="s">
        <v>3665</v>
      </c>
      <c r="G64" s="115">
        <f t="shared" si="0"/>
        <v>0</v>
      </c>
      <c r="H64" s="205" t="str">
        <f t="shared" si="1"/>
        <v>"同じ世帯人数の"+target+"の家庭"</v>
      </c>
      <c r="I64" s="120" t="s">
        <v>4214</v>
      </c>
      <c r="J64" s="132" t="s">
        <v>4213</v>
      </c>
      <c r="K64" s="184">
        <v>134</v>
      </c>
    </row>
    <row r="65" spans="1:11">
      <c r="A65" s="181" t="str">
        <f>CLEAN(IF(LENB(B65)&gt;1,B65&amp;IF(LENB(H65)&lt;=1,"","'"&amp;H65&amp;"';"),""))</f>
        <v/>
      </c>
      <c r="E65" s="183" t="s">
        <v>3665</v>
      </c>
      <c r="G65" s="115">
        <f t="shared" si="0"/>
        <v>0</v>
      </c>
      <c r="H65" s="205" t="str">
        <f t="shared" si="1"/>
        <v/>
      </c>
      <c r="I65" s="120"/>
      <c r="J65" s="132"/>
      <c r="K65" s="184">
        <v>135</v>
      </c>
    </row>
    <row r="66" spans="1:11">
      <c r="A66" s="187" t="str">
        <f>CLEAN(B66&amp;"'function("&amp;H66&amp;") {return "&amp;H67&amp;"};';")</f>
        <v>$lang["rankin100"]='function(count) {return "100" + count +"中順位"};';</v>
      </c>
      <c r="B66" s="182" t="s">
        <v>4217</v>
      </c>
      <c r="E66" s="183" t="s">
        <v>4178</v>
      </c>
      <c r="G66" s="115">
        <f t="shared" si="0"/>
        <v>0</v>
      </c>
      <c r="H66" s="205" t="str">
        <f t="shared" si="1"/>
        <v>count</v>
      </c>
      <c r="I66" s="120" t="s">
        <v>4216</v>
      </c>
      <c r="J66" s="132"/>
      <c r="K66" s="184">
        <v>213</v>
      </c>
    </row>
    <row r="67" spans="1:11">
      <c r="A67" s="187" t="str">
        <f>CLEAN(IF(LENB(B67)&gt;1,B67&amp;IF(LENB(H67)&lt;=1,"","'"&amp;H67&amp;"';"),""))</f>
        <v/>
      </c>
      <c r="E67" s="183" t="s">
        <v>4179</v>
      </c>
      <c r="G67" s="115">
        <f t="shared" si="0"/>
        <v>0</v>
      </c>
      <c r="H67" s="205" t="str">
        <f t="shared" si="1"/>
        <v>"100" + count +"中順位"</v>
      </c>
      <c r="I67" s="120" t="s">
        <v>4218</v>
      </c>
      <c r="J67" s="132">
        <v>100</v>
      </c>
      <c r="K67" s="184">
        <v>214</v>
      </c>
    </row>
    <row r="68" spans="1:11">
      <c r="A68" s="181" t="str">
        <f>CLEAN(B68&amp;IF(D68="","","'"&amp;H68&amp;"'"&amp;D68))</f>
        <v/>
      </c>
      <c r="E68" s="183" t="s">
        <v>3665</v>
      </c>
      <c r="G68" s="115">
        <f t="shared" si="0"/>
        <v>0</v>
      </c>
      <c r="H68" s="205" t="str">
        <f t="shared" si="1"/>
        <v/>
      </c>
      <c r="I68" s="120"/>
      <c r="J68" s="132" t="s">
        <v>3638</v>
      </c>
      <c r="K68" s="184">
        <v>215</v>
      </c>
    </row>
    <row r="69" spans="1:11">
      <c r="A69" s="181" t="str">
        <f>CLEAN(B69&amp;IF(D69="","","'"&amp;H69&amp;"'"&amp;D69))</f>
        <v>$lang["rankcall"]='位';</v>
      </c>
      <c r="B69" s="182" t="s">
        <v>4146</v>
      </c>
      <c r="D69" s="182" t="s">
        <v>3532</v>
      </c>
      <c r="E69" s="183" t="s">
        <v>3665</v>
      </c>
      <c r="G69" s="115">
        <f t="shared" ref="G69:G132" si="5">IF(MOD(LEN(H69) - LEN(SUBSTITUTE(H69, """", "")),2) = 1,1,0)</f>
        <v>0</v>
      </c>
      <c r="H69" s="205" t="str">
        <f t="shared" si="1"/>
        <v>位</v>
      </c>
      <c r="I69" s="120" t="s">
        <v>3639</v>
      </c>
      <c r="J69" s="132" t="s">
        <v>3639</v>
      </c>
      <c r="K69" s="184">
        <v>217</v>
      </c>
    </row>
    <row r="70" spans="1:11" ht="24">
      <c r="A70" s="187" t="str">
        <f>CLEAN(B70&amp;"'function("&amp;H70&amp;") {return "&amp;H71&amp;"};';")</f>
        <v>$lang["co2ratio"]='function(ratio) {return "　CO2排出量は、平均の" + ratio +"倍です。"};';</v>
      </c>
      <c r="B70" s="182" t="s">
        <v>4260</v>
      </c>
      <c r="E70" s="183" t="s">
        <v>4178</v>
      </c>
      <c r="G70" s="115">
        <f t="shared" si="5"/>
        <v>0</v>
      </c>
      <c r="H70" s="205" t="str">
        <f t="shared" ref="H70:H133" si="6">SUBSTITUTE(I70, "'", "\'")</f>
        <v>ratio</v>
      </c>
      <c r="I70" s="120" t="s">
        <v>4220</v>
      </c>
      <c r="J70" s="132" t="s">
        <v>4219</v>
      </c>
      <c r="K70" s="184">
        <v>218</v>
      </c>
    </row>
    <row r="71" spans="1:11">
      <c r="A71" s="187" t="str">
        <f>CLEAN(IF(LENB(B71)&gt;1,B71&amp;IF(LENB(H71)&lt;=1,"","'"&amp;H71&amp;"';"),""))</f>
        <v/>
      </c>
      <c r="E71" s="183" t="s">
        <v>4179</v>
      </c>
      <c r="G71" s="115">
        <f t="shared" si="5"/>
        <v>0</v>
      </c>
      <c r="H71" s="205" t="str">
        <f t="shared" si="6"/>
        <v>"　CO2排出量は、平均の" + ratio +"倍です。"</v>
      </c>
      <c r="I71" s="120" t="s">
        <v>4221</v>
      </c>
      <c r="J71" s="132" t="s">
        <v>4221</v>
      </c>
      <c r="K71" s="184">
        <v>219</v>
      </c>
    </row>
    <row r="72" spans="1:11">
      <c r="A72" s="181" t="str">
        <f t="shared" ref="A72:A77" si="7">CLEAN(B72&amp;IF(D72="","","'"&amp;H72&amp;"'"&amp;D72))</f>
        <v/>
      </c>
      <c r="E72" s="183" t="s">
        <v>3665</v>
      </c>
      <c r="G72" s="115">
        <f t="shared" si="5"/>
        <v>0</v>
      </c>
      <c r="H72" s="205" t="str">
        <f t="shared" si="6"/>
        <v>倍です。</v>
      </c>
      <c r="I72" s="120" t="s">
        <v>3640</v>
      </c>
      <c r="J72" s="132" t="s">
        <v>3640</v>
      </c>
      <c r="K72" s="184">
        <v>220</v>
      </c>
    </row>
    <row r="73" spans="1:11">
      <c r="A73" s="181" t="str">
        <f t="shared" si="7"/>
        <v>$lang["co2compare06"]='平均よりもだいぶ少ないです。とてもすてきな暮らしです。';</v>
      </c>
      <c r="B73" s="182" t="s">
        <v>4147</v>
      </c>
      <c r="D73" s="182" t="s">
        <v>3532</v>
      </c>
      <c r="E73" s="183" t="s">
        <v>3665</v>
      </c>
      <c r="G73" s="115">
        <f t="shared" si="5"/>
        <v>0</v>
      </c>
      <c r="H73" s="205" t="str">
        <f t="shared" si="6"/>
        <v>平均よりもだいぶ少ないです。とてもすてきな暮らしです。</v>
      </c>
      <c r="I73" s="120" t="s">
        <v>3641</v>
      </c>
      <c r="J73" s="132" t="s">
        <v>3641</v>
      </c>
      <c r="K73" s="184">
        <v>222</v>
      </c>
    </row>
    <row r="74" spans="1:11">
      <c r="A74" s="181" t="str">
        <f t="shared" si="7"/>
        <v>$lang["co2compare08"]='平均よりも少なめです。すてきな暮らしです。';</v>
      </c>
      <c r="B74" s="182" t="s">
        <v>4148</v>
      </c>
      <c r="D74" s="182" t="s">
        <v>3532</v>
      </c>
      <c r="E74" s="183" t="s">
        <v>3665</v>
      </c>
      <c r="G74" s="115">
        <f t="shared" si="5"/>
        <v>0</v>
      </c>
      <c r="H74" s="205" t="str">
        <f t="shared" si="6"/>
        <v>平均よりも少なめです。すてきな暮らしです。</v>
      </c>
      <c r="I74" s="120" t="s">
        <v>3642</v>
      </c>
      <c r="J74" s="132" t="s">
        <v>3642</v>
      </c>
      <c r="K74" s="184">
        <v>223</v>
      </c>
    </row>
    <row r="75" spans="1:11">
      <c r="A75" s="181" t="str">
        <f t="shared" si="7"/>
        <v>$lang["co2compare10"]='平均と同じ程度です。';</v>
      </c>
      <c r="B75" s="182" t="s">
        <v>4149</v>
      </c>
      <c r="D75" s="182" t="s">
        <v>3532</v>
      </c>
      <c r="E75" s="183" t="s">
        <v>3665</v>
      </c>
      <c r="G75" s="115">
        <f t="shared" si="5"/>
        <v>0</v>
      </c>
      <c r="H75" s="205" t="str">
        <f t="shared" si="6"/>
        <v>平均と同じ程度です。</v>
      </c>
      <c r="I75" s="120" t="s">
        <v>3643</v>
      </c>
      <c r="J75" s="132" t="s">
        <v>3643</v>
      </c>
      <c r="K75" s="184">
        <v>224</v>
      </c>
    </row>
    <row r="76" spans="1:11" ht="24">
      <c r="A76" s="181" t="str">
        <f t="shared" si="7"/>
        <v>$lang["co2compare12"]='平均よりもやや多めです。改善により光熱費が下がる余地は大きそうです。';</v>
      </c>
      <c r="B76" s="182" t="s">
        <v>4150</v>
      </c>
      <c r="D76" s="182" t="s">
        <v>3532</v>
      </c>
      <c r="E76" s="183" t="s">
        <v>3665</v>
      </c>
      <c r="G76" s="115">
        <f t="shared" si="5"/>
        <v>0</v>
      </c>
      <c r="H76" s="205" t="str">
        <f t="shared" si="6"/>
        <v>平均よりもやや多めです。改善により光熱費が下がる余地は大きそうです。</v>
      </c>
      <c r="I76" s="120" t="s">
        <v>3644</v>
      </c>
      <c r="J76" s="132" t="s">
        <v>3644</v>
      </c>
      <c r="K76" s="184">
        <v>225</v>
      </c>
    </row>
    <row r="77" spans="1:11" ht="24">
      <c r="A77" s="181" t="str">
        <f t="shared" si="7"/>
        <v>$lang["co2compare14"]='平均よりも多めです。改善により光熱費が下がる余地は大きそうです。';</v>
      </c>
      <c r="B77" s="182" t="s">
        <v>4151</v>
      </c>
      <c r="D77" s="182" t="s">
        <v>3532</v>
      </c>
      <c r="E77" s="183" t="s">
        <v>3665</v>
      </c>
      <c r="G77" s="115">
        <f t="shared" si="5"/>
        <v>0</v>
      </c>
      <c r="H77" s="205" t="str">
        <f t="shared" si="6"/>
        <v>平均よりも多めです。改善により光熱費が下がる余地は大きそうです。</v>
      </c>
      <c r="I77" s="120" t="s">
        <v>3645</v>
      </c>
      <c r="J77" s="132" t="s">
        <v>3645</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4223</v>
      </c>
      <c r="E78" s="183" t="s">
        <v>4178</v>
      </c>
      <c r="G78" s="115">
        <f t="shared" si="5"/>
        <v>0</v>
      </c>
      <c r="H78" s="205" t="str">
        <f t="shared" si="6"/>
        <v>same,youcount,rank</v>
      </c>
      <c r="I78" s="120" t="s">
        <v>4222</v>
      </c>
      <c r="J78" s="132"/>
      <c r="K78" s="184">
        <v>227</v>
      </c>
    </row>
    <row r="79" spans="1:11" ht="24">
      <c r="A79" s="187" t="str">
        <f>CLEAN(IF(LENB(B79)&gt;1,B79&amp;IF(LENB(H79)&lt;=1,"","'"&amp;H79&amp;"';"),""))</f>
        <v/>
      </c>
      <c r="E79" s="183" t="s">
        <v>4179</v>
      </c>
      <c r="G79" s="115">
        <f t="shared" si="5"/>
        <v>0</v>
      </c>
      <c r="H79" s="205" t="str">
        <f t="shared" si="6"/>
        <v>same +"が100" + youcount + "あったとすると、少ないほうから" +   youcount+ "番目です。&lt;br&gt;"</v>
      </c>
      <c r="I79" s="120" t="s">
        <v>4264</v>
      </c>
      <c r="J79" s="132" t="s">
        <v>3646</v>
      </c>
      <c r="K79" s="184">
        <v>228</v>
      </c>
    </row>
    <row r="80" spans="1:11">
      <c r="A80" s="181" t="str">
        <f t="shared" ref="A80:A90" si="8">CLEAN(B80&amp;IF(D80="","","'"&amp;H80&amp;"'"&amp;D80))</f>
        <v/>
      </c>
      <c r="E80" s="183" t="s">
        <v>3665</v>
      </c>
      <c r="G80" s="115">
        <f t="shared" si="5"/>
        <v>0</v>
      </c>
      <c r="H80" s="205" t="str">
        <f t="shared" si="6"/>
        <v/>
      </c>
      <c r="I80" s="120"/>
      <c r="J80" s="132" t="s">
        <v>3647</v>
      </c>
      <c r="K80" s="184">
        <v>229</v>
      </c>
    </row>
    <row r="81" spans="1:13">
      <c r="A81" s="181" t="str">
        <f t="shared" si="8"/>
        <v/>
      </c>
      <c r="E81" s="183" t="s">
        <v>3665</v>
      </c>
      <c r="G81" s="115">
        <f t="shared" si="5"/>
        <v>0</v>
      </c>
      <c r="H81" s="205" t="str">
        <f t="shared" si="6"/>
        <v/>
      </c>
      <c r="I81" s="120"/>
      <c r="J81" s="132" t="s">
        <v>3648</v>
      </c>
      <c r="K81" s="184">
        <v>230</v>
      </c>
    </row>
    <row r="82" spans="1:13">
      <c r="A82" s="181" t="str">
        <f t="shared" si="8"/>
        <v/>
      </c>
      <c r="B82" s="182" t="s">
        <v>3536</v>
      </c>
      <c r="E82" s="183" t="s">
        <v>3665</v>
      </c>
      <c r="G82" s="115">
        <f t="shared" si="5"/>
        <v>0</v>
      </c>
      <c r="H82" s="205" t="str">
        <f t="shared" si="6"/>
        <v/>
      </c>
      <c r="I82" s="120"/>
      <c r="J82" s="132"/>
      <c r="K82" s="184">
        <v>232</v>
      </c>
    </row>
    <row r="83" spans="1:13">
      <c r="A83" s="181" t="str">
        <f t="shared" si="8"/>
        <v/>
      </c>
      <c r="B83" s="182" t="s">
        <v>3536</v>
      </c>
      <c r="E83" s="183" t="s">
        <v>3665</v>
      </c>
      <c r="G83" s="115">
        <f t="shared" si="5"/>
        <v>0</v>
      </c>
      <c r="H83" s="205" t="str">
        <f t="shared" si="6"/>
        <v/>
      </c>
      <c r="I83" s="120"/>
      <c r="J83" s="132"/>
      <c r="K83" s="184">
        <v>233</v>
      </c>
    </row>
    <row r="84" spans="1:13">
      <c r="A84" s="181" t="str">
        <f t="shared" si="8"/>
        <v>//itemize-----------</v>
      </c>
      <c r="B84" s="182" t="s">
        <v>3649</v>
      </c>
      <c r="E84" s="183" t="s">
        <v>3665</v>
      </c>
      <c r="G84" s="115">
        <f t="shared" si="5"/>
        <v>0</v>
      </c>
      <c r="H84" s="205" t="str">
        <f t="shared" si="6"/>
        <v/>
      </c>
      <c r="I84" s="120"/>
      <c r="J84" s="132"/>
      <c r="K84" s="184">
        <v>234</v>
      </c>
    </row>
    <row r="85" spans="1:13">
      <c r="A85" s="181" t="str">
        <f t="shared" si="8"/>
        <v>$lang["itemize"]='内訳';</v>
      </c>
      <c r="B85" s="182" t="s">
        <v>4152</v>
      </c>
      <c r="D85" s="182" t="s">
        <v>3532</v>
      </c>
      <c r="E85" s="183" t="s">
        <v>3665</v>
      </c>
      <c r="G85" s="115">
        <f t="shared" si="5"/>
        <v>0</v>
      </c>
      <c r="H85" s="205" t="str">
        <f t="shared" si="6"/>
        <v>内訳</v>
      </c>
      <c r="I85" s="120" t="s">
        <v>3650</v>
      </c>
      <c r="J85" s="132" t="s">
        <v>3650</v>
      </c>
      <c r="K85" s="184">
        <v>235</v>
      </c>
    </row>
    <row r="86" spans="1:13">
      <c r="A86" s="181" t="str">
        <f t="shared" si="8"/>
        <v>$lang["itemname"]='分野';</v>
      </c>
      <c r="B86" s="182" t="s">
        <v>4153</v>
      </c>
      <c r="D86" s="182" t="s">
        <v>3532</v>
      </c>
      <c r="E86" s="183" t="s">
        <v>3665</v>
      </c>
      <c r="G86" s="115">
        <f t="shared" si="5"/>
        <v>0</v>
      </c>
      <c r="H86" s="205" t="str">
        <f t="shared" si="6"/>
        <v>分野</v>
      </c>
      <c r="I86" s="120" t="s">
        <v>3651</v>
      </c>
      <c r="J86" s="132" t="s">
        <v>3651</v>
      </c>
      <c r="K86" s="184">
        <v>236</v>
      </c>
    </row>
    <row r="87" spans="1:13">
      <c r="A87" s="181" t="str">
        <f t="shared" si="8"/>
        <v>$lang["percent"]='割合(%)';</v>
      </c>
      <c r="B87" s="182" t="s">
        <v>4154</v>
      </c>
      <c r="D87" s="182" t="s">
        <v>3532</v>
      </c>
      <c r="E87" s="183" t="s">
        <v>3665</v>
      </c>
      <c r="G87" s="115">
        <f t="shared" si="5"/>
        <v>0</v>
      </c>
      <c r="H87" s="205" t="str">
        <f t="shared" si="6"/>
        <v>割合(%)</v>
      </c>
      <c r="I87" s="120" t="s">
        <v>3652</v>
      </c>
      <c r="J87" s="132" t="s">
        <v>3652</v>
      </c>
      <c r="K87" s="184">
        <v>237</v>
      </c>
    </row>
    <row r="88" spans="1:13">
      <c r="A88" s="181" t="str">
        <f t="shared" si="8"/>
        <v>$lang["measure"]='対策';</v>
      </c>
      <c r="B88" s="182" t="s">
        <v>4161</v>
      </c>
      <c r="D88" s="182" t="s">
        <v>3532</v>
      </c>
      <c r="E88" s="183" t="s">
        <v>3665</v>
      </c>
      <c r="G88" s="115">
        <f t="shared" si="5"/>
        <v>0</v>
      </c>
      <c r="H88" s="205" t="str">
        <f t="shared" si="6"/>
        <v>対策</v>
      </c>
      <c r="I88" s="120" t="s">
        <v>3542</v>
      </c>
      <c r="J88" s="132" t="s">
        <v>3542</v>
      </c>
      <c r="K88" s="184">
        <v>250</v>
      </c>
      <c r="M88" s="183"/>
    </row>
    <row r="89" spans="1:13">
      <c r="A89" s="181" t="str">
        <f t="shared" si="8"/>
        <v>$lang["merit"]='お得';</v>
      </c>
      <c r="B89" s="182" t="s">
        <v>4162</v>
      </c>
      <c r="D89" s="182" t="s">
        <v>3532</v>
      </c>
      <c r="E89" s="183" t="s">
        <v>4273</v>
      </c>
      <c r="G89" s="115">
        <f t="shared" si="5"/>
        <v>0</v>
      </c>
      <c r="H89" s="205" t="str">
        <f t="shared" si="6"/>
        <v>お得</v>
      </c>
      <c r="I89" s="120" t="s">
        <v>3655</v>
      </c>
      <c r="J89" s="132" t="s">
        <v>3655</v>
      </c>
      <c r="K89" s="184">
        <v>251</v>
      </c>
      <c r="M89" s="183"/>
    </row>
    <row r="90" spans="1:13">
      <c r="A90" s="181" t="str">
        <f t="shared" si="8"/>
        <v>$lang["select"]='選択';</v>
      </c>
      <c r="B90" s="182" t="s">
        <v>4163</v>
      </c>
      <c r="D90" s="182" t="s">
        <v>3532</v>
      </c>
      <c r="E90" s="183" t="s">
        <v>3665</v>
      </c>
      <c r="G90" s="115">
        <f t="shared" si="5"/>
        <v>0</v>
      </c>
      <c r="H90" s="205" t="str">
        <f t="shared" si="6"/>
        <v>選択</v>
      </c>
      <c r="I90" s="120" t="s">
        <v>3656</v>
      </c>
      <c r="J90" s="132" t="s">
        <v>3656</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4267</v>
      </c>
      <c r="E91" s="183" t="s">
        <v>4178</v>
      </c>
      <c r="G91" s="115">
        <f t="shared" si="5"/>
        <v>0</v>
      </c>
      <c r="H91" s="205" t="str">
        <f t="shared" si="6"/>
        <v>main3,sum</v>
      </c>
      <c r="I91" s="120" t="s">
        <v>4224</v>
      </c>
      <c r="J91" s="132"/>
      <c r="K91" s="184">
        <v>253</v>
      </c>
    </row>
    <row r="92" spans="1:13" ht="24">
      <c r="A92" s="187" t="str">
        <f>CLEAN(IF(LENB(B92)&gt;1,B92&amp;IF(LENB(H92)&lt;=1,"","'"&amp;H92&amp;"';"),""))</f>
        <v/>
      </c>
      <c r="E92" s="183" t="s">
        <v>4179</v>
      </c>
      <c r="G92" s="115">
        <f t="shared" si="5"/>
        <v>0</v>
      </c>
      <c r="H92" s="205" t="str">
        <f t="shared" si="6"/>
        <v>main3+"の割合が大きく、この3分野で" + sum+"%を占めます。こうした大きい分野の対策が効果的です。"</v>
      </c>
      <c r="I92" s="120" t="s">
        <v>4225</v>
      </c>
      <c r="J92" s="132" t="s">
        <v>3657</v>
      </c>
      <c r="K92" s="184">
        <v>254</v>
      </c>
    </row>
    <row r="93" spans="1:13">
      <c r="A93" s="181" t="str">
        <f>CLEAN(B93&amp;IF(D93="","","'"&amp;H93&amp;"'"&amp;D93))</f>
        <v/>
      </c>
      <c r="E93" s="183" t="s">
        <v>3665</v>
      </c>
      <c r="G93" s="115">
        <f t="shared" si="5"/>
        <v>0</v>
      </c>
      <c r="H93" s="205" t="str">
        <f t="shared" si="6"/>
        <v/>
      </c>
      <c r="I93" s="120"/>
      <c r="J93" s="132" t="s">
        <v>3658</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4183</v>
      </c>
      <c r="G95" s="115">
        <f t="shared" si="5"/>
        <v>0</v>
      </c>
      <c r="H95" s="205" t="str">
        <f t="shared" si="6"/>
        <v/>
      </c>
      <c r="I95" s="120"/>
      <c r="J95" s="132"/>
    </row>
    <row r="96" spans="1:13">
      <c r="A96" s="181" t="str">
        <f>CLEAN(B96&amp;IF(D96="","","'"&amp;H96&amp;"'"&amp;D96))</f>
        <v>$lang["effectivemeasures"]='効果的な対策';</v>
      </c>
      <c r="B96" s="182" t="s">
        <v>4120</v>
      </c>
      <c r="D96" s="182" t="s">
        <v>3532</v>
      </c>
      <c r="E96" s="183" t="s">
        <v>3665</v>
      </c>
      <c r="G96" s="115">
        <f t="shared" si="5"/>
        <v>0</v>
      </c>
      <c r="H96" s="205" t="str">
        <f t="shared" si="6"/>
        <v>効果的な対策</v>
      </c>
      <c r="I96" s="120" t="s">
        <v>3591</v>
      </c>
      <c r="J96" s="132" t="s">
        <v>3591</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4262</v>
      </c>
      <c r="E97" s="183" t="s">
        <v>3665</v>
      </c>
      <c r="G97" s="115">
        <f t="shared" si="5"/>
        <v>0</v>
      </c>
      <c r="H97" s="205" t="str">
        <f t="shared" si="6"/>
        <v>percent,fee,co2</v>
      </c>
      <c r="I97" s="120" t="s">
        <v>4226</v>
      </c>
      <c r="J97" s="132"/>
      <c r="K97" s="184">
        <v>118</v>
      </c>
    </row>
    <row r="98" spans="1:11" ht="48">
      <c r="A98" s="187" t="str">
        <f>CLEAN(IF(LENB(B98)&gt;1,B98&amp;IF(LENB(H98)&lt;=1,"","'"&amp;H98&amp;"';"),""))</f>
        <v/>
      </c>
      <c r="E98" s="183" t="s">
        <v>3665</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4227</v>
      </c>
      <c r="J98" s="132" t="s">
        <v>3594</v>
      </c>
      <c r="K98" s="184">
        <v>119</v>
      </c>
    </row>
    <row r="99" spans="1:11">
      <c r="A99" s="181" t="str">
        <f>CLEAN(B99&amp;IF(D99="","","'"&amp;H99&amp;"'"&amp;D99))</f>
        <v/>
      </c>
      <c r="E99" s="183" t="s">
        <v>3665</v>
      </c>
      <c r="G99" s="115">
        <f t="shared" si="5"/>
        <v>0</v>
      </c>
      <c r="H99" s="205" t="str">
        <f t="shared" si="6"/>
        <v/>
      </c>
      <c r="I99" s="120"/>
      <c r="J99" s="132" t="s">
        <v>3595</v>
      </c>
      <c r="K99" s="184">
        <v>120</v>
      </c>
    </row>
    <row r="100" spans="1:11">
      <c r="A100" s="181" t="str">
        <f>CLEAN(B100&amp;IF(D100="","","'"&amp;H100&amp;"'"&amp;D100))</f>
        <v/>
      </c>
      <c r="E100" s="183" t="s">
        <v>3665</v>
      </c>
      <c r="G100" s="115">
        <f t="shared" si="5"/>
        <v>0</v>
      </c>
      <c r="H100" s="205" t="str">
        <f t="shared" si="6"/>
        <v/>
      </c>
      <c r="I100" s="120"/>
      <c r="J100" s="132" t="s">
        <v>3596</v>
      </c>
      <c r="K100" s="184">
        <v>121</v>
      </c>
    </row>
    <row r="101" spans="1:11" ht="24">
      <c r="A101" s="181" t="str">
        <f>CLEAN(B101&amp;IF(D101="","","'"&amp;H101&amp;"'"&amp;D101))</f>
        <v/>
      </c>
      <c r="E101" s="183" t="s">
        <v>3665</v>
      </c>
      <c r="G101" s="115">
        <f t="shared" si="5"/>
        <v>0</v>
      </c>
      <c r="H101" s="205" t="str">
        <f t="shared" si="6"/>
        <v/>
      </c>
      <c r="I101" s="120"/>
      <c r="J101" s="132" t="s">
        <v>3597</v>
      </c>
      <c r="K101" s="184">
        <v>122</v>
      </c>
    </row>
    <row r="102" spans="1:11">
      <c r="A102" s="187" t="str">
        <f>CLEAN(B102&amp;"'function("&amp;H102&amp;") {return "&amp;H103&amp;"};';")</f>
        <v>$lang["titlemessage"]='function(title) {return  title+"取り組みが効果的です。"};';</v>
      </c>
      <c r="B102" s="182" t="s">
        <v>4230</v>
      </c>
      <c r="E102" s="183" t="s">
        <v>4178</v>
      </c>
      <c r="G102" s="115">
        <f t="shared" si="5"/>
        <v>0</v>
      </c>
      <c r="H102" s="205" t="str">
        <f t="shared" si="6"/>
        <v>title</v>
      </c>
      <c r="I102" s="120" t="s">
        <v>1902</v>
      </c>
      <c r="J102" s="132"/>
      <c r="K102" s="184">
        <v>163</v>
      </c>
    </row>
    <row r="103" spans="1:11">
      <c r="A103" s="187" t="str">
        <f>CLEAN(IF(LENB(B103)&gt;1,B103&amp;IF(LENB(H103)&lt;=1,"","'"&amp;H103&amp;"';"),""))</f>
        <v/>
      </c>
      <c r="E103" s="183" t="s">
        <v>4179</v>
      </c>
      <c r="G103" s="115">
        <f t="shared" si="5"/>
        <v>0</v>
      </c>
      <c r="H103" s="205" t="str">
        <f t="shared" si="6"/>
        <v xml:space="preserve"> title+"取り組みが効果的です。"</v>
      </c>
      <c r="I103" s="120" t="s">
        <v>4228</v>
      </c>
      <c r="J103" s="132" t="s">
        <v>3614</v>
      </c>
      <c r="K103" s="184">
        <v>164</v>
      </c>
    </row>
    <row r="104" spans="1:11" ht="24">
      <c r="A104" s="187" t="str">
        <f>CLEAN(B104&amp;"'function("&amp;H104&amp;") {return "&amp;H105&amp;"};';")</f>
        <v>$lang["co2reduction"]='function(co2) {return "年間" + co2+"kgのCO2を減らすことができます。"};';</v>
      </c>
      <c r="B104" s="182" t="s">
        <v>4231</v>
      </c>
      <c r="E104" s="183" t="s">
        <v>4178</v>
      </c>
      <c r="G104" s="115">
        <f t="shared" si="5"/>
        <v>0</v>
      </c>
      <c r="H104" s="205" t="str">
        <f t="shared" si="6"/>
        <v>co2</v>
      </c>
      <c r="I104" s="120" t="s">
        <v>4229</v>
      </c>
      <c r="J104" s="132"/>
      <c r="K104" s="184">
        <v>166</v>
      </c>
    </row>
    <row r="105" spans="1:11">
      <c r="A105" s="187" t="str">
        <f>CLEAN(IF(LENB(B105)&gt;1,B105&amp;IF(LENB(H105)&lt;=1,"","'"&amp;H105&amp;"';"),""))</f>
        <v/>
      </c>
      <c r="E105" s="183" t="s">
        <v>4179</v>
      </c>
      <c r="G105" s="115">
        <f t="shared" si="5"/>
        <v>0</v>
      </c>
      <c r="H105" s="205" t="str">
        <f t="shared" si="6"/>
        <v>"年間" + co2+"kgのCO2を減らすことができます。"</v>
      </c>
      <c r="I105" s="120" t="s">
        <v>4265</v>
      </c>
      <c r="J105" s="132" t="s">
        <v>3615</v>
      </c>
      <c r="K105" s="184">
        <v>167</v>
      </c>
    </row>
    <row r="106" spans="1:11">
      <c r="A106" s="181" t="str">
        <f>CLEAN(B106&amp;IF(D106="","","'"&amp;H106&amp;"'"&amp;D106))</f>
        <v/>
      </c>
      <c r="E106" s="183" t="s">
        <v>3665</v>
      </c>
      <c r="G106" s="115">
        <f t="shared" si="5"/>
        <v>0</v>
      </c>
      <c r="H106" s="205" t="str">
        <f t="shared" si="6"/>
        <v/>
      </c>
      <c r="I106" s="120"/>
      <c r="J106" s="132" t="s">
        <v>3616</v>
      </c>
      <c r="K106" s="184">
        <v>168</v>
      </c>
    </row>
    <row r="107" spans="1:11" ht="24">
      <c r="A107" s="187" t="str">
        <f>CLEAN(B107&amp;"'function("&amp;H107&amp;") {return "&amp;H108&amp;"};';")</f>
        <v>$lang["reducepercent"]='function(name,percent) {return "これは" + name+"の" +percent+"%を減らすことに相当します。"};';</v>
      </c>
      <c r="B107" s="182" t="s">
        <v>4233</v>
      </c>
      <c r="E107" s="183" t="s">
        <v>4178</v>
      </c>
      <c r="G107" s="115">
        <f t="shared" si="5"/>
        <v>0</v>
      </c>
      <c r="H107" s="205" t="str">
        <f t="shared" si="6"/>
        <v>name,percent</v>
      </c>
      <c r="I107" s="120" t="s">
        <v>4232</v>
      </c>
      <c r="J107" s="132"/>
      <c r="K107" s="184">
        <v>170</v>
      </c>
    </row>
    <row r="108" spans="1:11" ht="24">
      <c r="A108" s="187" t="str">
        <f>CLEAN(IF(LENB(B108)&gt;1,B108&amp;IF(LENB(H108)&lt;=1,"","'"&amp;H108&amp;"';"),""))</f>
        <v/>
      </c>
      <c r="E108" s="183" t="s">
        <v>4179</v>
      </c>
      <c r="G108" s="115">
        <f t="shared" si="5"/>
        <v>0</v>
      </c>
      <c r="H108" s="205" t="str">
        <f t="shared" si="6"/>
        <v>"これは" + name+"の" +percent+"%を減らすことに相当します。"</v>
      </c>
      <c r="I108" s="120" t="s">
        <v>4266</v>
      </c>
      <c r="J108" s="132" t="s">
        <v>3617</v>
      </c>
      <c r="K108" s="184">
        <v>171</v>
      </c>
    </row>
    <row r="109" spans="1:11">
      <c r="A109" s="181" t="str">
        <f>CLEAN(B109&amp;IF(D109="","","'"&amp;H109&amp;"'"&amp;D109))</f>
        <v/>
      </c>
      <c r="E109" s="183" t="s">
        <v>3665</v>
      </c>
      <c r="G109" s="115">
        <f t="shared" si="5"/>
        <v>0</v>
      </c>
      <c r="H109" s="205" t="str">
        <f t="shared" si="6"/>
        <v/>
      </c>
      <c r="I109" s="120"/>
      <c r="J109" s="132" t="s">
        <v>3618</v>
      </c>
      <c r="K109" s="184">
        <v>172</v>
      </c>
    </row>
    <row r="110" spans="1:11">
      <c r="A110" s="181" t="str">
        <f>CLEAN(B110&amp;IF(D110="","","'"&amp;H110&amp;"'"&amp;D110))</f>
        <v/>
      </c>
      <c r="E110" s="183" t="s">
        <v>3665</v>
      </c>
      <c r="G110" s="115">
        <f t="shared" si="5"/>
        <v>0</v>
      </c>
      <c r="H110" s="205" t="str">
        <f t="shared" si="6"/>
        <v/>
      </c>
      <c r="I110" s="120"/>
      <c r="J110" s="132" t="s">
        <v>3619</v>
      </c>
      <c r="K110" s="184">
        <v>173</v>
      </c>
    </row>
    <row r="111" spans="1:11">
      <c r="A111" s="181" t="str">
        <f>CLEAN(B111&amp;IF(D111="","","'"&amp;H111&amp;"'"&amp;D111))</f>
        <v>$lang["co2minus"]='CO2を排出しない生活が達成できます。';</v>
      </c>
      <c r="B111" s="182" t="s">
        <v>4141</v>
      </c>
      <c r="D111" s="182" t="s">
        <v>3532</v>
      </c>
      <c r="E111" s="183" t="s">
        <v>3665</v>
      </c>
      <c r="G111" s="115">
        <f t="shared" si="5"/>
        <v>0</v>
      </c>
      <c r="H111" s="205" t="str">
        <f t="shared" si="6"/>
        <v>CO2を排出しない生活が達成できます。</v>
      </c>
      <c r="I111" s="120" t="s">
        <v>3620</v>
      </c>
      <c r="J111" s="132" t="s">
        <v>3620</v>
      </c>
      <c r="K111" s="184">
        <v>175</v>
      </c>
    </row>
    <row r="112" spans="1:11">
      <c r="A112" s="181" t="str">
        <f>CLEAN(B112&amp;IF(D112="","","'"&amp;H112&amp;"'"&amp;D112))</f>
        <v>$lang["error"]=' ※詳細の記入がないため概算です。';</v>
      </c>
      <c r="B112" s="182" t="s">
        <v>4142</v>
      </c>
      <c r="D112" s="182" t="s">
        <v>3532</v>
      </c>
      <c r="E112" s="183" t="s">
        <v>3665</v>
      </c>
      <c r="G112" s="115">
        <f t="shared" si="5"/>
        <v>0</v>
      </c>
      <c r="H112" s="205" t="str">
        <f t="shared" si="6"/>
        <v xml:space="preserve"> ※詳細の記入がないため概算です。</v>
      </c>
      <c r="I112" s="120" t="s">
        <v>3621</v>
      </c>
      <c r="J112" s="132" t="s">
        <v>3621</v>
      </c>
      <c r="K112" s="184">
        <v>176</v>
      </c>
    </row>
    <row r="113" spans="1:11">
      <c r="A113" s="181" t="str">
        <f>CLEAN(B113&amp;IF(D113="","","'"&amp;H113&amp;"'"&amp;D113))</f>
        <v/>
      </c>
      <c r="B113" s="182" t="s">
        <v>3536</v>
      </c>
      <c r="E113" s="183" t="s">
        <v>3665</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4261</v>
      </c>
      <c r="E114" s="183" t="s">
        <v>4178</v>
      </c>
      <c r="G114" s="115">
        <f t="shared" si="5"/>
        <v>0</v>
      </c>
      <c r="H114" s="205" t="str">
        <f t="shared" si="6"/>
        <v>fee</v>
      </c>
      <c r="I114" s="120" t="s">
        <v>4234</v>
      </c>
      <c r="J114" s="132"/>
      <c r="K114" s="184">
        <v>178</v>
      </c>
    </row>
    <row r="115" spans="1:11">
      <c r="A115" s="187" t="str">
        <f>CLEAN(IF(LENB(B115)&gt;1,B115&amp;IF(LENB(H115)&lt;=1,"","'"&amp;H115&amp;"';"),""))</f>
        <v/>
      </c>
      <c r="E115" s="183" t="s">
        <v>4179</v>
      </c>
      <c r="G115" s="115">
        <f t="shared" si="5"/>
        <v>0</v>
      </c>
      <c r="H115" s="205" t="str">
        <f t="shared" si="6"/>
        <v>"年間約" + fee+"円お得な取り組みです。"</v>
      </c>
      <c r="I115" s="120" t="s">
        <v>4235</v>
      </c>
      <c r="J115" s="132" t="s">
        <v>3622</v>
      </c>
      <c r="K115" s="184">
        <v>179</v>
      </c>
    </row>
    <row r="116" spans="1:11">
      <c r="A116" s="181" t="str">
        <f>CLEAN(B116&amp;IF(D116="","","'"&amp;H116&amp;"'"&amp;D116))</f>
        <v/>
      </c>
      <c r="E116" s="183" t="s">
        <v>3665</v>
      </c>
      <c r="G116" s="115">
        <f t="shared" si="5"/>
        <v>0</v>
      </c>
      <c r="H116" s="205" t="str">
        <f t="shared" si="6"/>
        <v/>
      </c>
      <c r="I116" s="120"/>
      <c r="J116" s="132" t="s">
        <v>3623</v>
      </c>
      <c r="K116" s="184">
        <v>180</v>
      </c>
    </row>
    <row r="117" spans="1:11">
      <c r="A117" s="181" t="str">
        <f>CLEAN(B117&amp;IF(D117="","","'"&amp;H117&amp;"'"&amp;D117))</f>
        <v>$lang["feenochange"]='光熱費等の変化はありません。';</v>
      </c>
      <c r="B117" s="182" t="s">
        <v>4143</v>
      </c>
      <c r="D117" s="182" t="s">
        <v>3532</v>
      </c>
      <c r="E117" s="183" t="s">
        <v>3665</v>
      </c>
      <c r="G117" s="115">
        <f t="shared" si="5"/>
        <v>0</v>
      </c>
      <c r="H117" s="205" t="str">
        <f t="shared" si="6"/>
        <v>光熱費等の変化はありません。</v>
      </c>
      <c r="I117" s="120" t="s">
        <v>3624</v>
      </c>
      <c r="J117" s="132" t="s">
        <v>3624</v>
      </c>
      <c r="K117" s="184">
        <v>182</v>
      </c>
    </row>
    <row r="118" spans="1:11">
      <c r="A118" s="181" t="str">
        <f>CLEAN(B118&amp;IF(D118="","","'"&amp;H118&amp;"'"&amp;D118))</f>
        <v/>
      </c>
      <c r="B118" s="182" t="s">
        <v>3536</v>
      </c>
      <c r="E118" s="183" t="s">
        <v>3665</v>
      </c>
      <c r="G118" s="115">
        <f t="shared" si="5"/>
        <v>0</v>
      </c>
      <c r="H118" s="205" t="str">
        <f t="shared" si="6"/>
        <v/>
      </c>
      <c r="I118" s="120"/>
      <c r="J118" s="132"/>
      <c r="K118" s="184">
        <v>183</v>
      </c>
    </row>
    <row r="119" spans="1:11">
      <c r="A119" s="181" t="str">
        <f>CLEAN(B119&amp;IF(D119="","","'"&amp;H119&amp;"'"&amp;D119))</f>
        <v>//result payback----------------------------</v>
      </c>
      <c r="B119" s="182" t="s">
        <v>4185</v>
      </c>
      <c r="E119" s="183" t="s">
        <v>3665</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4237</v>
      </c>
      <c r="E120" s="183" t="s">
        <v>4178</v>
      </c>
      <c r="G120" s="115">
        <f t="shared" si="5"/>
        <v>0</v>
      </c>
      <c r="H120" s="205" t="str">
        <f t="shared" si="6"/>
        <v>price,lifetime,load</v>
      </c>
      <c r="I120" s="120" t="s">
        <v>4236</v>
      </c>
      <c r="J120" s="132"/>
      <c r="K120" s="184">
        <v>185</v>
      </c>
    </row>
    <row r="121" spans="1:11" ht="36">
      <c r="A121" s="187" t="str">
        <f>CLEAN(IF(LENB(B121)&gt;1,B121&amp;IF(LENB(H121)&lt;=1,"","'"&amp;H121&amp;"';"),""))</f>
        <v/>
      </c>
      <c r="E121" s="183" t="s">
        <v>4179</v>
      </c>
      <c r="G121" s="115">
        <f t="shared" si="5"/>
        <v>0</v>
      </c>
      <c r="H121" s="205" t="str">
        <f t="shared" si="6"/>
        <v>"新たに購入するために、約" + price+"円（参考価格）かかり、" + lifetime+"年の寿命で割ると、年間約"+ load+"円の負担になります。"</v>
      </c>
      <c r="I121" s="120" t="s">
        <v>4238</v>
      </c>
      <c r="J121" s="132" t="s">
        <v>3625</v>
      </c>
      <c r="K121" s="184">
        <v>186</v>
      </c>
    </row>
    <row r="122" spans="1:11">
      <c r="A122" s="181" t="str">
        <f>CLEAN(B122&amp;IF(D122="","","'"&amp;H122&amp;"'"&amp;D122))</f>
        <v/>
      </c>
      <c r="E122" s="183" t="s">
        <v>3665</v>
      </c>
      <c r="G122" s="115">
        <f t="shared" si="5"/>
        <v>0</v>
      </c>
      <c r="H122" s="205" t="str">
        <f t="shared" si="6"/>
        <v/>
      </c>
      <c r="I122" s="120"/>
      <c r="J122" s="132" t="s">
        <v>3626</v>
      </c>
      <c r="K122" s="184">
        <v>187</v>
      </c>
    </row>
    <row r="123" spans="1:11">
      <c r="A123" s="181" t="str">
        <f>CLEAN(B123&amp;IF(D123="","","'"&amp;H123&amp;"'"&amp;D123))</f>
        <v/>
      </c>
      <c r="E123" s="183" t="s">
        <v>3665</v>
      </c>
      <c r="G123" s="115">
        <f t="shared" si="5"/>
        <v>0</v>
      </c>
      <c r="H123" s="205" t="str">
        <f t="shared" si="6"/>
        <v/>
      </c>
      <c r="I123" s="120"/>
      <c r="J123" s="132" t="s">
        <v>3627</v>
      </c>
      <c r="K123" s="184">
        <v>188</v>
      </c>
    </row>
    <row r="124" spans="1:11">
      <c r="A124" s="181" t="str">
        <f>CLEAN(B124&amp;IF(D124="","","'"&amp;H124&amp;"'"&amp;D124))</f>
        <v/>
      </c>
      <c r="E124" s="183" t="s">
        <v>3665</v>
      </c>
      <c r="G124" s="115">
        <f t="shared" si="5"/>
        <v>0</v>
      </c>
      <c r="H124" s="205" t="str">
        <f t="shared" si="6"/>
        <v/>
      </c>
      <c r="I124" s="120"/>
      <c r="J124" s="132" t="s">
        <v>3628</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4240</v>
      </c>
      <c r="E125" s="183" t="s">
        <v>4178</v>
      </c>
      <c r="G125" s="115">
        <f t="shared" si="5"/>
        <v>0</v>
      </c>
      <c r="H125" s="205" t="str">
        <f t="shared" si="6"/>
        <v>change,totalchange,down</v>
      </c>
      <c r="I125" s="120" t="s">
        <v>4239</v>
      </c>
      <c r="J125" s="132"/>
      <c r="K125" s="184">
        <v>191</v>
      </c>
    </row>
    <row r="126" spans="1:11" ht="36">
      <c r="A126" s="187" t="str">
        <f>CLEAN(IF(LENB(B126)&gt;1,B126&amp;IF(LENB(H126)&lt;=1,"","'"&amp;H126&amp;"';"),""))</f>
        <v/>
      </c>
      <c r="E126" s="183" t="s">
        <v>4179</v>
      </c>
      <c r="G126" s="115">
        <f t="shared" si="5"/>
        <v>0</v>
      </c>
      <c r="H126" s="205" t="str">
        <f t="shared" si="6"/>
        <v>"一方、光熱費が毎年約" + change+ "円安くなるため、トータルでは年間約" + totalchange +(down?"円お得となります。":"円の負担ですみます。" )</v>
      </c>
      <c r="I126" s="120" t="s">
        <v>4242</v>
      </c>
      <c r="J126" s="132" t="s">
        <v>3629</v>
      </c>
      <c r="K126" s="184">
        <v>192</v>
      </c>
    </row>
    <row r="127" spans="1:11">
      <c r="A127" s="181" t="str">
        <f>CLEAN(B127&amp;IF(D127="","","'"&amp;H127&amp;"'"&amp;D127))</f>
        <v/>
      </c>
      <c r="E127" s="183" t="s">
        <v>3665</v>
      </c>
      <c r="G127" s="115">
        <f t="shared" si="5"/>
        <v>0</v>
      </c>
      <c r="H127" s="205" t="str">
        <f t="shared" si="6"/>
        <v xml:space="preserve"> </v>
      </c>
      <c r="I127" s="120" t="s">
        <v>4241</v>
      </c>
      <c r="J127" s="132" t="s">
        <v>3664</v>
      </c>
      <c r="K127" s="184">
        <v>193</v>
      </c>
    </row>
    <row r="128" spans="1:11">
      <c r="A128" s="181" t="str">
        <f>CLEAN(B128&amp;IF(D128="","","'"&amp;H128&amp;"'"&amp;D128))</f>
        <v/>
      </c>
      <c r="D128" s="188"/>
      <c r="E128" s="183" t="s">
        <v>3665</v>
      </c>
      <c r="G128" s="115">
        <f t="shared" si="5"/>
        <v>0</v>
      </c>
      <c r="H128" s="205" t="str">
        <f t="shared" si="6"/>
        <v/>
      </c>
      <c r="I128" s="120"/>
      <c r="J128" s="132" t="s">
        <v>3630</v>
      </c>
      <c r="K128" s="184">
        <v>194</v>
      </c>
    </row>
    <row r="129" spans="1:11">
      <c r="A129" s="181" t="str">
        <f>CLEAN(B129&amp;IF(D129="","","'"&amp;H129&amp;"'"&amp;D129))</f>
        <v/>
      </c>
      <c r="E129" s="183" t="s">
        <v>3665</v>
      </c>
      <c r="G129" s="115">
        <f t="shared" si="5"/>
        <v>0</v>
      </c>
      <c r="H129" s="205" t="str">
        <f t="shared" si="6"/>
        <v/>
      </c>
      <c r="I129" s="120"/>
      <c r="J129" s="132" t="s">
        <v>3663</v>
      </c>
      <c r="K129" s="184">
        <v>195</v>
      </c>
    </row>
    <row r="130" spans="1:11">
      <c r="A130" s="181" t="str">
        <f>CLEAN(B130&amp;IF(D130="","","'"&amp;H130&amp;"'"&amp;D130))</f>
        <v>$lang["payback1month"]='1ヶ月以内に元をとれます。';</v>
      </c>
      <c r="B130" s="182" t="s">
        <v>4144</v>
      </c>
      <c r="D130" s="182" t="s">
        <v>3532</v>
      </c>
      <c r="E130" s="183" t="s">
        <v>3665</v>
      </c>
      <c r="G130" s="115">
        <f t="shared" si="5"/>
        <v>0</v>
      </c>
      <c r="H130" s="205" t="str">
        <f t="shared" si="6"/>
        <v>1ヶ月以内に元をとれます。</v>
      </c>
      <c r="I130" s="120" t="s">
        <v>3631</v>
      </c>
      <c r="J130" s="132" t="s">
        <v>3631</v>
      </c>
      <c r="K130" s="184">
        <v>197</v>
      </c>
    </row>
    <row r="131" spans="1:11" ht="24">
      <c r="A131" s="187" t="str">
        <f>CLEAN(B131&amp;"'function("&amp;H131&amp;") {return "&amp;H132&amp;"};';")</f>
        <v>$lang["paybackmonth"]='function(month) {return "約" + month+"ヶ月で元をとれます。"};';</v>
      </c>
      <c r="B131" s="182" t="s">
        <v>4244</v>
      </c>
      <c r="E131" s="183" t="s">
        <v>4178</v>
      </c>
      <c r="G131" s="115">
        <f t="shared" si="5"/>
        <v>0</v>
      </c>
      <c r="H131" s="205" t="str">
        <f t="shared" si="6"/>
        <v>month</v>
      </c>
      <c r="I131" s="120" t="s">
        <v>4243</v>
      </c>
      <c r="J131" s="132"/>
      <c r="K131" s="184">
        <v>198</v>
      </c>
    </row>
    <row r="132" spans="1:11">
      <c r="A132" s="187" t="str">
        <f>CLEAN(IF(LENB(B132)&gt;1,B132&amp;IF(LENB(H132)&lt;=1,"","'"&amp;H132&amp;"';"),""))</f>
        <v/>
      </c>
      <c r="E132" s="183" t="s">
        <v>4179</v>
      </c>
      <c r="G132" s="115">
        <f t="shared" si="5"/>
        <v>0</v>
      </c>
      <c r="H132" s="205" t="str">
        <f t="shared" si="6"/>
        <v>"約" + month+"ヶ月で元をとれます。"</v>
      </c>
      <c r="I132" s="120" t="s">
        <v>4272</v>
      </c>
      <c r="J132" s="132" t="s">
        <v>3632</v>
      </c>
      <c r="K132" s="184">
        <v>199</v>
      </c>
    </row>
    <row r="133" spans="1:11">
      <c r="A133" s="181" t="str">
        <f>CLEAN(B133&amp;IF(D133="","","'"&amp;H133&amp;"'"&amp;D133))</f>
        <v/>
      </c>
      <c r="E133" s="183" t="s">
        <v>3665</v>
      </c>
      <c r="G133" s="115">
        <f t="shared" ref="G133:G196" si="9">IF(MOD(LEN(H133) - LEN(SUBSTITUTE(H133, """", "")),2) = 1,1,0)</f>
        <v>0</v>
      </c>
      <c r="H133" s="205" t="str">
        <f t="shared" si="6"/>
        <v/>
      </c>
      <c r="I133" s="120"/>
      <c r="J133" s="132" t="s">
        <v>3633</v>
      </c>
      <c r="K133" s="184">
        <v>200</v>
      </c>
    </row>
    <row r="134" spans="1:11">
      <c r="A134" s="187" t="str">
        <f>CLEAN(B134&amp;"'function("&amp;H134&amp;") {return "&amp;H135&amp;"};';")</f>
        <v>$lang["paybackyear"]='function(year) {return "約" + year+"年で元をとれます。"};';</v>
      </c>
      <c r="B134" s="182" t="s">
        <v>4246</v>
      </c>
      <c r="E134" s="183" t="s">
        <v>4178</v>
      </c>
      <c r="G134" s="115">
        <f t="shared" si="9"/>
        <v>0</v>
      </c>
      <c r="H134" s="205" t="str">
        <f t="shared" ref="H134:H197" si="10">SUBSTITUTE(I134, "'", "\'")</f>
        <v>year</v>
      </c>
      <c r="I134" s="120" t="s">
        <v>4245</v>
      </c>
      <c r="J134" s="132"/>
      <c r="K134" s="184">
        <v>202</v>
      </c>
    </row>
    <row r="135" spans="1:11">
      <c r="A135" s="187" t="str">
        <f>CLEAN(IF(LENB(B135)&gt;1,B135&amp;IF(LENB(H135)&lt;=1,"","'"&amp;H135&amp;"';"),""))</f>
        <v/>
      </c>
      <c r="E135" s="183" t="s">
        <v>4179</v>
      </c>
      <c r="G135" s="115">
        <f t="shared" si="9"/>
        <v>0</v>
      </c>
      <c r="H135" s="205" t="str">
        <f t="shared" si="10"/>
        <v>"約" + year+"年で元をとれます。"</v>
      </c>
      <c r="I135" s="120" t="s">
        <v>4247</v>
      </c>
      <c r="J135" s="132" t="s">
        <v>3632</v>
      </c>
      <c r="K135" s="184">
        <v>203</v>
      </c>
    </row>
    <row r="136" spans="1:11">
      <c r="A136" s="181" t="str">
        <f>CLEAN(B136&amp;IF(D136="","","'"&amp;H136&amp;"'"&amp;D136))</f>
        <v/>
      </c>
      <c r="E136" s="183" t="s">
        <v>3665</v>
      </c>
      <c r="G136" s="115">
        <f t="shared" si="9"/>
        <v>0</v>
      </c>
      <c r="H136" s="205" t="str">
        <f t="shared" si="10"/>
        <v/>
      </c>
      <c r="I136" s="120"/>
      <c r="J136" s="132" t="s">
        <v>3634</v>
      </c>
      <c r="K136" s="184">
        <v>204</v>
      </c>
    </row>
    <row r="137" spans="1:11" ht="24">
      <c r="A137" s="181" t="str">
        <f>CLEAN(B137&amp;IF(D137="","","'"&amp;H137&amp;"'"&amp;D137))</f>
        <v>$lang["paybacknever"]='なお、製品の寿命までに、光熱費削減額で元をとることはできません。';</v>
      </c>
      <c r="B137" s="182" t="s">
        <v>4145</v>
      </c>
      <c r="D137" s="182" t="s">
        <v>4263</v>
      </c>
      <c r="E137" s="183" t="s">
        <v>3665</v>
      </c>
      <c r="G137" s="115">
        <f t="shared" si="9"/>
        <v>0</v>
      </c>
      <c r="H137" s="205" t="str">
        <f t="shared" si="10"/>
        <v>なお、製品の寿命までに、光熱費削減額で元をとることはできません。</v>
      </c>
      <c r="I137" s="120" t="s">
        <v>3635</v>
      </c>
      <c r="J137" s="132" t="s">
        <v>3635</v>
      </c>
      <c r="K137" s="184">
        <v>206</v>
      </c>
    </row>
    <row r="138" spans="1:11" ht="24">
      <c r="A138" s="187" t="str">
        <f>CLEAN(B138&amp;"'function("&amp;H138&amp;") {return "&amp;H139&amp;"};';")</f>
        <v>$lang["notinstallfee"]='function(fee) {return "光熱費は年間約" + fee+"円安くなります。"};';</v>
      </c>
      <c r="B138" s="182" t="s">
        <v>4249</v>
      </c>
      <c r="E138" s="183" t="s">
        <v>4178</v>
      </c>
      <c r="G138" s="115">
        <f t="shared" si="9"/>
        <v>0</v>
      </c>
      <c r="H138" s="205" t="str">
        <f t="shared" si="10"/>
        <v>fee</v>
      </c>
      <c r="I138" s="120" t="s">
        <v>4234</v>
      </c>
      <c r="J138" s="132"/>
      <c r="K138" s="184">
        <v>207</v>
      </c>
    </row>
    <row r="139" spans="1:11">
      <c r="A139" s="187" t="str">
        <f>CLEAN(IF(LENB(B139)&gt;1,B139&amp;IF(LENB(H139)&lt;=1,"","'"&amp;H139&amp;"';"),""))</f>
        <v/>
      </c>
      <c r="E139" s="183" t="s">
        <v>4179</v>
      </c>
      <c r="G139" s="115">
        <f t="shared" si="9"/>
        <v>0</v>
      </c>
      <c r="H139" s="205" t="str">
        <f t="shared" si="10"/>
        <v>"光熱費は年間約" + fee+"円安くなります。"</v>
      </c>
      <c r="I139" s="120" t="s">
        <v>4248</v>
      </c>
      <c r="J139" s="132" t="s">
        <v>3636</v>
      </c>
      <c r="K139" s="184">
        <v>208</v>
      </c>
    </row>
    <row r="140" spans="1:11">
      <c r="A140" s="181" t="str">
        <f t="shared" ref="A140:A147" si="11">CLEAN(B140&amp;IF(D140="","","'"&amp;H140&amp;"'"&amp;D140))</f>
        <v/>
      </c>
      <c r="E140" s="183" t="s">
        <v>3665</v>
      </c>
      <c r="G140" s="115">
        <f t="shared" si="9"/>
        <v>0</v>
      </c>
      <c r="H140" s="205" t="str">
        <f t="shared" si="10"/>
        <v/>
      </c>
      <c r="I140" s="120"/>
      <c r="J140" s="132" t="s">
        <v>3637</v>
      </c>
      <c r="K140" s="184">
        <v>209</v>
      </c>
    </row>
    <row r="141" spans="1:11">
      <c r="A141" s="181" t="str">
        <f t="shared" si="11"/>
        <v/>
      </c>
      <c r="G141" s="115">
        <f t="shared" si="9"/>
        <v>0</v>
      </c>
      <c r="H141" s="205" t="str">
        <f t="shared" si="10"/>
        <v/>
      </c>
      <c r="I141" s="120"/>
      <c r="J141" s="132"/>
    </row>
    <row r="142" spans="1:11">
      <c r="A142" s="181" t="str">
        <f t="shared" si="11"/>
        <v>//monthly-----------</v>
      </c>
      <c r="B142" s="182" t="s">
        <v>3659</v>
      </c>
      <c r="E142" s="183" t="s">
        <v>3665</v>
      </c>
      <c r="G142" s="115">
        <f t="shared" si="9"/>
        <v>0</v>
      </c>
      <c r="H142" s="205" t="str">
        <f t="shared" si="10"/>
        <v/>
      </c>
      <c r="I142" s="120"/>
      <c r="J142" s="132"/>
      <c r="K142" s="184">
        <v>258</v>
      </c>
    </row>
    <row r="143" spans="1:11">
      <c r="A143" s="181" t="str">
        <f t="shared" si="11"/>
        <v>$lang["monthlytitle"]='月ごとの光熱費推計';</v>
      </c>
      <c r="B143" s="182" t="s">
        <v>4164</v>
      </c>
      <c r="D143" s="182" t="s">
        <v>3532</v>
      </c>
      <c r="E143" s="183" t="s">
        <v>3665</v>
      </c>
      <c r="G143" s="115">
        <f t="shared" si="9"/>
        <v>0</v>
      </c>
      <c r="H143" s="205" t="str">
        <f t="shared" si="10"/>
        <v>月ごとの光熱費推計</v>
      </c>
      <c r="I143" s="120" t="s">
        <v>3660</v>
      </c>
      <c r="J143" s="132" t="s">
        <v>3660</v>
      </c>
      <c r="K143" s="184">
        <v>259</v>
      </c>
    </row>
    <row r="144" spans="1:11">
      <c r="A144" s="181" t="str">
        <f t="shared" si="11"/>
        <v>$lang["month"]='月';</v>
      </c>
      <c r="B144" s="182" t="s">
        <v>4165</v>
      </c>
      <c r="D144" s="182" t="s">
        <v>3532</v>
      </c>
      <c r="E144" s="183" t="s">
        <v>3665</v>
      </c>
      <c r="G144" s="115">
        <f t="shared" si="9"/>
        <v>0</v>
      </c>
      <c r="H144" s="205" t="str">
        <f t="shared" si="10"/>
        <v>月</v>
      </c>
      <c r="I144" s="120" t="s">
        <v>3661</v>
      </c>
      <c r="J144" s="132" t="s">
        <v>3661</v>
      </c>
      <c r="K144" s="184">
        <v>260</v>
      </c>
    </row>
    <row r="145" spans="1:11">
      <c r="A145" s="181" t="str">
        <f t="shared" si="11"/>
        <v>$lang["energy"]='エネルギー';</v>
      </c>
      <c r="B145" s="182" t="s">
        <v>4166</v>
      </c>
      <c r="D145" s="182" t="s">
        <v>3532</v>
      </c>
      <c r="E145" s="183" t="s">
        <v>3665</v>
      </c>
      <c r="G145" s="115">
        <f t="shared" si="9"/>
        <v>0</v>
      </c>
      <c r="H145" s="205" t="str">
        <f t="shared" si="10"/>
        <v>エネルギー</v>
      </c>
      <c r="I145" s="120" t="s">
        <v>3662</v>
      </c>
      <c r="J145" s="132" t="s">
        <v>3662</v>
      </c>
      <c r="K145" s="184">
        <v>261</v>
      </c>
    </row>
    <row r="146" spans="1:11">
      <c r="A146" s="181" t="str">
        <f t="shared" si="11"/>
        <v/>
      </c>
      <c r="B146" s="182" t="s">
        <v>3536</v>
      </c>
      <c r="E146" s="183" t="s">
        <v>3893</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4170</v>
      </c>
      <c r="E148" s="183" t="s">
        <v>3665</v>
      </c>
      <c r="G148" s="115">
        <f t="shared" si="9"/>
        <v>0</v>
      </c>
      <c r="H148" s="205" t="str">
        <f t="shared" si="10"/>
        <v/>
      </c>
      <c r="I148" s="120"/>
      <c r="J148" s="132"/>
      <c r="K148" s="184">
        <v>43</v>
      </c>
    </row>
    <row r="149" spans="1:11">
      <c r="A149" s="181" t="str">
        <f t="shared" si="12"/>
        <v>$lang['button_clear']='クリア';</v>
      </c>
      <c r="B149" s="182" t="s">
        <v>3835</v>
      </c>
      <c r="D149" s="182" t="s">
        <v>3532</v>
      </c>
      <c r="E149" s="183" t="s">
        <v>3665</v>
      </c>
      <c r="G149" s="115">
        <f t="shared" si="9"/>
        <v>0</v>
      </c>
      <c r="H149" s="205" t="str">
        <f t="shared" si="10"/>
        <v>クリア</v>
      </c>
      <c r="I149" s="120" t="s">
        <v>3563</v>
      </c>
      <c r="J149" s="132" t="s">
        <v>3563</v>
      </c>
      <c r="K149" s="184">
        <v>47</v>
      </c>
    </row>
    <row r="150" spans="1:11">
      <c r="A150" s="181" t="str">
        <f t="shared" si="12"/>
        <v>$lang['button_savenew']='新規保存';</v>
      </c>
      <c r="B150" s="182" t="s">
        <v>3836</v>
      </c>
      <c r="D150" s="182" t="s">
        <v>3532</v>
      </c>
      <c r="E150" s="183" t="s">
        <v>3665</v>
      </c>
      <c r="G150" s="115">
        <f t="shared" si="9"/>
        <v>0</v>
      </c>
      <c r="H150" s="205" t="str">
        <f t="shared" si="10"/>
        <v>新規保存</v>
      </c>
      <c r="I150" s="120" t="s">
        <v>3564</v>
      </c>
      <c r="J150" s="132" t="s">
        <v>3564</v>
      </c>
      <c r="K150" s="184">
        <v>48</v>
      </c>
    </row>
    <row r="151" spans="1:11">
      <c r="A151" s="181" t="str">
        <f t="shared" si="12"/>
        <v>$lang['button_save']='保存';</v>
      </c>
      <c r="B151" s="182" t="s">
        <v>3837</v>
      </c>
      <c r="D151" s="182" t="s">
        <v>3532</v>
      </c>
      <c r="E151" s="183" t="s">
        <v>3665</v>
      </c>
      <c r="G151" s="115">
        <f t="shared" si="9"/>
        <v>0</v>
      </c>
      <c r="H151" s="205" t="str">
        <f t="shared" si="10"/>
        <v>保存</v>
      </c>
      <c r="I151" s="120" t="s">
        <v>3565</v>
      </c>
      <c r="J151" s="132" t="s">
        <v>3565</v>
      </c>
      <c r="K151" s="184">
        <v>49</v>
      </c>
    </row>
    <row r="152" spans="1:11">
      <c r="A152" s="181" t="str">
        <f t="shared" si="12"/>
        <v>$lang['button_open']='開く';</v>
      </c>
      <c r="B152" s="182" t="s">
        <v>3839</v>
      </c>
      <c r="D152" s="182" t="s">
        <v>3532</v>
      </c>
      <c r="E152" s="183" t="s">
        <v>3665</v>
      </c>
      <c r="G152" s="115">
        <f t="shared" si="9"/>
        <v>0</v>
      </c>
      <c r="H152" s="205" t="str">
        <f t="shared" si="10"/>
        <v>開く</v>
      </c>
      <c r="I152" s="120" t="s">
        <v>3567</v>
      </c>
      <c r="J152" s="132" t="s">
        <v>3567</v>
      </c>
      <c r="K152" s="184">
        <v>51</v>
      </c>
    </row>
    <row r="153" spans="1:11">
      <c r="A153" s="181" t="str">
        <f t="shared" si="12"/>
        <v>$lang['button_close']='閉じる';</v>
      </c>
      <c r="B153" s="182" t="s">
        <v>3840</v>
      </c>
      <c r="D153" s="182" t="s">
        <v>3532</v>
      </c>
      <c r="E153" s="183" t="s">
        <v>3665</v>
      </c>
      <c r="G153" s="115">
        <f t="shared" si="9"/>
        <v>0</v>
      </c>
      <c r="H153" s="205" t="str">
        <f t="shared" si="10"/>
        <v>閉じる</v>
      </c>
      <c r="I153" s="120" t="s">
        <v>3568</v>
      </c>
      <c r="J153" s="132" t="s">
        <v>3568</v>
      </c>
      <c r="K153" s="184">
        <v>52</v>
      </c>
    </row>
    <row r="154" spans="1:11">
      <c r="A154" s="181" t="str">
        <f t="shared" si="12"/>
        <v>$lang['button_showall']='全て表示';</v>
      </c>
      <c r="B154" s="182" t="s">
        <v>3842</v>
      </c>
      <c r="D154" s="182" t="s">
        <v>3532</v>
      </c>
      <c r="E154" s="183" t="s">
        <v>3665</v>
      </c>
      <c r="G154" s="115">
        <f t="shared" si="9"/>
        <v>0</v>
      </c>
      <c r="H154" s="205" t="str">
        <f t="shared" si="10"/>
        <v>全て表示</v>
      </c>
      <c r="I154" s="120" t="s">
        <v>3570</v>
      </c>
      <c r="J154" s="132" t="s">
        <v>3570</v>
      </c>
      <c r="K154" s="184">
        <v>54</v>
      </c>
    </row>
    <row r="155" spans="1:11">
      <c r="A155" s="181" t="str">
        <f>CLEAN(B155&amp;IF(D155="","","'"&amp;H155&amp;"'"&amp;D155))</f>
        <v>$lang["add"]='追加';</v>
      </c>
      <c r="B155" s="182" t="s">
        <v>4123</v>
      </c>
      <c r="D155" s="182" t="s">
        <v>3532</v>
      </c>
      <c r="E155" s="183" t="s">
        <v>3665</v>
      </c>
      <c r="G155" s="115">
        <f t="shared" si="9"/>
        <v>0</v>
      </c>
      <c r="H155" s="205" t="str">
        <f t="shared" si="10"/>
        <v>追加</v>
      </c>
      <c r="I155" s="120" t="s">
        <v>3598</v>
      </c>
      <c r="J155" s="132" t="s">
        <v>3598</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3891</v>
      </c>
      <c r="D157" s="182" t="s">
        <v>3532</v>
      </c>
      <c r="E157" s="183" t="s">
        <v>3665</v>
      </c>
      <c r="G157" s="115">
        <f t="shared" si="9"/>
        <v>0</v>
      </c>
      <c r="H157" s="205" t="str">
        <f t="shared" si="10"/>
        <v>メニュー</v>
      </c>
      <c r="I157" s="120" t="s">
        <v>749</v>
      </c>
      <c r="J157" s="132" t="s">
        <v>3892</v>
      </c>
      <c r="K157" s="184">
        <v>78</v>
      </c>
    </row>
    <row r="158" spans="1:11">
      <c r="A158" s="181" t="str">
        <f>CLEAN(IF(LENB(B158)&gt;1,B158&amp;IF(LENB(H158)&lt;=1,"","'"&amp;H158&amp;"';"),""))</f>
        <v>$lang['button_back_toppage']='最初のページに戻る';</v>
      </c>
      <c r="B158" s="182" t="s">
        <v>3832</v>
      </c>
      <c r="D158" s="182" t="s">
        <v>3532</v>
      </c>
      <c r="E158" s="183" t="s">
        <v>3665</v>
      </c>
      <c r="G158" s="115">
        <f t="shared" si="9"/>
        <v>0</v>
      </c>
      <c r="H158" s="205" t="str">
        <f t="shared" si="10"/>
        <v>最初のページに戻る</v>
      </c>
      <c r="I158" s="120" t="s">
        <v>3560</v>
      </c>
      <c r="J158" s="132" t="s">
        <v>3560</v>
      </c>
      <c r="K158" s="184">
        <v>44</v>
      </c>
    </row>
    <row r="159" spans="1:11">
      <c r="A159" s="181" t="str">
        <f>CLEAN(IF(LENB(B159)&gt;1,B159&amp;IF(LENB(H159)&lt;=1,"","'"&amp;H159&amp;"';"),""))</f>
        <v>$lang['button_back']='戻る';</v>
      </c>
      <c r="B159" s="182" t="s">
        <v>3833</v>
      </c>
      <c r="D159" s="182" t="s">
        <v>3532</v>
      </c>
      <c r="E159" s="183" t="s">
        <v>3665</v>
      </c>
      <c r="G159" s="115">
        <f t="shared" si="9"/>
        <v>0</v>
      </c>
      <c r="H159" s="205" t="str">
        <f t="shared" si="10"/>
        <v>戻る</v>
      </c>
      <c r="I159" s="120" t="s">
        <v>3561</v>
      </c>
      <c r="J159" s="132" t="s">
        <v>3561</v>
      </c>
      <c r="K159" s="184">
        <v>45</v>
      </c>
    </row>
    <row r="160" spans="1:11">
      <c r="A160" s="181" t="str">
        <f>CLEAN(IF(LENB(B160)&gt;1,B160&amp;IF(LENB(H160)&lt;=1,"","'"&amp;H160&amp;"';"),""))</f>
        <v>$lang['button_prev']='前へ';</v>
      </c>
      <c r="B160" s="182" t="s">
        <v>3895</v>
      </c>
      <c r="D160" s="182" t="s">
        <v>3532</v>
      </c>
      <c r="E160" s="183" t="s">
        <v>3665</v>
      </c>
      <c r="G160" s="115">
        <f t="shared" si="9"/>
        <v>0</v>
      </c>
      <c r="H160" s="205" t="str">
        <f t="shared" si="10"/>
        <v>前へ</v>
      </c>
      <c r="I160" s="120" t="s">
        <v>3882</v>
      </c>
      <c r="J160" s="132" t="s">
        <v>3882</v>
      </c>
      <c r="K160" s="184">
        <v>90</v>
      </c>
    </row>
    <row r="161" spans="1:11">
      <c r="A161" s="181" t="str">
        <f>CLEAN(IF(LENB(B161)&gt;1,B161&amp;IF(LENB(H161)&lt;=1,"","'"&amp;H161&amp;"';"),""))</f>
        <v>$lang['button_next']='次へ';</v>
      </c>
      <c r="B161" s="182" t="s">
        <v>3896</v>
      </c>
      <c r="D161" s="182" t="s">
        <v>3532</v>
      </c>
      <c r="E161" s="183" t="s">
        <v>3665</v>
      </c>
      <c r="G161" s="115">
        <f t="shared" si="9"/>
        <v>0</v>
      </c>
      <c r="H161" s="205" t="str">
        <f t="shared" si="10"/>
        <v>次へ</v>
      </c>
      <c r="I161" s="120" t="s">
        <v>3883</v>
      </c>
      <c r="J161" s="132" t="s">
        <v>3883</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3844</v>
      </c>
      <c r="D163" s="182" t="s">
        <v>3532</v>
      </c>
      <c r="E163" s="183" t="s">
        <v>3665</v>
      </c>
      <c r="G163" s="115">
        <f t="shared" si="9"/>
        <v>0</v>
      </c>
      <c r="H163" s="205" t="str">
        <f t="shared" si="10"/>
        <v>トップ</v>
      </c>
      <c r="I163" s="120" t="s">
        <v>3572</v>
      </c>
      <c r="J163" s="132" t="s">
        <v>3572</v>
      </c>
      <c r="K163" s="184">
        <v>57</v>
      </c>
    </row>
    <row r="164" spans="1:11">
      <c r="A164" s="181" t="str">
        <f t="shared" si="13"/>
        <v>$lang['button_input']='現状記入';</v>
      </c>
      <c r="B164" s="182" t="s">
        <v>3845</v>
      </c>
      <c r="D164" s="182" t="s">
        <v>3532</v>
      </c>
      <c r="E164" s="183" t="s">
        <v>3665</v>
      </c>
      <c r="G164" s="115">
        <f t="shared" si="9"/>
        <v>0</v>
      </c>
      <c r="H164" s="205" t="str">
        <f t="shared" si="10"/>
        <v>現状記入</v>
      </c>
      <c r="I164" s="120" t="s">
        <v>3573</v>
      </c>
      <c r="J164" s="132" t="s">
        <v>3573</v>
      </c>
      <c r="K164" s="184">
        <v>58</v>
      </c>
    </row>
    <row r="165" spans="1:11">
      <c r="A165" s="181" t="str">
        <f t="shared" si="13"/>
        <v>$lang['button_queslist']='質問一覧';</v>
      </c>
      <c r="B165" s="182" t="s">
        <v>3884</v>
      </c>
      <c r="D165" s="182" t="s">
        <v>3532</v>
      </c>
      <c r="E165" s="183" t="s">
        <v>3665</v>
      </c>
      <c r="G165" s="115">
        <f t="shared" si="9"/>
        <v>0</v>
      </c>
      <c r="H165" s="205" t="str">
        <f t="shared" si="10"/>
        <v>質問一覧</v>
      </c>
      <c r="I165" s="120" t="s">
        <v>3885</v>
      </c>
      <c r="J165" s="132" t="s">
        <v>3885</v>
      </c>
      <c r="K165" s="184">
        <v>92</v>
      </c>
    </row>
    <row r="166" spans="1:11">
      <c r="A166" s="181" t="str">
        <f t="shared" si="13"/>
        <v>$lang['button_diagnosis']='診断画面';</v>
      </c>
      <c r="B166" s="182" t="s">
        <v>3834</v>
      </c>
      <c r="D166" s="182" t="s">
        <v>3532</v>
      </c>
      <c r="E166" s="183" t="s">
        <v>3665</v>
      </c>
      <c r="G166" s="115">
        <f t="shared" si="9"/>
        <v>0</v>
      </c>
      <c r="H166" s="205" t="str">
        <f t="shared" si="10"/>
        <v>診断画面</v>
      </c>
      <c r="I166" s="120" t="s">
        <v>3562</v>
      </c>
      <c r="J166" s="132" t="s">
        <v>3562</v>
      </c>
      <c r="K166" s="184">
        <v>46</v>
      </c>
    </row>
    <row r="167" spans="1:11">
      <c r="A167" s="181" t="str">
        <f t="shared" si="13"/>
        <v>$lang['button_measures']='対策検討';</v>
      </c>
      <c r="B167" s="182" t="s">
        <v>3846</v>
      </c>
      <c r="D167" s="182" t="s">
        <v>3532</v>
      </c>
      <c r="E167" s="183" t="s">
        <v>3665</v>
      </c>
      <c r="G167" s="115">
        <f t="shared" si="9"/>
        <v>0</v>
      </c>
      <c r="H167" s="205" t="str">
        <f t="shared" si="10"/>
        <v>対策検討</v>
      </c>
      <c r="I167" s="120" t="s">
        <v>3574</v>
      </c>
      <c r="J167" s="132" t="s">
        <v>3574</v>
      </c>
      <c r="K167" s="184">
        <v>59</v>
      </c>
    </row>
    <row r="168" spans="1:11">
      <c r="A168" s="181" t="str">
        <f t="shared" si="13"/>
        <v>$lang['button_selectcategory']='評価分野設定';</v>
      </c>
      <c r="B168" s="182" t="s">
        <v>3847</v>
      </c>
      <c r="D168" s="182" t="s">
        <v>3532</v>
      </c>
      <c r="E168" s="183" t="s">
        <v>3665</v>
      </c>
      <c r="G168" s="115">
        <f t="shared" si="9"/>
        <v>0</v>
      </c>
      <c r="H168" s="205" t="str">
        <f t="shared" si="10"/>
        <v>評価分野設定</v>
      </c>
      <c r="I168" s="120" t="s">
        <v>3575</v>
      </c>
      <c r="J168" s="132" t="s">
        <v>3575</v>
      </c>
      <c r="K168" s="184">
        <v>60</v>
      </c>
    </row>
    <row r="169" spans="1:11">
      <c r="A169" s="181" t="str">
        <f t="shared" si="13"/>
        <v>$lang['button_calcresult']='計算結果';</v>
      </c>
      <c r="B169" s="182" t="s">
        <v>3886</v>
      </c>
      <c r="D169" s="182" t="s">
        <v>3532</v>
      </c>
      <c r="E169" s="183" t="s">
        <v>3665</v>
      </c>
      <c r="G169" s="115">
        <f t="shared" si="9"/>
        <v>0</v>
      </c>
      <c r="H169" s="205" t="str">
        <f t="shared" si="10"/>
        <v>計算結果</v>
      </c>
      <c r="I169" s="120" t="s">
        <v>3887</v>
      </c>
      <c r="J169" s="132" t="s">
        <v>3887</v>
      </c>
      <c r="K169" s="184">
        <v>93</v>
      </c>
    </row>
    <row r="170" spans="1:11">
      <c r="A170" s="181" t="str">
        <f t="shared" si="13"/>
        <v>$lang['button_about']='解説';</v>
      </c>
      <c r="B170" s="182" t="s">
        <v>3838</v>
      </c>
      <c r="D170" s="182" t="s">
        <v>3532</v>
      </c>
      <c r="E170" s="183" t="s">
        <v>3665</v>
      </c>
      <c r="G170" s="115">
        <f t="shared" si="9"/>
        <v>0</v>
      </c>
      <c r="H170" s="205" t="str">
        <f t="shared" si="10"/>
        <v>解説</v>
      </c>
      <c r="I170" s="120" t="s">
        <v>3566</v>
      </c>
      <c r="J170" s="132" t="s">
        <v>3566</v>
      </c>
      <c r="K170" s="184">
        <v>50</v>
      </c>
    </row>
    <row r="171" spans="1:11">
      <c r="A171" s="181" t="str">
        <f t="shared" si="13"/>
        <v>$lang['button_fullversion']='全機能版';</v>
      </c>
      <c r="B171" s="182" t="s">
        <v>3841</v>
      </c>
      <c r="D171" s="182" t="s">
        <v>3532</v>
      </c>
      <c r="E171" s="183" t="s">
        <v>3665</v>
      </c>
      <c r="G171" s="115">
        <f t="shared" si="9"/>
        <v>0</v>
      </c>
      <c r="H171" s="205" t="str">
        <f t="shared" si="10"/>
        <v>全機能版</v>
      </c>
      <c r="I171" s="120" t="s">
        <v>3569</v>
      </c>
      <c r="J171" s="132" t="s">
        <v>3569</v>
      </c>
      <c r="K171" s="184">
        <v>53</v>
      </c>
    </row>
    <row r="172" spans="1:11">
      <c r="A172" s="181" t="str">
        <f t="shared" si="13"/>
        <v>$lang['clear_confirm']='一覧モード';</v>
      </c>
      <c r="B172" s="182" t="s">
        <v>3843</v>
      </c>
      <c r="D172" s="182" t="s">
        <v>3532</v>
      </c>
      <c r="E172" s="183" t="s">
        <v>3665</v>
      </c>
      <c r="G172" s="115">
        <f t="shared" si="9"/>
        <v>0</v>
      </c>
      <c r="H172" s="205" t="str">
        <f t="shared" si="10"/>
        <v>一覧モード</v>
      </c>
      <c r="I172" s="120" t="s">
        <v>3571</v>
      </c>
      <c r="J172" s="132" t="s">
        <v>3571</v>
      </c>
      <c r="K172" s="184">
        <v>55</v>
      </c>
    </row>
    <row r="173" spans="1:11">
      <c r="A173" s="181" t="str">
        <f t="shared" si="13"/>
        <v/>
      </c>
      <c r="B173" s="182" t="s">
        <v>3536</v>
      </c>
      <c r="E173" s="183" t="s">
        <v>3665</v>
      </c>
      <c r="G173" s="115">
        <f t="shared" si="9"/>
        <v>0</v>
      </c>
      <c r="H173" s="205" t="str">
        <f t="shared" si="10"/>
        <v/>
      </c>
      <c r="I173" s="120"/>
      <c r="J173" s="132"/>
      <c r="K173" s="184">
        <v>56</v>
      </c>
    </row>
    <row r="174" spans="1:11">
      <c r="A174" s="181" t="str">
        <f t="shared" si="13"/>
        <v>$lang['button_co2emission']='CO2排出量';</v>
      </c>
      <c r="B174" s="182" t="s">
        <v>3849</v>
      </c>
      <c r="D174" s="182" t="s">
        <v>3532</v>
      </c>
      <c r="E174" s="183" t="s">
        <v>3665</v>
      </c>
      <c r="G174" s="115">
        <f t="shared" si="9"/>
        <v>0</v>
      </c>
      <c r="H174" s="205" t="str">
        <f t="shared" si="10"/>
        <v>CO2排出量</v>
      </c>
      <c r="I174" s="120" t="s">
        <v>3577</v>
      </c>
      <c r="J174" s="132" t="s">
        <v>3577</v>
      </c>
      <c r="K174" s="184">
        <v>63</v>
      </c>
    </row>
    <row r="175" spans="1:11">
      <c r="A175" s="181" t="str">
        <f t="shared" si="13"/>
        <v>$lang['button_firstenergy']='一次エネルギー量';</v>
      </c>
      <c r="B175" s="182" t="s">
        <v>3850</v>
      </c>
      <c r="D175" s="182" t="s">
        <v>3532</v>
      </c>
      <c r="E175" s="183" t="s">
        <v>3665</v>
      </c>
      <c r="G175" s="115">
        <f t="shared" si="9"/>
        <v>0</v>
      </c>
      <c r="H175" s="205" t="str">
        <f t="shared" si="10"/>
        <v>一次エネルギー量</v>
      </c>
      <c r="I175" s="120" t="s">
        <v>3578</v>
      </c>
      <c r="J175" s="132" t="s">
        <v>3578</v>
      </c>
      <c r="K175" s="184">
        <v>64</v>
      </c>
    </row>
    <row r="176" spans="1:11">
      <c r="A176" s="181" t="str">
        <f t="shared" si="13"/>
        <v>$lang['button_energyfee']='光熱費';</v>
      </c>
      <c r="B176" s="182" t="s">
        <v>3851</v>
      </c>
      <c r="D176" s="182" t="s">
        <v>3532</v>
      </c>
      <c r="E176" s="183" t="s">
        <v>3665</v>
      </c>
      <c r="G176" s="115">
        <f t="shared" si="9"/>
        <v>0</v>
      </c>
      <c r="H176" s="205" t="str">
        <f t="shared" si="10"/>
        <v>光熱費</v>
      </c>
      <c r="I176" s="120" t="s">
        <v>3579</v>
      </c>
      <c r="J176" s="132" t="s">
        <v>3579</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4174</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4098</v>
      </c>
      <c r="D180" s="182" t="s">
        <v>3532</v>
      </c>
      <c r="E180" s="183" t="s">
        <v>3665</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3870</v>
      </c>
      <c r="J180" s="132" t="s">
        <v>3870</v>
      </c>
      <c r="K180" s="184">
        <v>79</v>
      </c>
    </row>
    <row r="181" spans="1:11" ht="24">
      <c r="A181" s="181" t="str">
        <f t="shared" si="14"/>
        <v>$lang['home_button_intro2']='　入力された情報については、この端末を利用するあなただけが閲覧でき、サーバーには蓄積されません。';</v>
      </c>
      <c r="B181" s="182" t="s">
        <v>4099</v>
      </c>
      <c r="D181" s="182" t="s">
        <v>3532</v>
      </c>
      <c r="E181" s="183" t="s">
        <v>3665</v>
      </c>
      <c r="G181" s="115">
        <f t="shared" si="9"/>
        <v>0</v>
      </c>
      <c r="H181" s="205" t="str">
        <f t="shared" si="10"/>
        <v>　入力された情報については、この端末を利用するあなただけが閲覧でき、サーバーには蓄積されません。</v>
      </c>
      <c r="I181" s="120" t="s">
        <v>3871</v>
      </c>
      <c r="J181" s="132" t="s">
        <v>3871</v>
      </c>
      <c r="K181" s="184">
        <v>80</v>
      </c>
    </row>
    <row r="182" spans="1:11">
      <c r="A182" s="181" t="str">
        <f t="shared" si="14"/>
        <v>$lang['home_button_startdiagnosis']='診断をはじめる';</v>
      </c>
      <c r="B182" s="182" t="s">
        <v>4100</v>
      </c>
      <c r="D182" s="182" t="s">
        <v>3532</v>
      </c>
      <c r="E182" s="183" t="s">
        <v>3665</v>
      </c>
      <c r="G182" s="115">
        <f t="shared" si="9"/>
        <v>0</v>
      </c>
      <c r="H182" s="205" t="str">
        <f t="shared" si="10"/>
        <v>診断をはじめる</v>
      </c>
      <c r="I182" s="120" t="s">
        <v>3872</v>
      </c>
      <c r="J182" s="132" t="s">
        <v>3872</v>
      </c>
      <c r="K182" s="184">
        <v>81</v>
      </c>
    </row>
    <row r="183" spans="1:11">
      <c r="A183" s="181" t="str">
        <f t="shared" si="14"/>
        <v>$lang['home_button_about']='この診断について';</v>
      </c>
      <c r="B183" s="182" t="s">
        <v>4101</v>
      </c>
      <c r="D183" s="182" t="s">
        <v>3532</v>
      </c>
      <c r="E183" s="183" t="s">
        <v>3665</v>
      </c>
      <c r="G183" s="115">
        <f t="shared" si="9"/>
        <v>0</v>
      </c>
      <c r="H183" s="205" t="str">
        <f t="shared" si="10"/>
        <v>この診断について</v>
      </c>
      <c r="I183" s="120" t="s">
        <v>3873</v>
      </c>
      <c r="J183" s="132" t="s">
        <v>3873</v>
      </c>
      <c r="K183" s="184">
        <v>82</v>
      </c>
    </row>
    <row r="184" spans="1:11">
      <c r="A184" s="181" t="str">
        <f t="shared" si="14"/>
        <v>$lang['home_button_result']='結果をみる';</v>
      </c>
      <c r="B184" s="182" t="s">
        <v>4102</v>
      </c>
      <c r="D184" s="182" t="s">
        <v>3532</v>
      </c>
      <c r="E184" s="183" t="s">
        <v>3665</v>
      </c>
      <c r="G184" s="115">
        <f t="shared" si="9"/>
        <v>0</v>
      </c>
      <c r="H184" s="205" t="str">
        <f t="shared" si="10"/>
        <v>結果をみる</v>
      </c>
      <c r="I184" s="120" t="s">
        <v>3874</v>
      </c>
      <c r="J184" s="132" t="s">
        <v>3874</v>
      </c>
      <c r="K184" s="184">
        <v>83</v>
      </c>
    </row>
    <row r="185" spans="1:11">
      <c r="A185" s="181" t="str">
        <f t="shared" si="14"/>
        <v>$lang['home_button_retry']='回答しなおす';</v>
      </c>
      <c r="B185" s="182" t="s">
        <v>4103</v>
      </c>
      <c r="D185" s="182" t="s">
        <v>3532</v>
      </c>
      <c r="E185" s="183" t="s">
        <v>3665</v>
      </c>
      <c r="G185" s="115">
        <f t="shared" si="9"/>
        <v>0</v>
      </c>
      <c r="H185" s="205" t="str">
        <f t="shared" si="10"/>
        <v>回答しなおす</v>
      </c>
      <c r="I185" s="120" t="s">
        <v>3875</v>
      </c>
      <c r="J185" s="132" t="s">
        <v>3875</v>
      </c>
      <c r="K185" s="184">
        <v>84</v>
      </c>
    </row>
    <row r="186" spans="1:11">
      <c r="A186" s="181" t="str">
        <f t="shared" si="14"/>
        <v>$lang['home_button_average']='平均比較';</v>
      </c>
      <c r="B186" s="182" t="s">
        <v>4104</v>
      </c>
      <c r="D186" s="182" t="s">
        <v>3532</v>
      </c>
      <c r="E186" s="183" t="s">
        <v>3665</v>
      </c>
      <c r="G186" s="115">
        <f t="shared" si="9"/>
        <v>0</v>
      </c>
      <c r="H186" s="205" t="str">
        <f t="shared" si="10"/>
        <v>平均比較</v>
      </c>
      <c r="I186" s="120" t="s">
        <v>3876</v>
      </c>
      <c r="J186" s="132" t="s">
        <v>3876</v>
      </c>
      <c r="K186" s="184">
        <v>85</v>
      </c>
    </row>
    <row r="187" spans="1:11">
      <c r="A187" s="181" t="str">
        <f t="shared" si="14"/>
        <v>$lang['home_button_monthly']='月変化';</v>
      </c>
      <c r="B187" s="182" t="s">
        <v>4105</v>
      </c>
      <c r="D187" s="182" t="s">
        <v>3532</v>
      </c>
      <c r="E187" s="183" t="s">
        <v>3665</v>
      </c>
      <c r="G187" s="115">
        <f t="shared" si="9"/>
        <v>0</v>
      </c>
      <c r="H187" s="205" t="str">
        <f t="shared" si="10"/>
        <v>月変化</v>
      </c>
      <c r="I187" s="120" t="s">
        <v>3877</v>
      </c>
      <c r="J187" s="132" t="s">
        <v>3877</v>
      </c>
      <c r="K187" s="184">
        <v>86</v>
      </c>
    </row>
    <row r="188" spans="1:11">
      <c r="A188" s="181" t="str">
        <f t="shared" si="14"/>
        <v>$lang['home_button_measure']='有効な対策';</v>
      </c>
      <c r="B188" s="182" t="s">
        <v>4106</v>
      </c>
      <c r="D188" s="182" t="s">
        <v>3532</v>
      </c>
      <c r="E188" s="183" t="s">
        <v>3665</v>
      </c>
      <c r="G188" s="115">
        <f t="shared" si="9"/>
        <v>0</v>
      </c>
      <c r="H188" s="205" t="str">
        <f t="shared" si="10"/>
        <v>有効な対策</v>
      </c>
      <c r="I188" s="120" t="s">
        <v>3878</v>
      </c>
      <c r="J188" s="132" t="s">
        <v>3878</v>
      </c>
      <c r="K188" s="184">
        <v>87</v>
      </c>
    </row>
    <row r="189" spans="1:11" ht="24">
      <c r="A189" s="181" t="str">
        <f t="shared" si="14"/>
        <v>$lang['home_button_resultmessage']='　平均との比較をグラフにしました。「有効な対策」を実行した場合の効果が中央のグラフに表示されます。';</v>
      </c>
      <c r="B189" s="182" t="s">
        <v>4107</v>
      </c>
      <c r="D189" s="182" t="s">
        <v>3532</v>
      </c>
      <c r="E189" s="183" t="s">
        <v>3665</v>
      </c>
      <c r="G189" s="115">
        <f t="shared" si="9"/>
        <v>0</v>
      </c>
      <c r="H189" s="205" t="str">
        <f t="shared" si="10"/>
        <v>　平均との比較をグラフにしました。「有効な対策」を実行した場合の効果が中央のグラフに表示されます。</v>
      </c>
      <c r="I189" s="120" t="s">
        <v>3879</v>
      </c>
      <c r="J189" s="132" t="s">
        <v>3879</v>
      </c>
      <c r="K189" s="184">
        <v>88</v>
      </c>
    </row>
    <row r="190" spans="1:11" ht="24">
      <c r="A190" s="181" t="str">
        <f t="shared" si="14"/>
        <v>$lang['home_button_measuremessage']='　有効な対策の一覧です。「選択」にチェックをすると、効果がグラフで表示されます。';</v>
      </c>
      <c r="B190" s="182" t="s">
        <v>4108</v>
      </c>
      <c r="D190" s="182" t="s">
        <v>3532</v>
      </c>
      <c r="E190" s="183" t="s">
        <v>3880</v>
      </c>
      <c r="G190" s="115">
        <f t="shared" si="9"/>
        <v>0</v>
      </c>
      <c r="H190" s="205" t="str">
        <f t="shared" si="10"/>
        <v>　有効な対策の一覧です。「選択」にチェックをすると、効果がグラフで表示されます。</v>
      </c>
      <c r="I190" s="120" t="s">
        <v>3889</v>
      </c>
      <c r="J190" s="132" t="s">
        <v>3881</v>
      </c>
      <c r="K190" s="184">
        <v>89</v>
      </c>
    </row>
    <row r="191" spans="1:11" ht="24">
      <c r="A191" s="181" t="str">
        <f t="shared" si="14"/>
        <v>$lang['home_button_pagemessage']='　分野を指定して詳しく回答しなおすことができます。「追加」で部屋や機器を追加できます。';</v>
      </c>
      <c r="B191" s="182" t="s">
        <v>4109</v>
      </c>
      <c r="D191" s="182" t="s">
        <v>3532</v>
      </c>
      <c r="E191" s="183" t="s">
        <v>3665</v>
      </c>
      <c r="G191" s="115">
        <f t="shared" si="9"/>
        <v>0</v>
      </c>
      <c r="H191" s="205" t="str">
        <f t="shared" si="10"/>
        <v>　分野を指定して詳しく回答しなおすことができます。「追加」で部屋や機器を追加できます。</v>
      </c>
      <c r="I191" s="120" t="s">
        <v>3890</v>
      </c>
      <c r="J191" s="132" t="s">
        <v>3888</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4172</v>
      </c>
      <c r="E195" s="183" t="s">
        <v>3665</v>
      </c>
      <c r="G195" s="115">
        <f t="shared" si="9"/>
        <v>0</v>
      </c>
      <c r="H195" s="205" t="str">
        <f t="shared" si="10"/>
        <v/>
      </c>
      <c r="I195" s="120"/>
      <c r="J195" s="132"/>
      <c r="K195" s="184">
        <v>41</v>
      </c>
    </row>
    <row r="196" spans="1:11">
      <c r="A196" s="181" t="str">
        <f t="shared" si="15"/>
        <v>$lang['home_focus_title_after']='　一覧モード';</v>
      </c>
      <c r="B196" s="182" t="s">
        <v>4110</v>
      </c>
      <c r="D196" s="182" t="s">
        <v>3532</v>
      </c>
      <c r="E196" s="183" t="s">
        <v>3665</v>
      </c>
      <c r="G196" s="115">
        <f t="shared" si="9"/>
        <v>0</v>
      </c>
      <c r="H196" s="205" t="str">
        <f t="shared" si="10"/>
        <v>　一覧モード</v>
      </c>
      <c r="I196" s="120" t="s">
        <v>3559</v>
      </c>
      <c r="J196" s="132" t="s">
        <v>3559</v>
      </c>
      <c r="K196" s="184">
        <v>42</v>
      </c>
    </row>
    <row r="197" spans="1:11">
      <c r="A197" s="181" t="str">
        <f t="shared" si="15"/>
        <v/>
      </c>
      <c r="E197" s="183" t="s">
        <v>3665</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3852</v>
      </c>
      <c r="D198" s="182" t="s">
        <v>3532</v>
      </c>
      <c r="E198" s="183" t="s">
        <v>3665</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3580</v>
      </c>
      <c r="J198" s="132" t="s">
        <v>3580</v>
      </c>
      <c r="K198" s="184">
        <v>69</v>
      </c>
    </row>
    <row r="199" spans="1:11" ht="24">
      <c r="A199" s="181" t="str">
        <f t="shared" si="15"/>
        <v>$lang['intro2']='わかる範囲で、今のエネルギーの使い方を選んでください。おおよそでも構いませんし、わからない質問は飛ばしてください。';</v>
      </c>
      <c r="B199" s="182" t="s">
        <v>3853</v>
      </c>
      <c r="D199" s="182" t="s">
        <v>3532</v>
      </c>
      <c r="E199" s="183" t="s">
        <v>3665</v>
      </c>
      <c r="G199" s="115">
        <f t="shared" si="16"/>
        <v>0</v>
      </c>
      <c r="H199" s="205" t="str">
        <f t="shared" si="17"/>
        <v>わかる範囲で、今のエネルギーの使い方を選んでください。おおよそでも構いませんし、わからない質問は飛ばしてください。</v>
      </c>
      <c r="I199" s="120" t="s">
        <v>3581</v>
      </c>
      <c r="J199" s="132" t="s">
        <v>3581</v>
      </c>
      <c r="K199" s="184">
        <v>70</v>
      </c>
    </row>
    <row r="200" spans="1:11">
      <c r="A200" s="181" t="str">
        <f t="shared" si="15"/>
        <v>$lang['intro3']='入力に応じた分析結果が随時表示されます。';</v>
      </c>
      <c r="B200" s="182" t="s">
        <v>3854</v>
      </c>
      <c r="D200" s="182" t="s">
        <v>3532</v>
      </c>
      <c r="E200" s="183" t="s">
        <v>3665</v>
      </c>
      <c r="G200" s="115">
        <f t="shared" si="16"/>
        <v>0</v>
      </c>
      <c r="H200" s="205" t="str">
        <f t="shared" si="17"/>
        <v>入力に応じた分析結果が随時表示されます。</v>
      </c>
      <c r="I200" s="120" t="s">
        <v>3582</v>
      </c>
      <c r="J200" s="132" t="s">
        <v>3582</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3855</v>
      </c>
      <c r="D201" s="182" t="s">
        <v>3532</v>
      </c>
      <c r="E201" s="183" t="s">
        <v>3665</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3583</v>
      </c>
      <c r="J201" s="132" t="s">
        <v>3583</v>
      </c>
      <c r="K201" s="184">
        <v>72</v>
      </c>
    </row>
    <row r="202" spans="1:11">
      <c r="A202" s="181" t="str">
        <f t="shared" si="15"/>
        <v>$lang['intro5']='月別の光熱費をグラフにしています。';</v>
      </c>
      <c r="B202" s="182" t="s">
        <v>3856</v>
      </c>
      <c r="D202" s="182" t="s">
        <v>3532</v>
      </c>
      <c r="E202" s="183" t="s">
        <v>3665</v>
      </c>
      <c r="G202" s="115">
        <f t="shared" si="16"/>
        <v>0</v>
      </c>
      <c r="H202" s="205" t="str">
        <f t="shared" si="17"/>
        <v>月別の光熱費をグラフにしています。</v>
      </c>
      <c r="I202" s="120" t="s">
        <v>3584</v>
      </c>
      <c r="J202" s="132" t="s">
        <v>3584</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3857</v>
      </c>
      <c r="D203" s="182" t="s">
        <v>3532</v>
      </c>
      <c r="E203" s="183" t="s">
        <v>3665</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3585</v>
      </c>
      <c r="J203" s="132" t="s">
        <v>3585</v>
      </c>
      <c r="K203" s="184">
        <v>74</v>
      </c>
    </row>
    <row r="204" spans="1:11">
      <c r="A204" s="181" t="str">
        <f t="shared" si="15"/>
        <v>$lang['intro7']='ブラウザに入力情報を保存しておくことができます。';</v>
      </c>
      <c r="B204" s="182" t="s">
        <v>3858</v>
      </c>
      <c r="D204" s="182" t="s">
        <v>3532</v>
      </c>
      <c r="E204" s="183" t="s">
        <v>3665</v>
      </c>
      <c r="G204" s="115">
        <f t="shared" si="16"/>
        <v>0</v>
      </c>
      <c r="H204" s="205" t="str">
        <f t="shared" si="17"/>
        <v>ブラウザに入力情報を保存しておくことができます。</v>
      </c>
      <c r="I204" s="120" t="s">
        <v>3586</v>
      </c>
      <c r="J204" s="132" t="s">
        <v>3586</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3859</v>
      </c>
      <c r="D205" s="182" t="s">
        <v>3532</v>
      </c>
      <c r="E205" s="183" t="s">
        <v>3665</v>
      </c>
      <c r="G205" s="115">
        <f t="shared" si="16"/>
        <v>0</v>
      </c>
      <c r="H205" s="205" t="str">
        <f t="shared" si="17"/>
        <v>この画面は20項目程度の限られた質問だけですが、詳しく診断することもできます。ではさっそく[Done]を押して診断をはじめてください。</v>
      </c>
      <c r="I205" s="120" t="s">
        <v>3587</v>
      </c>
      <c r="J205" s="132" t="s">
        <v>3587</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4171</v>
      </c>
      <c r="E207" s="183" t="s">
        <v>3665</v>
      </c>
      <c r="G207" s="115">
        <f t="shared" si="16"/>
        <v>0</v>
      </c>
      <c r="H207" s="205" t="str">
        <f t="shared" si="17"/>
        <v/>
      </c>
      <c r="I207" s="120"/>
      <c r="J207" s="132"/>
      <c r="K207" s="184">
        <v>9</v>
      </c>
    </row>
    <row r="208" spans="1:11">
      <c r="A208" s="181" t="str">
        <f t="shared" si="18"/>
        <v>$lang['home_easy_title']='快適生活のための簡単エコチェック';</v>
      </c>
      <c r="B208" s="182" t="s">
        <v>3809</v>
      </c>
      <c r="D208" s="182" t="s">
        <v>3532</v>
      </c>
      <c r="E208" s="183" t="s">
        <v>3665</v>
      </c>
      <c r="G208" s="115">
        <f t="shared" si="16"/>
        <v>0</v>
      </c>
      <c r="H208" s="205" t="str">
        <f t="shared" si="17"/>
        <v>快適生活のための簡単エコチェック</v>
      </c>
      <c r="I208" s="120" t="s">
        <v>3538</v>
      </c>
      <c r="J208" s="132" t="s">
        <v>3538</v>
      </c>
      <c r="K208" s="184">
        <v>10</v>
      </c>
    </row>
    <row r="209" spans="1:11">
      <c r="A209" s="181" t="str">
        <f t="shared" si="18"/>
        <v>$lang['home_easy_step1']='質問';</v>
      </c>
      <c r="B209" s="182" t="s">
        <v>3810</v>
      </c>
      <c r="D209" s="182" t="s">
        <v>3532</v>
      </c>
      <c r="E209" s="183" t="s">
        <v>3665</v>
      </c>
      <c r="G209" s="115">
        <f t="shared" si="16"/>
        <v>0</v>
      </c>
      <c r="H209" s="205" t="str">
        <f t="shared" si="17"/>
        <v>質問</v>
      </c>
      <c r="I209" s="120" t="s">
        <v>3539</v>
      </c>
      <c r="J209" s="132" t="s">
        <v>3539</v>
      </c>
      <c r="K209" s="184">
        <v>11</v>
      </c>
    </row>
    <row r="210" spans="1:11">
      <c r="A210" s="181" t="str">
        <f t="shared" si="18"/>
        <v>$lang['home_easy_step2']='比較';</v>
      </c>
      <c r="B210" s="182" t="s">
        <v>3811</v>
      </c>
      <c r="D210" s="182" t="s">
        <v>3532</v>
      </c>
      <c r="E210" s="183" t="s">
        <v>3665</v>
      </c>
      <c r="G210" s="115">
        <f t="shared" si="16"/>
        <v>0</v>
      </c>
      <c r="H210" s="205" t="str">
        <f t="shared" si="17"/>
        <v>比較</v>
      </c>
      <c r="I210" s="120" t="s">
        <v>3540</v>
      </c>
      <c r="J210" s="132" t="s">
        <v>3540</v>
      </c>
      <c r="K210" s="184">
        <v>12</v>
      </c>
    </row>
    <row r="211" spans="1:11">
      <c r="A211" s="181" t="str">
        <f t="shared" si="18"/>
        <v>$lang['home_easy_step3']='特徴';</v>
      </c>
      <c r="B211" s="182" t="s">
        <v>3812</v>
      </c>
      <c r="D211" s="182" t="s">
        <v>3532</v>
      </c>
      <c r="E211" s="183" t="s">
        <v>3665</v>
      </c>
      <c r="G211" s="115">
        <f t="shared" si="16"/>
        <v>0</v>
      </c>
      <c r="H211" s="205" t="str">
        <f t="shared" si="17"/>
        <v>特徴</v>
      </c>
      <c r="I211" s="120" t="s">
        <v>3541</v>
      </c>
      <c r="J211" s="132" t="s">
        <v>3541</v>
      </c>
      <c r="K211" s="184">
        <v>13</v>
      </c>
    </row>
    <row r="212" spans="1:11">
      <c r="A212" s="181" t="str">
        <f t="shared" si="18"/>
        <v>$lang['home_easy_step4']='対策';</v>
      </c>
      <c r="B212" s="182" t="s">
        <v>3813</v>
      </c>
      <c r="D212" s="182" t="s">
        <v>3532</v>
      </c>
      <c r="E212" s="183" t="s">
        <v>3665</v>
      </c>
      <c r="G212" s="115">
        <f t="shared" si="16"/>
        <v>0</v>
      </c>
      <c r="H212" s="205" t="str">
        <f t="shared" si="17"/>
        <v>対策</v>
      </c>
      <c r="I212" s="120" t="s">
        <v>3542</v>
      </c>
      <c r="J212" s="132" t="s">
        <v>3542</v>
      </c>
      <c r="K212" s="184">
        <v>14</v>
      </c>
    </row>
    <row r="213" spans="1:11">
      <c r="A213" s="181" t="str">
        <f t="shared" si="18"/>
        <v>$lang['home_easy_toptitle']='家の光熱費を安くしてみませんか';</v>
      </c>
      <c r="B213" s="182" t="s">
        <v>3814</v>
      </c>
      <c r="D213" s="182" t="s">
        <v>3532</v>
      </c>
      <c r="E213" s="183" t="s">
        <v>3665</v>
      </c>
      <c r="G213" s="115">
        <f t="shared" si="16"/>
        <v>0</v>
      </c>
      <c r="H213" s="205" t="str">
        <f t="shared" si="17"/>
        <v>家の光熱費を安くしてみませんか</v>
      </c>
      <c r="I213" s="120" t="s">
        <v>3543</v>
      </c>
      <c r="J213" s="132" t="s">
        <v>3543</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3815</v>
      </c>
      <c r="D214" s="182" t="s">
        <v>3532</v>
      </c>
      <c r="E214" s="183" t="s">
        <v>3665</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4274</v>
      </c>
      <c r="J214" s="132" t="s">
        <v>3544</v>
      </c>
      <c r="K214" s="184">
        <v>16</v>
      </c>
    </row>
    <row r="215" spans="1:11" ht="24">
      <c r="A215" s="181" t="str">
        <f t="shared" si="18"/>
        <v>$lang['home_easy_top2']='　かんたんな質問で、あなたの生活にあった対策を示します。3分間でできるエコチェックしてみてください。';</v>
      </c>
      <c r="B215" s="182" t="s">
        <v>3816</v>
      </c>
      <c r="D215" s="182" t="s">
        <v>3532</v>
      </c>
      <c r="E215" s="183" t="s">
        <v>3665</v>
      </c>
      <c r="G215" s="115">
        <f t="shared" si="16"/>
        <v>0</v>
      </c>
      <c r="H215" s="205" t="str">
        <f t="shared" si="17"/>
        <v>　かんたんな質問で、あなたの生活にあった対策を示します。3分間でできるエコチェックしてみてください。</v>
      </c>
      <c r="I215" s="120" t="s">
        <v>4067</v>
      </c>
      <c r="J215" s="132" t="s">
        <v>4068</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3817</v>
      </c>
      <c r="D216" s="182" t="s">
        <v>3532</v>
      </c>
      <c r="E216" s="183" t="s">
        <v>3665</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4465</v>
      </c>
      <c r="J216" s="132" t="s">
        <v>4466</v>
      </c>
      <c r="K216" s="184">
        <v>18</v>
      </c>
    </row>
    <row r="217" spans="1:11">
      <c r="A217" s="181" t="str">
        <f t="shared" si="18"/>
        <v>$lang['home_easy_top_button_start']='診断をはじめる';</v>
      </c>
      <c r="B217" s="182" t="s">
        <v>3818</v>
      </c>
      <c r="D217" s="182" t="s">
        <v>3532</v>
      </c>
      <c r="E217" s="183" t="s">
        <v>3665</v>
      </c>
      <c r="G217" s="115">
        <f t="shared" si="16"/>
        <v>0</v>
      </c>
      <c r="H217" s="205" t="str">
        <f t="shared" si="17"/>
        <v>診断をはじめる</v>
      </c>
      <c r="I217" s="120" t="s">
        <v>3545</v>
      </c>
      <c r="J217" s="132" t="s">
        <v>3545</v>
      </c>
      <c r="K217" s="184">
        <v>19</v>
      </c>
    </row>
    <row r="218" spans="1:11">
      <c r="A218" s="181" t="str">
        <f t="shared" si="18"/>
        <v>$lang['home_easy_top_button_about']='　解説　';</v>
      </c>
      <c r="B218" s="182" t="s">
        <v>3819</v>
      </c>
      <c r="D218" s="182" t="s">
        <v>3532</v>
      </c>
      <c r="E218" s="183" t="s">
        <v>3665</v>
      </c>
      <c r="G218" s="115">
        <f t="shared" si="16"/>
        <v>0</v>
      </c>
      <c r="H218" s="205" t="str">
        <f t="shared" si="17"/>
        <v>　解説　</v>
      </c>
      <c r="I218" s="120" t="s">
        <v>3546</v>
      </c>
      <c r="J218" s="132" t="s">
        <v>3546</v>
      </c>
      <c r="K218" s="184">
        <v>20</v>
      </c>
    </row>
    <row r="219" spans="1:11">
      <c r="A219" s="181" t="str">
        <f t="shared" si="18"/>
        <v/>
      </c>
      <c r="B219" s="182" t="s">
        <v>3536</v>
      </c>
      <c r="E219" s="183" t="s">
        <v>3665</v>
      </c>
      <c r="G219" s="115">
        <f t="shared" si="16"/>
        <v>0</v>
      </c>
      <c r="H219" s="205" t="str">
        <f t="shared" si="17"/>
        <v/>
      </c>
      <c r="I219" s="120"/>
      <c r="J219" s="132"/>
      <c r="K219" s="184">
        <v>21</v>
      </c>
    </row>
    <row r="220" spans="1:11">
      <c r="A220" s="181" t="str">
        <f t="shared" si="18"/>
        <v>$lang['home_easy_p5title']='この質問にお答えください';</v>
      </c>
      <c r="B220" s="182" t="s">
        <v>3820</v>
      </c>
      <c r="D220" s="182" t="s">
        <v>3532</v>
      </c>
      <c r="E220" s="183" t="s">
        <v>3665</v>
      </c>
      <c r="G220" s="115">
        <f t="shared" si="16"/>
        <v>0</v>
      </c>
      <c r="H220" s="205" t="str">
        <f t="shared" si="17"/>
        <v>この質問にお答えください</v>
      </c>
      <c r="I220" s="120" t="s">
        <v>3897</v>
      </c>
      <c r="J220" s="132" t="s">
        <v>3897</v>
      </c>
      <c r="K220" s="184">
        <v>22</v>
      </c>
    </row>
    <row r="221" spans="1:11" ht="24">
      <c r="A221" s="181" t="str">
        <f t="shared" si="18"/>
        <v>$lang['home_easy_p5_1']='　おおよそあてはまる選択肢を選んでください。わからない場合には、回答しなくても構いません。';</v>
      </c>
      <c r="B221" s="182" t="s">
        <v>3821</v>
      </c>
      <c r="D221" s="182" t="s">
        <v>3532</v>
      </c>
      <c r="E221" s="183" t="s">
        <v>3665</v>
      </c>
      <c r="G221" s="115">
        <f t="shared" si="16"/>
        <v>0</v>
      </c>
      <c r="H221" s="205" t="str">
        <f t="shared" si="17"/>
        <v>　おおよそあてはまる選択肢を選んでください。わからない場合には、回答しなくても構いません。</v>
      </c>
      <c r="I221" s="120" t="s">
        <v>3547</v>
      </c>
      <c r="J221" s="132" t="s">
        <v>3547</v>
      </c>
      <c r="K221" s="184">
        <v>23</v>
      </c>
    </row>
    <row r="222" spans="1:11">
      <c r="A222" s="181" t="str">
        <f t="shared" si="18"/>
        <v>$lang['home_easy_p5_button_next']='結果をみる';</v>
      </c>
      <c r="B222" s="182" t="s">
        <v>3822</v>
      </c>
      <c r="D222" s="182" t="s">
        <v>3532</v>
      </c>
      <c r="E222" s="183" t="s">
        <v>3665</v>
      </c>
      <c r="G222" s="115">
        <f t="shared" si="16"/>
        <v>0</v>
      </c>
      <c r="H222" s="205" t="str">
        <f t="shared" si="17"/>
        <v>結果をみる</v>
      </c>
      <c r="I222" s="120" t="s">
        <v>3548</v>
      </c>
      <c r="J222" s="132" t="s">
        <v>3548</v>
      </c>
      <c r="K222" s="184">
        <v>24</v>
      </c>
    </row>
    <row r="223" spans="1:11">
      <c r="A223" s="181" t="str">
        <f t="shared" si="18"/>
        <v/>
      </c>
      <c r="B223" s="182" t="s">
        <v>3536</v>
      </c>
      <c r="E223" s="183" t="s">
        <v>3665</v>
      </c>
      <c r="G223" s="115">
        <f t="shared" si="16"/>
        <v>0</v>
      </c>
      <c r="H223" s="205" t="str">
        <f t="shared" si="17"/>
        <v/>
      </c>
      <c r="I223" s="120"/>
      <c r="J223" s="132"/>
      <c r="K223" s="184">
        <v>25</v>
      </c>
    </row>
    <row r="224" spans="1:11">
      <c r="A224" s="181" t="str">
        <f t="shared" si="18"/>
        <v>$lang['home_easy_p2title']='平均世帯とくらべて';</v>
      </c>
      <c r="B224" s="182" t="s">
        <v>3823</v>
      </c>
      <c r="D224" s="182" t="s">
        <v>3532</v>
      </c>
      <c r="E224" s="183" t="s">
        <v>3665</v>
      </c>
      <c r="G224" s="115">
        <f t="shared" si="16"/>
        <v>0</v>
      </c>
      <c r="H224" s="205" t="str">
        <f t="shared" si="17"/>
        <v>平均世帯とくらべて</v>
      </c>
      <c r="I224" s="120" t="s">
        <v>3549</v>
      </c>
      <c r="J224" s="132" t="s">
        <v>3549</v>
      </c>
      <c r="K224" s="184">
        <v>26</v>
      </c>
    </row>
    <row r="225" spans="1:11">
      <c r="A225" s="181" t="str">
        <f t="shared" si="18"/>
        <v>$lang['home_easy_p2_button_next']='大きな原因を明らかにします';</v>
      </c>
      <c r="B225" s="182" t="s">
        <v>3824</v>
      </c>
      <c r="D225" s="182" t="s">
        <v>3532</v>
      </c>
      <c r="E225" s="183" t="s">
        <v>3665</v>
      </c>
      <c r="G225" s="115">
        <f t="shared" si="16"/>
        <v>0</v>
      </c>
      <c r="H225" s="205" t="str">
        <f t="shared" si="17"/>
        <v>大きな原因を明らかにします</v>
      </c>
      <c r="I225" s="120" t="s">
        <v>3550</v>
      </c>
      <c r="J225" s="132" t="s">
        <v>3550</v>
      </c>
      <c r="K225" s="184">
        <v>27</v>
      </c>
    </row>
    <row r="226" spans="1:11">
      <c r="A226" s="181" t="str">
        <f t="shared" si="18"/>
        <v/>
      </c>
      <c r="B226" s="182" t="s">
        <v>3536</v>
      </c>
      <c r="E226" s="183" t="s">
        <v>3665</v>
      </c>
      <c r="G226" s="115">
        <f t="shared" si="16"/>
        <v>0</v>
      </c>
      <c r="H226" s="205" t="str">
        <f t="shared" si="17"/>
        <v/>
      </c>
      <c r="I226" s="120"/>
      <c r="J226" s="132"/>
      <c r="K226" s="184">
        <v>28</v>
      </c>
    </row>
    <row r="227" spans="1:11">
      <c r="A227" s="181" t="str">
        <f t="shared" si="18"/>
        <v>$lang['home_easy_p3title']='あなたの生活の特徴';</v>
      </c>
      <c r="B227" s="182" t="s">
        <v>3825</v>
      </c>
      <c r="D227" s="182" t="s">
        <v>3532</v>
      </c>
      <c r="E227" s="183" t="s">
        <v>3665</v>
      </c>
      <c r="G227" s="115">
        <f t="shared" si="16"/>
        <v>0</v>
      </c>
      <c r="H227" s="205" t="str">
        <f t="shared" si="17"/>
        <v>あなたの生活の特徴</v>
      </c>
      <c r="I227" s="120" t="s">
        <v>3551</v>
      </c>
      <c r="J227" s="132" t="s">
        <v>3551</v>
      </c>
      <c r="K227" s="184">
        <v>29</v>
      </c>
    </row>
    <row r="228" spans="1:11" ht="24">
      <c r="A228" s="181" t="str">
        <f t="shared" si="18"/>
        <v>$lang['home_easy_p3_1']='　CO2がどこから出ているのか分析した結果です。左があなた、右は条件があなたに似た家庭の標準値を示しています。';</v>
      </c>
      <c r="B228" s="182" t="s">
        <v>3826</v>
      </c>
      <c r="D228" s="182" t="s">
        <v>3532</v>
      </c>
      <c r="E228" s="183" t="s">
        <v>3665</v>
      </c>
      <c r="G228" s="115">
        <f t="shared" si="16"/>
        <v>0</v>
      </c>
      <c r="H228" s="205" t="str">
        <f t="shared" si="17"/>
        <v>　CO2がどこから出ているのか分析した結果です。左があなた、右は条件があなたに似た家庭の標準値を示しています。</v>
      </c>
      <c r="I228" s="120" t="s">
        <v>3552</v>
      </c>
      <c r="J228" s="132" t="s">
        <v>3552</v>
      </c>
      <c r="K228" s="184">
        <v>30</v>
      </c>
    </row>
    <row r="229" spans="1:11">
      <c r="A229" s="181" t="str">
        <f t="shared" si="18"/>
        <v>$lang['home_easy_p3_button_next']='おすすめの対策はこちら';</v>
      </c>
      <c r="B229" s="182" t="s">
        <v>3827</v>
      </c>
      <c r="D229" s="182" t="s">
        <v>3532</v>
      </c>
      <c r="E229" s="183" t="s">
        <v>3665</v>
      </c>
      <c r="G229" s="115">
        <f t="shared" si="16"/>
        <v>0</v>
      </c>
      <c r="H229" s="205" t="str">
        <f t="shared" si="17"/>
        <v>おすすめの対策はこちら</v>
      </c>
      <c r="I229" s="120" t="s">
        <v>3553</v>
      </c>
      <c r="J229" s="132" t="s">
        <v>3553</v>
      </c>
      <c r="K229" s="184">
        <v>31</v>
      </c>
    </row>
    <row r="230" spans="1:11">
      <c r="A230" s="181" t="str">
        <f t="shared" si="18"/>
        <v>$lang['home_easy_p4title_pre']='　';</v>
      </c>
      <c r="B230" s="182" t="s">
        <v>3898</v>
      </c>
      <c r="D230" s="182" t="s">
        <v>3901</v>
      </c>
      <c r="E230" s="183" t="s">
        <v>3665</v>
      </c>
      <c r="G230" s="115">
        <f t="shared" si="16"/>
        <v>0</v>
      </c>
      <c r="H230" s="205" t="str">
        <f t="shared" si="17"/>
        <v>　</v>
      </c>
      <c r="I230" s="120" t="s">
        <v>3902</v>
      </c>
      <c r="J230" s="132"/>
      <c r="K230" s="184">
        <v>32</v>
      </c>
    </row>
    <row r="231" spans="1:11">
      <c r="A231" s="181" t="str">
        <f t="shared" si="18"/>
        <v>$lang['home_easy_p4title_after']='つのおすすめ対策';</v>
      </c>
      <c r="B231" s="182" t="s">
        <v>3899</v>
      </c>
      <c r="D231" s="182" t="s">
        <v>3532</v>
      </c>
      <c r="E231" s="183" t="s">
        <v>3665</v>
      </c>
      <c r="G231" s="115">
        <f t="shared" si="16"/>
        <v>0</v>
      </c>
      <c r="H231" s="205" t="str">
        <f t="shared" si="17"/>
        <v>つのおすすめ対策</v>
      </c>
      <c r="I231" s="120" t="s">
        <v>3900</v>
      </c>
      <c r="J231" s="132" t="s">
        <v>3900</v>
      </c>
      <c r="K231" s="184">
        <v>33</v>
      </c>
    </row>
    <row r="232" spans="1:11">
      <c r="A232" s="181" t="str">
        <f t="shared" si="18"/>
        <v>$lang['home_easy_p4_button_next']='一番おすすめの対策';</v>
      </c>
      <c r="B232" s="182" t="s">
        <v>3828</v>
      </c>
      <c r="D232" s="182" t="s">
        <v>3532</v>
      </c>
      <c r="E232" s="183" t="s">
        <v>3665</v>
      </c>
      <c r="G232" s="115">
        <f t="shared" si="16"/>
        <v>0</v>
      </c>
      <c r="H232" s="205" t="str">
        <f t="shared" si="17"/>
        <v>一番おすすめの対策</v>
      </c>
      <c r="I232" s="120" t="s">
        <v>3554</v>
      </c>
      <c r="J232" s="132" t="s">
        <v>3554</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4175</v>
      </c>
      <c r="D233" s="182" t="s">
        <v>3532</v>
      </c>
      <c r="E233" s="183" t="s">
        <v>3665</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3555</v>
      </c>
      <c r="J233" s="132" t="s">
        <v>3555</v>
      </c>
      <c r="K233" s="184">
        <v>35</v>
      </c>
    </row>
    <row r="234" spans="1:11" ht="24">
      <c r="A234" s="181" t="str">
        <f t="shared" si="18"/>
        <v>$lang['home_easy_p4_2']='　これは概算です。詳しい診断で、よりあなたにあった提案をすることもできます。';</v>
      </c>
      <c r="B234" s="182" t="s">
        <v>3829</v>
      </c>
      <c r="D234" s="182" t="s">
        <v>3532</v>
      </c>
      <c r="E234" s="183" t="s">
        <v>3665</v>
      </c>
      <c r="G234" s="115">
        <f t="shared" si="16"/>
        <v>0</v>
      </c>
      <c r="H234" s="205" t="str">
        <f t="shared" si="17"/>
        <v>　これは概算です。詳しい診断で、よりあなたにあった提案をすることもできます。</v>
      </c>
      <c r="I234" s="120" t="s">
        <v>3556</v>
      </c>
      <c r="J234" s="132" t="s">
        <v>3556</v>
      </c>
      <c r="K234" s="184">
        <v>36</v>
      </c>
    </row>
    <row r="235" spans="1:11">
      <c r="A235" s="181" t="str">
        <f t="shared" si="18"/>
        <v>$lang['home_easy_p4_button_next2']='さらに詳しい診断はこちらからできます';</v>
      </c>
      <c r="B235" s="182" t="s">
        <v>3830</v>
      </c>
      <c r="D235" s="182" t="s">
        <v>3532</v>
      </c>
      <c r="E235" s="183" t="s">
        <v>3665</v>
      </c>
      <c r="G235" s="115">
        <f t="shared" si="16"/>
        <v>0</v>
      </c>
      <c r="H235" s="205" t="str">
        <f t="shared" si="17"/>
        <v>さらに詳しい診断はこちらからできます</v>
      </c>
      <c r="I235" s="120" t="s">
        <v>3557</v>
      </c>
      <c r="J235" s="132" t="s">
        <v>3557</v>
      </c>
      <c r="K235" s="184">
        <v>37</v>
      </c>
    </row>
    <row r="236" spans="1:11">
      <c r="A236" s="181" t="str">
        <f t="shared" si="18"/>
        <v>$lang['home_easy_p4_button_next3']='家電製品の買い換えを考えているかた';</v>
      </c>
      <c r="B236" s="182" t="s">
        <v>3831</v>
      </c>
      <c r="D236" s="182" t="s">
        <v>3532</v>
      </c>
      <c r="E236" s="183" t="s">
        <v>3665</v>
      </c>
      <c r="G236" s="115">
        <f t="shared" si="16"/>
        <v>0</v>
      </c>
      <c r="H236" s="205" t="str">
        <f t="shared" si="17"/>
        <v>家電製品の買い換えを考えているかた</v>
      </c>
      <c r="I236" s="120" t="s">
        <v>3558</v>
      </c>
      <c r="J236" s="132" t="s">
        <v>3558</v>
      </c>
      <c r="K236" s="184">
        <v>38</v>
      </c>
    </row>
    <row r="237" spans="1:11" ht="24">
      <c r="A237" s="187" t="str">
        <f>CLEAN(B237&amp;"'function("&amp;H237&amp;") {return "&amp;H238&amp;"};';")</f>
        <v>$lang['home_easy_measure_show']= 'function(num) {return num + "番目におすすめを表示"};';</v>
      </c>
      <c r="B237" s="182" t="s">
        <v>4298</v>
      </c>
      <c r="D237" s="182" t="s">
        <v>3532</v>
      </c>
      <c r="E237" s="183" t="s">
        <v>4178</v>
      </c>
      <c r="G237" s="115">
        <f t="shared" si="16"/>
        <v>0</v>
      </c>
      <c r="H237" s="205" t="str">
        <f t="shared" si="17"/>
        <v>num</v>
      </c>
      <c r="I237" s="120" t="s">
        <v>4177</v>
      </c>
      <c r="J237" s="132"/>
      <c r="K237" s="184">
        <v>111</v>
      </c>
    </row>
    <row r="238" spans="1:11">
      <c r="A238" s="187" t="str">
        <f t="shared" ref="A238:A260" si="19">CLEAN(IF(LENB(B238)&gt;1,B238&amp;IF(LENB(H238)&lt;=1,"","'"&amp;H238&amp;"';"),""))</f>
        <v/>
      </c>
      <c r="E238" s="183" t="s">
        <v>4179</v>
      </c>
      <c r="G238" s="115">
        <f t="shared" si="16"/>
        <v>0</v>
      </c>
      <c r="H238" s="205" t="str">
        <f t="shared" si="17"/>
        <v>num + "番目におすすめを表示"</v>
      </c>
      <c r="I238" s="120" t="s">
        <v>4187</v>
      </c>
      <c r="J238" s="132"/>
      <c r="K238" s="184">
        <v>112</v>
      </c>
    </row>
    <row r="239" spans="1:11">
      <c r="A239" s="181" t="str">
        <f t="shared" si="19"/>
        <v/>
      </c>
      <c r="B239" s="182" t="s">
        <v>3536</v>
      </c>
      <c r="E239" s="183" t="s">
        <v>3665</v>
      </c>
      <c r="G239" s="115">
        <f t="shared" si="16"/>
        <v>0</v>
      </c>
      <c r="H239" s="205" t="str">
        <f t="shared" si="17"/>
        <v/>
      </c>
      <c r="I239" s="120"/>
      <c r="J239" s="132"/>
      <c r="K239" s="184">
        <v>39</v>
      </c>
    </row>
    <row r="240" spans="1:11">
      <c r="A240" s="181" t="str">
        <f t="shared" si="19"/>
        <v>//--5 maintenance page-----------------</v>
      </c>
      <c r="B240" s="182" t="s">
        <v>4285</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4286</v>
      </c>
      <c r="D241" s="182" t="s">
        <v>3532</v>
      </c>
      <c r="G241" s="115">
        <f t="shared" si="16"/>
        <v>0</v>
      </c>
      <c r="H241" s="205" t="str">
        <f t="shared" si="17"/>
        <v>　あなたの選択した対策は以下のとおりです。取り組めていますか？</v>
      </c>
      <c r="I241" s="120" t="s">
        <v>4290</v>
      </c>
      <c r="J241" s="132" t="s">
        <v>4289</v>
      </c>
    </row>
    <row r="242" spans="1:11">
      <c r="A242" s="181" t="str">
        <f t="shared" si="19"/>
        <v>$lang['home_maintenance_list']='選択した対策';</v>
      </c>
      <c r="B242" s="182" t="s">
        <v>4287</v>
      </c>
      <c r="D242" s="182" t="s">
        <v>3532</v>
      </c>
      <c r="G242" s="115">
        <f t="shared" si="16"/>
        <v>0</v>
      </c>
      <c r="H242" s="205" t="str">
        <f t="shared" si="17"/>
        <v>選択した対策</v>
      </c>
      <c r="I242" s="120" t="s">
        <v>4288</v>
      </c>
      <c r="J242" s="132" t="s">
        <v>4288</v>
      </c>
    </row>
    <row r="243" spans="1:11">
      <c r="A243" s="181" t="str">
        <f t="shared" si="19"/>
        <v>$lang['home_maintenance_selected']='この対策を選択しました';</v>
      </c>
      <c r="B243" s="182" t="s">
        <v>4297</v>
      </c>
      <c r="D243" s="182" t="s">
        <v>3532</v>
      </c>
      <c r="G243" s="115">
        <f t="shared" si="16"/>
        <v>0</v>
      </c>
      <c r="H243" s="205" t="str">
        <f t="shared" si="17"/>
        <v>この対策を選択しました</v>
      </c>
      <c r="I243" s="120" t="s">
        <v>4296</v>
      </c>
      <c r="J243" s="132" t="s">
        <v>4295</v>
      </c>
    </row>
    <row r="244" spans="1:11">
      <c r="A244" s="181" t="str">
        <f t="shared" si="19"/>
        <v/>
      </c>
      <c r="B244" s="182" t="s">
        <v>3536</v>
      </c>
      <c r="E244" s="183" t="s">
        <v>3665</v>
      </c>
      <c r="G244" s="115">
        <f t="shared" si="16"/>
        <v>0</v>
      </c>
      <c r="H244" s="205" t="str">
        <f t="shared" si="17"/>
        <v/>
      </c>
      <c r="I244" s="120"/>
      <c r="J244" s="132"/>
      <c r="K244" s="184">
        <v>40</v>
      </c>
    </row>
    <row r="245" spans="1:11">
      <c r="A245" s="181" t="str">
        <f t="shared" si="19"/>
        <v>//-- 6 action page-----------------</v>
      </c>
      <c r="B245" s="182" t="s">
        <v>4173</v>
      </c>
      <c r="G245" s="115">
        <f t="shared" si="16"/>
        <v>0</v>
      </c>
      <c r="H245" s="205" t="str">
        <f t="shared" si="17"/>
        <v/>
      </c>
      <c r="I245" s="120"/>
      <c r="J245" s="132"/>
    </row>
    <row r="246" spans="1:11">
      <c r="A246" s="181" t="str">
        <f t="shared" si="19"/>
        <v>$lang['home_action_title']='低炭素生活のための簡単エコチェック';</v>
      </c>
      <c r="B246" s="182" t="s">
        <v>4070</v>
      </c>
      <c r="D246" s="182" t="s">
        <v>3532</v>
      </c>
      <c r="G246" s="115">
        <f t="shared" si="16"/>
        <v>0</v>
      </c>
      <c r="H246" s="205" t="str">
        <f t="shared" si="17"/>
        <v>低炭素生活のための簡単エコチェック</v>
      </c>
      <c r="I246" s="120" t="s">
        <v>4077</v>
      </c>
      <c r="J246" s="132" t="s">
        <v>4077</v>
      </c>
    </row>
    <row r="247" spans="1:11">
      <c r="A247" s="181" t="str">
        <f t="shared" si="19"/>
        <v>$lang['home_action_step1']='質問';</v>
      </c>
      <c r="B247" s="182" t="s">
        <v>4071</v>
      </c>
      <c r="D247" s="182" t="s">
        <v>3532</v>
      </c>
      <c r="G247" s="115">
        <f t="shared" si="16"/>
        <v>0</v>
      </c>
      <c r="H247" s="205" t="str">
        <f t="shared" si="17"/>
        <v>質問</v>
      </c>
      <c r="I247" s="120" t="s">
        <v>3539</v>
      </c>
      <c r="J247" s="132" t="s">
        <v>3539</v>
      </c>
    </row>
    <row r="248" spans="1:11">
      <c r="A248" s="181" t="str">
        <f t="shared" si="19"/>
        <v>$lang['home_action_step2']='評価';</v>
      </c>
      <c r="B248" s="182" t="s">
        <v>4072</v>
      </c>
      <c r="D248" s="182" t="s">
        <v>3532</v>
      </c>
      <c r="G248" s="115">
        <f t="shared" si="16"/>
        <v>0</v>
      </c>
      <c r="H248" s="205" t="str">
        <f t="shared" si="17"/>
        <v>評価</v>
      </c>
      <c r="I248" s="120" t="s">
        <v>4078</v>
      </c>
      <c r="J248" s="132" t="s">
        <v>4078</v>
      </c>
    </row>
    <row r="249" spans="1:11">
      <c r="A249" s="181" t="str">
        <f t="shared" si="19"/>
        <v>$lang['home_action_step3']='対策';</v>
      </c>
      <c r="B249" s="182" t="s">
        <v>4073</v>
      </c>
      <c r="D249" s="182" t="s">
        <v>3532</v>
      </c>
      <c r="G249" s="115">
        <f t="shared" si="16"/>
        <v>0</v>
      </c>
      <c r="H249" s="205" t="str">
        <f t="shared" si="17"/>
        <v>対策</v>
      </c>
      <c r="I249" s="120" t="s">
        <v>3542</v>
      </c>
      <c r="J249" s="132" t="s">
        <v>3542</v>
      </c>
    </row>
    <row r="250" spans="1:11">
      <c r="A250" s="181" t="str">
        <f t="shared" si="19"/>
        <v>$lang['home_action_toptitle']='めざせ低炭素家庭';</v>
      </c>
      <c r="B250" s="182" t="s">
        <v>4074</v>
      </c>
      <c r="D250" s="182" t="s">
        <v>3532</v>
      </c>
      <c r="G250" s="115">
        <f t="shared" si="16"/>
        <v>0</v>
      </c>
      <c r="H250" s="205" t="str">
        <f t="shared" si="17"/>
        <v>めざせ低炭素家庭</v>
      </c>
      <c r="I250" s="120" t="s">
        <v>4079</v>
      </c>
      <c r="J250" s="132" t="s">
        <v>4079</v>
      </c>
    </row>
    <row r="251" spans="1:11">
      <c r="A251" s="181" t="str">
        <f t="shared" si="19"/>
        <v>$lang['home_action_top1']='削減ができます';</v>
      </c>
      <c r="B251" s="182" t="s">
        <v>4075</v>
      </c>
      <c r="D251" s="182" t="s">
        <v>3532</v>
      </c>
      <c r="G251" s="115">
        <f t="shared" si="16"/>
        <v>0</v>
      </c>
      <c r="H251" s="205" t="str">
        <f t="shared" si="17"/>
        <v>削減ができます</v>
      </c>
      <c r="I251" s="120" t="s">
        <v>4080</v>
      </c>
      <c r="J251" s="132" t="s">
        <v>4080</v>
      </c>
    </row>
    <row r="252" spans="1:11">
      <c r="A252" s="181" t="str">
        <f t="shared" si="19"/>
        <v>$lang['home_action_top2']='かんたんな方法で';</v>
      </c>
      <c r="B252" s="182" t="s">
        <v>4076</v>
      </c>
      <c r="D252" s="182" t="s">
        <v>3532</v>
      </c>
      <c r="G252" s="115">
        <f t="shared" si="16"/>
        <v>0</v>
      </c>
      <c r="H252" s="205" t="str">
        <f t="shared" si="17"/>
        <v>かんたんな方法で</v>
      </c>
      <c r="I252" s="120" t="s">
        <v>4081</v>
      </c>
      <c r="J252" s="132" t="s">
        <v>4081</v>
      </c>
    </row>
    <row r="253" spans="1:11">
      <c r="A253" s="181" t="str">
        <f t="shared" si="19"/>
        <v>$lang['home_action_axis1']='持続可能性';</v>
      </c>
      <c r="B253" s="182" t="s">
        <v>4087</v>
      </c>
      <c r="D253" s="182" t="s">
        <v>3532</v>
      </c>
      <c r="G253" s="115">
        <f t="shared" si="16"/>
        <v>0</v>
      </c>
      <c r="H253" s="205" t="str">
        <f t="shared" si="17"/>
        <v>持続可能性</v>
      </c>
      <c r="I253" s="120" t="s">
        <v>4082</v>
      </c>
      <c r="J253" s="132" t="s">
        <v>4082</v>
      </c>
    </row>
    <row r="254" spans="1:11">
      <c r="A254" s="181" t="str">
        <f t="shared" si="19"/>
        <v>$lang['home_action_axis2']='省エネ機器';</v>
      </c>
      <c r="B254" s="182" t="s">
        <v>4084</v>
      </c>
      <c r="D254" s="182" t="s">
        <v>3532</v>
      </c>
      <c r="G254" s="115">
        <f t="shared" si="16"/>
        <v>0</v>
      </c>
      <c r="H254" s="205" t="str">
        <f t="shared" si="17"/>
        <v>省エネ機器</v>
      </c>
      <c r="I254" s="120" t="s">
        <v>4083</v>
      </c>
      <c r="J254" s="132" t="s">
        <v>4083</v>
      </c>
    </row>
    <row r="255" spans="1:11">
      <c r="A255" s="181" t="str">
        <f t="shared" si="19"/>
        <v>$lang['home_action_axis3']='省エネ行動';</v>
      </c>
      <c r="B255" s="182" t="s">
        <v>4085</v>
      </c>
      <c r="D255" s="182" t="s">
        <v>3532</v>
      </c>
      <c r="G255" s="115">
        <f t="shared" si="16"/>
        <v>0</v>
      </c>
      <c r="H255" s="205" t="str">
        <f t="shared" si="17"/>
        <v>省エネ行動</v>
      </c>
      <c r="I255" s="120" t="s">
        <v>4086</v>
      </c>
      <c r="J255" s="132" t="s">
        <v>4086</v>
      </c>
    </row>
    <row r="256" spans="1:11">
      <c r="A256" s="181" t="str">
        <f t="shared" si="19"/>
        <v>$lang['home_action_label1']='すばらしい！';</v>
      </c>
      <c r="B256" s="182" t="s">
        <v>4091</v>
      </c>
      <c r="D256" s="182" t="s">
        <v>3532</v>
      </c>
      <c r="G256" s="115">
        <f t="shared" si="16"/>
        <v>0</v>
      </c>
      <c r="H256" s="205" t="str">
        <f t="shared" si="17"/>
        <v>すばらしい！</v>
      </c>
      <c r="I256" s="120" t="s">
        <v>4088</v>
      </c>
      <c r="J256" s="132" t="s">
        <v>4088</v>
      </c>
    </row>
    <row r="257" spans="1:11">
      <c r="A257" s="181" t="str">
        <f t="shared" si="19"/>
        <v>$lang['home_action_label2']='まあまあよい';</v>
      </c>
      <c r="B257" s="182" t="s">
        <v>4092</v>
      </c>
      <c r="D257" s="182" t="s">
        <v>3532</v>
      </c>
      <c r="G257" s="115">
        <f t="shared" si="16"/>
        <v>0</v>
      </c>
      <c r="H257" s="205" t="str">
        <f t="shared" si="17"/>
        <v>まあまあよい</v>
      </c>
      <c r="I257" s="120" t="s">
        <v>4089</v>
      </c>
      <c r="J257" s="132" t="s">
        <v>4089</v>
      </c>
    </row>
    <row r="258" spans="1:11">
      <c r="A258" s="181" t="str">
        <f t="shared" si="19"/>
        <v>$lang['home_action_label3']='ちょっと残念';</v>
      </c>
      <c r="B258" s="182" t="s">
        <v>4093</v>
      </c>
      <c r="D258" s="182" t="s">
        <v>3532</v>
      </c>
      <c r="G258" s="115">
        <f t="shared" si="16"/>
        <v>0</v>
      </c>
      <c r="H258" s="205" t="str">
        <f t="shared" si="17"/>
        <v>ちょっと残念</v>
      </c>
      <c r="I258" s="120" t="s">
        <v>4090</v>
      </c>
      <c r="J258" s="132" t="s">
        <v>4090</v>
      </c>
    </row>
    <row r="259" spans="1:11">
      <c r="A259" s="181" t="str">
        <f t="shared" si="19"/>
        <v>$lang['home_action_good_point']='良い点';</v>
      </c>
      <c r="B259" s="182" t="s">
        <v>4281</v>
      </c>
      <c r="D259" s="182" t="s">
        <v>3532</v>
      </c>
      <c r="G259" s="115">
        <f t="shared" ref="G259:G260" si="20">IF(MOD(LEN(H259) - LEN(SUBSTITUTE(H259, """", "")),2) = 1,1,0)</f>
        <v>0</v>
      </c>
      <c r="H259" s="205" t="str">
        <f t="shared" si="17"/>
        <v>良い点</v>
      </c>
      <c r="I259" s="120" t="s">
        <v>4283</v>
      </c>
      <c r="J259" s="132" t="s">
        <v>4283</v>
      </c>
    </row>
    <row r="260" spans="1:11">
      <c r="A260" s="181" t="str">
        <f t="shared" si="19"/>
        <v>$lang['home_action_bad_point']='改善点';</v>
      </c>
      <c r="B260" s="182" t="s">
        <v>4282</v>
      </c>
      <c r="D260" s="182" t="s">
        <v>3532</v>
      </c>
      <c r="G260" s="115">
        <f t="shared" si="20"/>
        <v>0</v>
      </c>
      <c r="H260" s="205" t="str">
        <f t="shared" si="17"/>
        <v>改善点</v>
      </c>
      <c r="I260" s="120" t="s">
        <v>4284</v>
      </c>
      <c r="J260" s="132" t="s">
        <v>4284</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4293</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4294</v>
      </c>
      <c r="D263" s="182" t="s">
        <v>3532</v>
      </c>
      <c r="G263" s="115">
        <f t="shared" si="21"/>
        <v>0</v>
      </c>
      <c r="H263" s="205" t="str">
        <f>SUBSTITUTE(I263, "'", "\'")</f>
        <v>この中からあなたにあった対策を厳選します</v>
      </c>
      <c r="I263" s="120" t="s">
        <v>4292</v>
      </c>
      <c r="J263" s="132" t="s">
        <v>4291</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3861</v>
      </c>
      <c r="E265" s="183" t="s">
        <v>3665</v>
      </c>
      <c r="G265" s="115">
        <f t="shared" si="21"/>
        <v>0</v>
      </c>
      <c r="H265" s="205" t="str">
        <f t="shared" si="17"/>
        <v/>
      </c>
      <c r="I265" s="120"/>
      <c r="J265" s="132"/>
      <c r="K265" s="184">
        <v>125</v>
      </c>
    </row>
    <row r="266" spans="1:11">
      <c r="A266" s="181" t="str">
        <f>CLEAN(B266&amp;IF(D266="","","'"&amp;H266&amp;"'"&amp;D266))</f>
        <v/>
      </c>
      <c r="B266" s="182" t="s">
        <v>3536</v>
      </c>
      <c r="E266" s="183" t="s">
        <v>3665</v>
      </c>
      <c r="G266" s="115">
        <f t="shared" si="21"/>
        <v>0</v>
      </c>
      <c r="H266" s="205" t="str">
        <f t="shared" si="17"/>
        <v/>
      </c>
      <c r="I266" s="120"/>
      <c r="J266" s="132"/>
      <c r="K266" s="184">
        <v>140</v>
      </c>
    </row>
    <row r="267" spans="1:11">
      <c r="A267" s="181" t="str">
        <f>B267&amp;"'"&amp;H60&amp;H267&amp;"';"</f>
        <v>$lang["younow"]='あなた現状';</v>
      </c>
      <c r="B267" s="182" t="s">
        <v>4270</v>
      </c>
      <c r="D267" s="182" t="s">
        <v>3532</v>
      </c>
      <c r="E267" s="183" t="s">
        <v>3665</v>
      </c>
      <c r="G267" s="115">
        <f t="shared" si="21"/>
        <v>0</v>
      </c>
      <c r="H267" s="205" t="str">
        <f t="shared" si="17"/>
        <v>現状</v>
      </c>
      <c r="I267" s="120" t="s">
        <v>3606</v>
      </c>
      <c r="J267" s="132" t="s">
        <v>3606</v>
      </c>
      <c r="K267" s="184">
        <v>141</v>
      </c>
    </row>
    <row r="268" spans="1:11">
      <c r="A268" s="181" t="str">
        <f>CLEAN(B268&amp;IF(D268="","","'"&amp;H268&amp;"'"&amp;D268))</f>
        <v>$lang["youafter"]='対策後';</v>
      </c>
      <c r="B268" s="182" t="s">
        <v>4130</v>
      </c>
      <c r="D268" s="182" t="s">
        <v>3532</v>
      </c>
      <c r="E268" s="183" t="s">
        <v>3665</v>
      </c>
      <c r="G268" s="115">
        <f t="shared" si="21"/>
        <v>0</v>
      </c>
      <c r="H268" s="205" t="str">
        <f t="shared" si="17"/>
        <v>対策後</v>
      </c>
      <c r="I268" s="120" t="s">
        <v>3607</v>
      </c>
      <c r="J268" s="132" t="s">
        <v>3607</v>
      </c>
      <c r="K268" s="184">
        <v>143</v>
      </c>
    </row>
    <row r="269" spans="1:11">
      <c r="A269" s="181" t="str">
        <f>CLEAN(B269&amp;IF(D269="","","'"&amp;H269&amp;"'"&amp;D269))</f>
        <v>$lang["average"]='平均';</v>
      </c>
      <c r="B269" s="182" t="s">
        <v>4131</v>
      </c>
      <c r="D269" s="182" t="s">
        <v>3532</v>
      </c>
      <c r="E269" s="183" t="s">
        <v>3665</v>
      </c>
      <c r="G269" s="115">
        <f t="shared" si="21"/>
        <v>0</v>
      </c>
      <c r="H269" s="205" t="str">
        <f t="shared" si="17"/>
        <v>平均</v>
      </c>
      <c r="I269" s="120" t="s">
        <v>3608</v>
      </c>
      <c r="J269" s="132" t="s">
        <v>3608</v>
      </c>
      <c r="K269" s="184">
        <v>144</v>
      </c>
    </row>
    <row r="270" spans="1:11">
      <c r="A270" s="181" t="str">
        <f>CLEAN(B270&amp;IF(D270="","","'"&amp;H270&amp;"'"&amp;D270))</f>
        <v>$lang["compare"]='比較';</v>
      </c>
      <c r="B270" s="182" t="s">
        <v>4132</v>
      </c>
      <c r="D270" s="182" t="s">
        <v>3532</v>
      </c>
      <c r="E270" s="183" t="s">
        <v>3665</v>
      </c>
      <c r="G270" s="115">
        <f t="shared" si="21"/>
        <v>0</v>
      </c>
      <c r="H270" s="205" t="str">
        <f t="shared" si="17"/>
        <v>比較</v>
      </c>
      <c r="I270" s="120" t="s">
        <v>3540</v>
      </c>
      <c r="J270" s="132" t="s">
        <v>3540</v>
      </c>
      <c r="K270" s="184">
        <v>145</v>
      </c>
    </row>
    <row r="271" spans="1:11">
      <c r="A271" s="181" t="str">
        <f>B271&amp;"'"&amp;H269&amp;H270&amp;"';"</f>
        <v>$lang["comparetoaverage"]='平均比較';</v>
      </c>
      <c r="B271" s="182" t="s">
        <v>4268</v>
      </c>
      <c r="E271" s="183" t="s">
        <v>3665</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4133</v>
      </c>
      <c r="D272" s="182" t="s">
        <v>3532</v>
      </c>
      <c r="E272" s="183" t="s">
        <v>3665</v>
      </c>
      <c r="G272" s="115">
        <f t="shared" si="21"/>
        <v>0</v>
      </c>
      <c r="H272" s="205" t="str">
        <f t="shared" si="22"/>
        <v>CO2排出量</v>
      </c>
      <c r="I272" s="120" t="s">
        <v>3577</v>
      </c>
      <c r="J272" s="132" t="s">
        <v>3577</v>
      </c>
      <c r="K272" s="184">
        <v>147</v>
      </c>
    </row>
    <row r="273" spans="1:11">
      <c r="A273" s="181" t="str">
        <f t="shared" si="23"/>
        <v>$lang["co2reductiontitle"]='CO2削減効果';</v>
      </c>
      <c r="B273" s="182" t="s">
        <v>4134</v>
      </c>
      <c r="D273" s="182" t="s">
        <v>3532</v>
      </c>
      <c r="E273" s="183" t="s">
        <v>3665</v>
      </c>
      <c r="G273" s="115">
        <f t="shared" si="21"/>
        <v>0</v>
      </c>
      <c r="H273" s="205" t="str">
        <f t="shared" si="22"/>
        <v>CO2削減効果</v>
      </c>
      <c r="I273" s="120" t="s">
        <v>3609</v>
      </c>
      <c r="J273" s="132" t="s">
        <v>3609</v>
      </c>
      <c r="K273" s="184">
        <v>148</v>
      </c>
    </row>
    <row r="274" spans="1:11">
      <c r="A274" s="181" t="str">
        <f t="shared" si="23"/>
        <v>$lang["fee"]='光熱費';</v>
      </c>
      <c r="B274" s="182" t="s">
        <v>4135</v>
      </c>
      <c r="D274" s="182" t="s">
        <v>3532</v>
      </c>
      <c r="E274" s="183" t="s">
        <v>3665</v>
      </c>
      <c r="G274" s="115">
        <f t="shared" si="21"/>
        <v>0</v>
      </c>
      <c r="H274" s="205" t="str">
        <f t="shared" si="22"/>
        <v>光熱費</v>
      </c>
      <c r="I274" s="120" t="s">
        <v>3579</v>
      </c>
      <c r="J274" s="132" t="s">
        <v>3579</v>
      </c>
      <c r="K274" s="184">
        <v>151</v>
      </c>
    </row>
    <row r="275" spans="1:11">
      <c r="A275" s="181" t="str">
        <f t="shared" si="23"/>
        <v>$lang["feereductiontitle"]='光熱費削減';</v>
      </c>
      <c r="B275" s="182" t="s">
        <v>4136</v>
      </c>
      <c r="D275" s="182" t="s">
        <v>3532</v>
      </c>
      <c r="E275" s="183" t="s">
        <v>3665</v>
      </c>
      <c r="G275" s="115">
        <f t="shared" si="21"/>
        <v>0</v>
      </c>
      <c r="H275" s="205" t="str">
        <f t="shared" si="22"/>
        <v>光熱費削減</v>
      </c>
      <c r="I275" s="120" t="s">
        <v>3610</v>
      </c>
      <c r="J275" s="132" t="s">
        <v>3610</v>
      </c>
      <c r="K275" s="184">
        <v>152</v>
      </c>
    </row>
    <row r="276" spans="1:11">
      <c r="A276" s="181" t="str">
        <f t="shared" si="23"/>
        <v>$lang["initialcosttitle"]='初期投資額';</v>
      </c>
      <c r="B276" s="182" t="s">
        <v>4137</v>
      </c>
      <c r="D276" s="182" t="s">
        <v>3532</v>
      </c>
      <c r="E276" s="183" t="s">
        <v>3665</v>
      </c>
      <c r="G276" s="115">
        <f t="shared" si="21"/>
        <v>0</v>
      </c>
      <c r="H276" s="205" t="str">
        <f t="shared" si="22"/>
        <v>初期投資額</v>
      </c>
      <c r="I276" s="120" t="s">
        <v>3611</v>
      </c>
      <c r="J276" s="132" t="s">
        <v>3611</v>
      </c>
      <c r="K276" s="184">
        <v>155</v>
      </c>
    </row>
    <row r="277" spans="1:11">
      <c r="A277" s="181" t="str">
        <f t="shared" si="23"/>
        <v>$lang["loadperyear"]='年間負担額';</v>
      </c>
      <c r="B277" s="182" t="s">
        <v>4139</v>
      </c>
      <c r="D277" s="182" t="s">
        <v>3532</v>
      </c>
      <c r="E277" s="183" t="s">
        <v>3665</v>
      </c>
      <c r="G277" s="115">
        <f t="shared" si="21"/>
        <v>0</v>
      </c>
      <c r="H277" s="205" t="str">
        <f t="shared" si="22"/>
        <v>年間負担額</v>
      </c>
      <c r="I277" s="120" t="s">
        <v>3612</v>
      </c>
      <c r="J277" s="132" t="s">
        <v>3612</v>
      </c>
      <c r="K277" s="184">
        <v>157</v>
      </c>
    </row>
    <row r="278" spans="1:11">
      <c r="A278" s="181" t="str">
        <f t="shared" si="23"/>
        <v>$lang["primaryenergy"]='一次エネルギー消費量';</v>
      </c>
      <c r="B278" s="182" t="s">
        <v>4140</v>
      </c>
      <c r="D278" s="182" t="s">
        <v>3532</v>
      </c>
      <c r="E278" s="183" t="s">
        <v>3665</v>
      </c>
      <c r="G278" s="115">
        <f t="shared" si="21"/>
        <v>0</v>
      </c>
      <c r="H278" s="205" t="str">
        <f t="shared" si="22"/>
        <v>一次エネルギー消費量</v>
      </c>
      <c r="I278" s="120" t="s">
        <v>3613</v>
      </c>
      <c r="J278" s="132" t="s">
        <v>3613</v>
      </c>
      <c r="K278" s="184">
        <v>158</v>
      </c>
    </row>
    <row r="279" spans="1:11">
      <c r="A279" s="181" t="str">
        <f t="shared" si="23"/>
        <v>$lang["other"]='その他';</v>
      </c>
      <c r="B279" s="182" t="s">
        <v>4367</v>
      </c>
      <c r="D279" s="182" t="s">
        <v>3532</v>
      </c>
      <c r="E279" s="183" t="s">
        <v>3665</v>
      </c>
      <c r="G279" s="115">
        <f t="shared" si="21"/>
        <v>0</v>
      </c>
      <c r="H279" s="205" t="str">
        <f t="shared" si="22"/>
        <v>その他</v>
      </c>
      <c r="I279" s="120" t="s">
        <v>1452</v>
      </c>
      <c r="J279" s="132" t="s">
        <v>1452</v>
      </c>
      <c r="K279" s="184">
        <v>161</v>
      </c>
    </row>
    <row r="280" spans="1:11">
      <c r="A280" s="181" t="str">
        <f t="shared" si="23"/>
        <v/>
      </c>
      <c r="B280" s="182" t="s">
        <v>3536</v>
      </c>
      <c r="E280" s="183" t="s">
        <v>3665</v>
      </c>
      <c r="G280" s="115">
        <f t="shared" si="21"/>
        <v>0</v>
      </c>
      <c r="H280" s="205" t="str">
        <f t="shared" si="22"/>
        <v/>
      </c>
      <c r="I280" s="120"/>
      <c r="J280" s="132"/>
      <c r="K280" s="184">
        <v>162</v>
      </c>
    </row>
    <row r="281" spans="1:11">
      <c r="A281" s="181" t="str">
        <f t="shared" si="23"/>
        <v/>
      </c>
      <c r="B281" s="182" t="s">
        <v>3536</v>
      </c>
      <c r="E281" s="183" t="s">
        <v>3665</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4181</v>
      </c>
      <c r="G283" s="115">
        <f t="shared" si="21"/>
        <v>0</v>
      </c>
      <c r="H283" s="205" t="str">
        <f t="shared" si="22"/>
        <v/>
      </c>
      <c r="I283" s="120"/>
      <c r="J283" s="132"/>
    </row>
    <row r="284" spans="1:11">
      <c r="A284" s="181" t="str">
        <f>CLEAN(IF(LENB(B284)&gt;1,B284&amp;IF(LENB(H284)&lt;=1,"","'"&amp;H284&amp;"';"),""))</f>
        <v>$lang['office_title']='事業所簡易省エネ診断';</v>
      </c>
      <c r="B284" s="182" t="s">
        <v>3808</v>
      </c>
      <c r="D284" s="182" t="s">
        <v>3532</v>
      </c>
      <c r="E284" s="183" t="s">
        <v>3665</v>
      </c>
      <c r="G284" s="115">
        <f t="shared" si="21"/>
        <v>0</v>
      </c>
      <c r="H284" s="205" t="str">
        <f t="shared" si="22"/>
        <v>事業所簡易省エネ診断</v>
      </c>
      <c r="I284" s="120" t="s">
        <v>3535</v>
      </c>
      <c r="J284" s="132" t="s">
        <v>3535</v>
      </c>
      <c r="K284" s="184">
        <v>5</v>
      </c>
    </row>
    <row r="285" spans="1:11">
      <c r="A285" s="181" t="str">
        <f>CLEAN(B285&amp;IF(D285="","","'"&amp;H285&amp;"'"&amp;D285))</f>
        <v>$lang["officecall"]='御社';</v>
      </c>
      <c r="B285" s="182" t="s">
        <v>4126</v>
      </c>
      <c r="D285" s="182" t="s">
        <v>3532</v>
      </c>
      <c r="E285" s="183" t="s">
        <v>3665</v>
      </c>
      <c r="G285" s="115">
        <f t="shared" si="21"/>
        <v>0</v>
      </c>
      <c r="H285" s="205" t="str">
        <f t="shared" si="22"/>
        <v>御社</v>
      </c>
      <c r="I285" s="120" t="s">
        <v>3601</v>
      </c>
      <c r="J285" s="132" t="s">
        <v>3601</v>
      </c>
      <c r="K285" s="184">
        <v>129</v>
      </c>
    </row>
    <row r="286" spans="1:11">
      <c r="A286" s="181" t="str">
        <f>CLEAN(B286&amp;IF(D286="","","'"&amp;H286&amp;"'"&amp;D286))</f>
        <v>$lang["officecount"]='事業所';</v>
      </c>
      <c r="B286" s="182" t="s">
        <v>4127</v>
      </c>
      <c r="D286" s="182" t="s">
        <v>3532</v>
      </c>
      <c r="E286" s="183" t="s">
        <v>3665</v>
      </c>
      <c r="G286" s="115">
        <f t="shared" si="21"/>
        <v>0</v>
      </c>
      <c r="H286" s="205" t="str">
        <f t="shared" si="22"/>
        <v>事業所</v>
      </c>
      <c r="I286" s="120" t="s">
        <v>3602</v>
      </c>
      <c r="J286" s="132" t="s">
        <v>3602</v>
      </c>
      <c r="K286" s="184">
        <v>130</v>
      </c>
    </row>
    <row r="287" spans="1:11">
      <c r="A287" s="181" t="str">
        <f>CLEAN(B287&amp;IF(D287="","","'"&amp;H287&amp;"'"&amp;D287))</f>
        <v>$lang["totaloffice"]='事業所全体';</v>
      </c>
      <c r="B287" s="182" t="s">
        <v>4129</v>
      </c>
      <c r="D287" s="182" t="s">
        <v>3532</v>
      </c>
      <c r="E287" s="183" t="s">
        <v>3665</v>
      </c>
      <c r="G287" s="115">
        <f t="shared" si="21"/>
        <v>0</v>
      </c>
      <c r="H287" s="205" t="str">
        <f t="shared" si="22"/>
        <v>事業所全体</v>
      </c>
      <c r="I287" s="120" t="s">
        <v>3604</v>
      </c>
      <c r="J287" s="132" t="s">
        <v>3604</v>
      </c>
      <c r="K287" s="184">
        <v>132</v>
      </c>
    </row>
    <row r="288" spans="1:11">
      <c r="A288" s="181" t="str">
        <f>B288&amp;"'"&amp;H286&amp;H288&amp;"';"</f>
        <v>$lang["officenow"]='事業所現状';</v>
      </c>
      <c r="B288" s="182" t="s">
        <v>4269</v>
      </c>
      <c r="D288" s="182" t="s">
        <v>3532</v>
      </c>
      <c r="E288" s="183" t="s">
        <v>3665</v>
      </c>
      <c r="G288" s="115">
        <f t="shared" si="21"/>
        <v>0</v>
      </c>
      <c r="H288" s="205" t="str">
        <f t="shared" si="22"/>
        <v>現状</v>
      </c>
      <c r="I288" s="120" t="s">
        <v>3606</v>
      </c>
      <c r="J288" s="132" t="s">
        <v>3606</v>
      </c>
      <c r="K288" s="184">
        <v>142</v>
      </c>
    </row>
    <row r="289" spans="1:11">
      <c r="A289" s="187" t="str">
        <f>CLEAN(B289&amp;"'function("&amp;H289&amp;") {return "&amp;H290&amp;"};';")</f>
        <v>$lang["compareoffice"]='function(target) {return "同じ規模の" + target};';</v>
      </c>
      <c r="B289" s="182" t="s">
        <v>4253</v>
      </c>
      <c r="E289" s="183" t="s">
        <v>4178</v>
      </c>
      <c r="G289" s="115">
        <f t="shared" si="21"/>
        <v>0</v>
      </c>
      <c r="H289" s="205" t="str">
        <f t="shared" si="22"/>
        <v>target</v>
      </c>
      <c r="I289" s="120" t="s">
        <v>4211</v>
      </c>
      <c r="J289" s="132"/>
      <c r="K289" s="184">
        <v>137</v>
      </c>
    </row>
    <row r="290" spans="1:11">
      <c r="A290" s="187" t="str">
        <f>CLEAN(IF(LENB(B290)&gt;1,B290&amp;IF(LENB(H290)&lt;=1,"","'"&amp;H290&amp;"';"),""))</f>
        <v/>
      </c>
      <c r="E290" s="183" t="s">
        <v>4179</v>
      </c>
      <c r="G290" s="115">
        <f t="shared" si="21"/>
        <v>0</v>
      </c>
      <c r="H290" s="205" t="str">
        <f t="shared" si="22"/>
        <v>"同じ規模の" + target</v>
      </c>
      <c r="I290" s="120" t="s">
        <v>4254</v>
      </c>
      <c r="J290" s="132" t="s">
        <v>3605</v>
      </c>
      <c r="K290" s="184">
        <v>138</v>
      </c>
    </row>
    <row r="291" spans="1:11">
      <c r="A291" s="181" t="str">
        <f>CLEAN(IF(LENB(B291)&gt;1,B291&amp;IF(LENB(H291)&lt;=1,"","'"&amp;H291&amp;"';"),""))</f>
        <v/>
      </c>
      <c r="E291" s="183" t="s">
        <v>3665</v>
      </c>
      <c r="G291" s="115">
        <f t="shared" si="21"/>
        <v>0</v>
      </c>
      <c r="H291" s="205" t="str">
        <f t="shared" si="22"/>
        <v/>
      </c>
      <c r="I291" s="120"/>
      <c r="J291" s="132"/>
      <c r="K291" s="184">
        <v>139</v>
      </c>
    </row>
    <row r="292" spans="1:11">
      <c r="A292" s="181" t="str">
        <f>CLEAN(IF(LENB(B292)&gt;1,B292&amp;IF(LENB(H292)&lt;=1,"","'"&amp;H292&amp;"';"),""))</f>
        <v>$lang['button_demand']='デマンド';</v>
      </c>
      <c r="B292" s="182" t="s">
        <v>3848</v>
      </c>
      <c r="D292" s="182" t="s">
        <v>3532</v>
      </c>
      <c r="E292" s="183" t="s">
        <v>3665</v>
      </c>
      <c r="G292" s="115">
        <f t="shared" si="21"/>
        <v>0</v>
      </c>
      <c r="H292" s="205" t="str">
        <f t="shared" si="22"/>
        <v>デマンド</v>
      </c>
      <c r="I292" s="120" t="s">
        <v>3576</v>
      </c>
      <c r="J292" s="132" t="s">
        <v>3576</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4299</v>
      </c>
      <c r="E294" s="183" t="s">
        <v>1827</v>
      </c>
      <c r="G294" s="115">
        <f t="shared" si="21"/>
        <v>0</v>
      </c>
      <c r="H294" s="205" t="str">
        <f t="shared" si="25"/>
        <v/>
      </c>
      <c r="I294" s="120"/>
      <c r="J294" s="132"/>
    </row>
    <row r="295" spans="1:11">
      <c r="A295" s="181" t="str">
        <f t="shared" si="24"/>
        <v>$lang['home_lifegame_title']='CO2ゼロ時代サバイバル';</v>
      </c>
      <c r="B295" s="182" t="s">
        <v>4300</v>
      </c>
      <c r="E295" s="183" t="s">
        <v>1827</v>
      </c>
      <c r="G295" s="115">
        <f t="shared" si="21"/>
        <v>0</v>
      </c>
      <c r="H295" s="205" t="str">
        <f t="shared" si="25"/>
        <v>CO2ゼロ時代サバイバル</v>
      </c>
      <c r="I295" s="120" t="s">
        <v>4301</v>
      </c>
      <c r="J295" s="132"/>
    </row>
    <row r="296" spans="1:11">
      <c r="A296" s="181" t="str">
        <f t="shared" si="24"/>
        <v>$lang['home_lifegame_toptitle']='あなたの月の収入が1万円あがりました！';</v>
      </c>
      <c r="B296" s="182" t="s">
        <v>4302</v>
      </c>
      <c r="E296" s="183" t="s">
        <v>1827</v>
      </c>
      <c r="G296" s="115">
        <f t="shared" si="21"/>
        <v>0</v>
      </c>
      <c r="H296" s="205" t="str">
        <f t="shared" si="25"/>
        <v>あなたの月の収入が1万円あがりました！</v>
      </c>
      <c r="I296" s="120" t="s">
        <v>4305</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4303</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4306</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4304</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4345</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4307</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4346</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4315</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4316</v>
      </c>
      <c r="J300" s="132"/>
    </row>
    <row r="301" spans="1:11">
      <c r="A301" s="181" t="str">
        <f t="shared" si="26"/>
        <v>$lang['home_lifegame_toptitle4']='取り組みを選んでください';</v>
      </c>
      <c r="B301" s="182" t="s">
        <v>4330</v>
      </c>
      <c r="E301" s="183" t="s">
        <v>1827</v>
      </c>
      <c r="G301" s="115">
        <f t="shared" si="21"/>
        <v>0</v>
      </c>
      <c r="H301" s="205" t="str">
        <f t="shared" si="27"/>
        <v>取り組みを選んでください</v>
      </c>
      <c r="I301" s="120" t="s">
        <v>4334</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4331</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4335</v>
      </c>
      <c r="J302" s="132"/>
    </row>
    <row r="303" spans="1:11">
      <c r="A303" s="181" t="str">
        <f t="shared" ref="A303:A304" si="28">CLEAN(IF(LENB(B303)&gt;1,B303&amp;IF(LENB(H303)&lt;=1,"","'"&amp;H303&amp;"';"),""))</f>
        <v>$lang['home_lifegame_toptitle5']='取り組みありがとうございます';</v>
      </c>
      <c r="B303" s="182" t="s">
        <v>4332</v>
      </c>
      <c r="E303" s="183" t="s">
        <v>1827</v>
      </c>
      <c r="G303" s="115">
        <f t="shared" si="21"/>
        <v>0</v>
      </c>
      <c r="H303" s="205" t="str">
        <f t="shared" ref="H303:H304" si="29">SUBSTITUTE(I303, "'", "\'")</f>
        <v>取り組みありがとうございます</v>
      </c>
      <c r="I303" s="120" t="s">
        <v>4336</v>
      </c>
      <c r="J303" s="132"/>
    </row>
    <row r="304" spans="1:11" ht="24">
      <c r="A304" s="181" t="str">
        <f t="shared" si="28"/>
        <v>$lang['home_lifegame_top5']='　○○、○○の取り組みを実行しました。このため○万円のお金が使われ、残りは○万円になりました。';</v>
      </c>
      <c r="B304" s="182" t="s">
        <v>4333</v>
      </c>
      <c r="E304" s="183" t="s">
        <v>1827</v>
      </c>
      <c r="G304" s="115">
        <f t="shared" si="21"/>
        <v>0</v>
      </c>
      <c r="H304" s="205" t="str">
        <f t="shared" si="29"/>
        <v>　○○、○○の取り組みを実行しました。このため○万円のお金が使われ、残りは○万円になりました。</v>
      </c>
      <c r="I304" s="120" t="s">
        <v>4338</v>
      </c>
      <c r="J304" s="132"/>
    </row>
    <row r="305" spans="1:11">
      <c r="A305" s="181" t="str">
        <f t="shared" ref="A305" si="30">CLEAN(IF(LENB(B305)&gt;1,B305&amp;IF(LENB(H305)&lt;=1,"","'"&amp;H305&amp;"';"),""))</f>
        <v>$lang['home_lifegame_toptitle6']='効果があらわれました';</v>
      </c>
      <c r="B305" s="182" t="s">
        <v>4347</v>
      </c>
      <c r="E305" s="183" t="s">
        <v>1827</v>
      </c>
      <c r="G305" s="115">
        <f t="shared" si="21"/>
        <v>0</v>
      </c>
      <c r="H305" s="205" t="str">
        <f t="shared" ref="H305" si="31">SUBSTITUTE(I305, "'", "\'")</f>
        <v>効果があらわれました</v>
      </c>
      <c r="I305" s="120" t="s">
        <v>4339</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4337</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4340</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4342</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4341</v>
      </c>
      <c r="J307" s="132"/>
    </row>
    <row r="308" spans="1:11">
      <c r="A308" s="181" t="str">
        <f t="shared" si="34"/>
        <v>$lang['home_lifegame_toptitle7']='取り組み時期になりました';</v>
      </c>
      <c r="B308" s="182" t="s">
        <v>4348</v>
      </c>
      <c r="E308" s="183" t="s">
        <v>1827</v>
      </c>
      <c r="G308" s="115">
        <f t="shared" si="21"/>
        <v>0</v>
      </c>
      <c r="H308" s="205" t="str">
        <f t="shared" si="35"/>
        <v>取り組み時期になりました</v>
      </c>
      <c r="I308" s="120" t="s">
        <v>4344</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4349</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4343</v>
      </c>
      <c r="J309" s="132"/>
    </row>
    <row r="310" spans="1:11">
      <c r="A310" s="181" t="str">
        <f t="shared" si="24"/>
        <v>$lang['home_lifegame_toptitle90']='あなたの設定を選んでください';</v>
      </c>
      <c r="B310" s="182" t="s">
        <v>4324</v>
      </c>
      <c r="E310" s="183" t="s">
        <v>1827</v>
      </c>
      <c r="G310" s="115">
        <f t="shared" si="21"/>
        <v>0</v>
      </c>
      <c r="H310" s="205" t="str">
        <f t="shared" si="25"/>
        <v>あなたの設定を選んでください</v>
      </c>
      <c r="I310" s="120" t="s">
        <v>4326</v>
      </c>
      <c r="J310" s="132"/>
    </row>
    <row r="311" spans="1:11" ht="24">
      <c r="A311" s="181" t="str">
        <f t="shared" si="24"/>
        <v>$lang['home_lifegame_top90']='　現在の生活を選ぶと、現在から本当にCO2をゼロにしていくシミュレーションが始まります。';</v>
      </c>
      <c r="B311" s="182" t="s">
        <v>4325</v>
      </c>
      <c r="E311" s="183" t="s">
        <v>1827</v>
      </c>
      <c r="G311" s="115">
        <f t="shared" si="21"/>
        <v>0</v>
      </c>
      <c r="H311" s="205" t="str">
        <f t="shared" si="25"/>
        <v>　現在の生活を選ぶと、現在から本当にCO2をゼロにしていくシミュレーションが始まります。</v>
      </c>
      <c r="I311" s="120" t="s">
        <v>4327</v>
      </c>
      <c r="J311" s="132"/>
    </row>
    <row r="312" spans="1:11">
      <c r="A312" s="181" t="str">
        <f t="shared" ref="A312:A313" si="36">CLEAN(IF(LENB(B312)&gt;1,B312&amp;IF(LENB(H312)&lt;=1,"","'"&amp;H312&amp;"';"),""))</f>
        <v>$lang['home_lifegame_toptitle99']='死にました。おつかれさまでした。';</v>
      </c>
      <c r="B312" s="182" t="s">
        <v>4310</v>
      </c>
      <c r="E312" s="183" t="s">
        <v>1827</v>
      </c>
      <c r="G312" s="115">
        <f t="shared" si="21"/>
        <v>0</v>
      </c>
      <c r="H312" s="205" t="str">
        <f t="shared" ref="H312:H313" si="37">SUBSTITUTE(I312, "'", "\'")</f>
        <v>死にました。おつかれさまでした。</v>
      </c>
      <c r="I312" s="120" t="s">
        <v>4311</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4312</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4313</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4308</v>
      </c>
      <c r="D316" s="182" t="s">
        <v>3532</v>
      </c>
      <c r="E316" s="183" t="s">
        <v>1827</v>
      </c>
      <c r="G316" s="115">
        <f t="shared" si="21"/>
        <v>0</v>
      </c>
      <c r="H316" s="205" t="str">
        <f t="shared" si="25"/>
        <v>やめる</v>
      </c>
      <c r="I316" s="120" t="s">
        <v>4309</v>
      </c>
      <c r="J316" s="132" t="s">
        <v>3883</v>
      </c>
      <c r="K316" s="184">
        <v>91</v>
      </c>
    </row>
    <row r="317" spans="1:11">
      <c r="A317" s="181" t="str">
        <f>CLEAN(IF(LENB(B317)&gt;1,B317&amp;IF(LENB(H317)&lt;=1,"","'"&amp;H317&amp;"';"),""))</f>
        <v>$lang['button_agree']='設定する';</v>
      </c>
      <c r="B317" s="182" t="s">
        <v>4319</v>
      </c>
      <c r="D317" s="182" t="s">
        <v>3532</v>
      </c>
      <c r="E317" s="183" t="s">
        <v>1827</v>
      </c>
      <c r="G317" s="115">
        <f t="shared" si="21"/>
        <v>0</v>
      </c>
      <c r="H317" s="205" t="str">
        <f t="shared" ref="H317" si="38">SUBSTITUTE(I317, "'", "\'")</f>
        <v>設定する</v>
      </c>
      <c r="I317" s="120" t="s">
        <v>4320</v>
      </c>
      <c r="J317" s="132" t="s">
        <v>3883</v>
      </c>
      <c r="K317" s="184">
        <v>91</v>
      </c>
    </row>
    <row r="318" spans="1:11">
      <c r="A318" s="181" t="str">
        <f>CLEAN(IF(LENB(B318)&gt;1,B318&amp;IF(LENB(H318)&lt;=1,"","'"&amp;H318&amp;"';"),""))</f>
        <v>$lang['button_commit']='実行します';</v>
      </c>
      <c r="B318" s="182" t="s">
        <v>4328</v>
      </c>
      <c r="D318" s="182" t="s">
        <v>3532</v>
      </c>
      <c r="E318" s="183" t="s">
        <v>1827</v>
      </c>
      <c r="G318" s="115">
        <f t="shared" si="21"/>
        <v>0</v>
      </c>
      <c r="H318" s="205" t="str">
        <f t="shared" ref="H318" si="39">SUBSTITUTE(I318, "'", "\'")</f>
        <v>実行します</v>
      </c>
      <c r="I318" s="120" t="s">
        <v>4329</v>
      </c>
      <c r="J318" s="132" t="s">
        <v>3883</v>
      </c>
      <c r="K318" s="184">
        <v>91</v>
      </c>
    </row>
    <row r="319" spans="1:11">
      <c r="A319" s="181" t="str">
        <f t="shared" si="24"/>
        <v>$lang['home_lifegame_button_sel99']='すみません、やります。';</v>
      </c>
      <c r="B319" s="182" t="s">
        <v>4321</v>
      </c>
      <c r="E319" s="183" t="s">
        <v>1827</v>
      </c>
      <c r="G319" s="115">
        <f t="shared" si="21"/>
        <v>0</v>
      </c>
      <c r="H319" s="205" t="str">
        <f t="shared" si="25"/>
        <v>すみません、やります。</v>
      </c>
      <c r="I319" s="120" t="s">
        <v>4314</v>
      </c>
      <c r="J319" s="132"/>
    </row>
    <row r="320" spans="1:11">
      <c r="A320" s="181" t="str">
        <f t="shared" ref="A320:A322" si="40">CLEAN(IF(LENB(B320)&gt;1,B320&amp;IF(LENB(H320)&lt;=1,"","'"&amp;H320&amp;"';"),""))</f>
        <v>$lang['home_lifegame_button_sel3a']='ちがいます';</v>
      </c>
      <c r="B320" s="182" t="s">
        <v>4322</v>
      </c>
      <c r="E320" s="183" t="s">
        <v>1827</v>
      </c>
      <c r="G320" s="115">
        <f t="shared" si="21"/>
        <v>0</v>
      </c>
      <c r="H320" s="205" t="str">
        <f t="shared" ref="H320:H322" si="41">SUBSTITUTE(I320, "'", "\'")</f>
        <v>ちがいます</v>
      </c>
      <c r="I320" s="120" t="s">
        <v>4317</v>
      </c>
      <c r="J320" s="132"/>
    </row>
    <row r="321" spans="1:10">
      <c r="A321" s="181" t="str">
        <f t="shared" si="40"/>
        <v>$lang['home_lifegame_button_sel3b']='まあ、それでいいです。';</v>
      </c>
      <c r="B321" s="182" t="s">
        <v>4323</v>
      </c>
      <c r="E321" s="183" t="s">
        <v>1827</v>
      </c>
      <c r="G321" s="115">
        <f t="shared" si="21"/>
        <v>0</v>
      </c>
      <c r="H321" s="205" t="str">
        <f t="shared" si="41"/>
        <v>まあ、それでいいです。</v>
      </c>
      <c r="I321" s="120" t="s">
        <v>4318</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4364</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4365</v>
      </c>
      <c r="E324" s="183" t="s">
        <v>1827</v>
      </c>
      <c r="G324" s="115">
        <f t="shared" si="44"/>
        <v>0</v>
      </c>
      <c r="H324" s="205" t="str">
        <f t="shared" si="45"/>
        <v>うちエコ診断WEB</v>
      </c>
      <c r="I324" s="120" t="s">
        <v>4366</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2019-06-10T05:21:02Z</dcterms:modified>
</cp:coreProperties>
</file>