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资产负债表\资产负债表\"/>
    </mc:Choice>
  </mc:AlternateContent>
  <xr:revisionPtr revIDLastSave="0" documentId="13_ncr:1_{FFC5E898-8E69-4DD5-83F6-6F17913F07CA}" xr6:coauthVersionLast="47" xr6:coauthVersionMax="47" xr10:uidLastSave="{00000000-0000-0000-0000-000000000000}"/>
  <bookViews>
    <workbookView xWindow="-120" yWindow="285" windowWidth="29040" windowHeight="15615" xr2:uid="{00000000-000D-0000-FFFF-FFFF00000000}"/>
  </bookViews>
  <sheets>
    <sheet name="个人持仓" sheetId="1" r:id="rId1"/>
    <sheet name="家庭持仓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 l="1"/>
  <c r="E25" i="2"/>
  <c r="E24" i="2"/>
  <c r="E23" i="2"/>
  <c r="F23" i="2" s="1"/>
  <c r="G23" i="2" s="1"/>
  <c r="E22" i="2"/>
  <c r="E21" i="2"/>
  <c r="E20" i="2"/>
  <c r="E19" i="2"/>
  <c r="E18" i="2"/>
  <c r="E17" i="2"/>
  <c r="E16" i="2"/>
  <c r="F16" i="2" s="1"/>
  <c r="E15" i="2"/>
  <c r="F15" i="2" s="1"/>
  <c r="E14" i="2"/>
  <c r="E13" i="2"/>
  <c r="E12" i="2"/>
  <c r="E11" i="2"/>
  <c r="E10" i="2"/>
  <c r="E9" i="2"/>
  <c r="E8" i="2"/>
  <c r="E7" i="2"/>
  <c r="E6" i="2"/>
  <c r="E5" i="2"/>
  <c r="E4" i="2"/>
  <c r="F4" i="2" s="1"/>
  <c r="E3" i="2"/>
  <c r="F3" i="2" s="1"/>
  <c r="E2" i="2"/>
  <c r="E27" i="2" s="1"/>
  <c r="E22" i="1"/>
  <c r="E21" i="1"/>
  <c r="F21" i="1" s="1"/>
  <c r="E20" i="1"/>
  <c r="E19" i="1"/>
  <c r="E18" i="1"/>
  <c r="E17" i="1"/>
  <c r="F17" i="1" s="1"/>
  <c r="E16" i="1"/>
  <c r="F16" i="1" s="1"/>
  <c r="E15" i="1"/>
  <c r="F15" i="1" s="1"/>
  <c r="E14" i="1"/>
  <c r="E13" i="1"/>
  <c r="E12" i="1"/>
  <c r="E11" i="1"/>
  <c r="E10" i="1"/>
  <c r="E9" i="1"/>
  <c r="F9" i="1" s="1"/>
  <c r="E8" i="1"/>
  <c r="F8" i="1" s="1"/>
  <c r="E7" i="1"/>
  <c r="F7" i="1" s="1"/>
  <c r="E6" i="1"/>
  <c r="E5" i="1"/>
  <c r="F5" i="1" s="1"/>
  <c r="E4" i="1"/>
  <c r="F4" i="1" s="1"/>
  <c r="E3" i="1"/>
  <c r="E2" i="1"/>
  <c r="E24" i="1" s="1"/>
  <c r="F22" i="1" l="1"/>
  <c r="G21" i="1" s="1"/>
  <c r="F19" i="1"/>
  <c r="F3" i="1"/>
  <c r="F20" i="1"/>
  <c r="G20" i="1" s="1"/>
  <c r="F13" i="1"/>
  <c r="G13" i="1" s="1"/>
  <c r="F11" i="1"/>
  <c r="F12" i="1"/>
  <c r="F23" i="1"/>
  <c r="G23" i="1" s="1"/>
  <c r="F6" i="1"/>
  <c r="F10" i="1"/>
  <c r="G10" i="1" s="1"/>
  <c r="F14" i="1"/>
  <c r="F18" i="1"/>
  <c r="F5" i="2"/>
  <c r="F13" i="2"/>
  <c r="F25" i="2"/>
  <c r="F19" i="2"/>
  <c r="F20" i="2"/>
  <c r="F18" i="2"/>
  <c r="F11" i="2"/>
  <c r="F9" i="2"/>
  <c r="F7" i="2"/>
  <c r="F17" i="2"/>
  <c r="G16" i="2" s="1"/>
  <c r="F10" i="2"/>
  <c r="F6" i="2"/>
  <c r="F24" i="2"/>
  <c r="G24" i="2" s="1"/>
  <c r="F21" i="2"/>
  <c r="F12" i="2"/>
  <c r="F8" i="2"/>
  <c r="F14" i="2"/>
  <c r="F22" i="2"/>
  <c r="F26" i="2"/>
  <c r="F2" i="1"/>
  <c r="G2" i="1" s="1"/>
  <c r="F2" i="2"/>
  <c r="G2" i="2" s="1"/>
  <c r="G27" i="2" l="1"/>
  <c r="G5" i="2"/>
  <c r="G21" i="2"/>
  <c r="G18" i="1"/>
  <c r="G24" i="1" s="1"/>
  <c r="G12" i="2"/>
  <c r="G3" i="1"/>
</calcChain>
</file>

<file path=xl/sharedStrings.xml><?xml version="1.0" encoding="utf-8"?>
<sst xmlns="http://schemas.openxmlformats.org/spreadsheetml/2006/main" count="108" uniqueCount="61">
  <si>
    <t>股票名称</t>
  </si>
  <si>
    <t>股票代码</t>
  </si>
  <si>
    <t>股价</t>
  </si>
  <si>
    <t>持仓</t>
  </si>
  <si>
    <t>市值</t>
  </si>
  <si>
    <t>仓位占比</t>
  </si>
  <si>
    <t>板块占比</t>
  </si>
  <si>
    <t>中国平安</t>
  </si>
  <si>
    <t>中新药业</t>
  </si>
  <si>
    <t>600329</t>
  </si>
  <si>
    <t>东阿阿胶</t>
  </si>
  <si>
    <t>000423</t>
  </si>
  <si>
    <t>云南白药</t>
  </si>
  <si>
    <t>000538</t>
  </si>
  <si>
    <t>白云山</t>
  </si>
  <si>
    <t>600332</t>
  </si>
  <si>
    <t>华东医药</t>
  </si>
  <si>
    <t>000963</t>
  </si>
  <si>
    <t>三诺生物</t>
  </si>
  <si>
    <t>300298</t>
  </si>
  <si>
    <t>天坛生物</t>
  </si>
  <si>
    <t>600161</t>
  </si>
  <si>
    <t>洋河股份</t>
  </si>
  <si>
    <t>002304</t>
  </si>
  <si>
    <t>泸州老窖</t>
  </si>
  <si>
    <t>000568</t>
  </si>
  <si>
    <t>酒ETF</t>
  </si>
  <si>
    <t>512690</t>
  </si>
  <si>
    <t>恒顺醋业</t>
  </si>
  <si>
    <t>600305</t>
  </si>
  <si>
    <t>伊利股份</t>
  </si>
  <si>
    <t>600887</t>
  </si>
  <si>
    <t>双汇发展</t>
  </si>
  <si>
    <t>000895</t>
  </si>
  <si>
    <t>涪陵榨菜</t>
  </si>
  <si>
    <t>002507</t>
  </si>
  <si>
    <t>安琪酵母</t>
  </si>
  <si>
    <t>600298</t>
  </si>
  <si>
    <t>格力电器</t>
  </si>
  <si>
    <t>000651</t>
  </si>
  <si>
    <t>老板电器</t>
  </si>
  <si>
    <t>002508</t>
  </si>
  <si>
    <t>珠海冠宇</t>
  </si>
  <si>
    <t>688772</t>
  </si>
  <si>
    <t>300ETF</t>
  </si>
  <si>
    <t>510300</t>
  </si>
  <si>
    <t>黄金ETF</t>
  </si>
  <si>
    <t>518880</t>
  </si>
  <si>
    <t>现金</t>
  </si>
  <si>
    <t>000000</t>
  </si>
  <si>
    <t>合计</t>
  </si>
  <si>
    <t>宁波银行</t>
  </si>
  <si>
    <t>002142</t>
  </si>
  <si>
    <t>招商银行</t>
  </si>
  <si>
    <t>600036</t>
  </si>
  <si>
    <t>山西汾酒</t>
  </si>
  <si>
    <t>600809</t>
  </si>
  <si>
    <t>中国中免</t>
  </si>
  <si>
    <t>601888</t>
  </si>
  <si>
    <t>100ETF</t>
  </si>
  <si>
    <t>512910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</si>
</sst>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quotePrefix="1" applyNumberFormat="1" applyFont="1" applyAlignment="1">
      <alignment horizontal="right" vertical="center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 vertical="center"/>
    </xf>
    <xf numFmtId="10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77" fontId="0" fillId="2" borderId="1" xfId="0" applyNumberFormat="1" applyFill="1" applyBorder="1" applyAlignment="1">
      <alignment horizontal="right" vertical="center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O14" sqref="O14"/>
    </sheetView>
  </sheetViews>
  <sheetFormatPr defaultColWidth="9" defaultRowHeight="13.5" x14ac:dyDescent="0.15"/>
  <cols>
    <col min="1" max="1" width="9" style="1" customWidth="1"/>
    <col min="2" max="2" width="9" style="2" customWidth="1"/>
    <col min="3" max="3" width="9.5" style="14" customWidth="1"/>
    <col min="4" max="4" width="9" style="15" customWidth="1"/>
    <col min="5" max="5" width="12.625" style="14" customWidth="1"/>
    <col min="6" max="6" width="13.5" style="12" customWidth="1"/>
    <col min="7" max="7" width="9.875" style="11" customWidth="1"/>
    <col min="8" max="13" width="9" style="1" customWidth="1"/>
    <col min="14" max="16384" width="9" style="1"/>
  </cols>
  <sheetData>
    <row r="1" spans="1:7" x14ac:dyDescent="0.15">
      <c r="A1" s="3" t="s">
        <v>0</v>
      </c>
      <c r="B1" s="4" t="s">
        <v>1</v>
      </c>
      <c r="C1" s="16" t="s">
        <v>2</v>
      </c>
      <c r="D1" s="17" t="s">
        <v>3</v>
      </c>
      <c r="E1" s="16" t="s">
        <v>4</v>
      </c>
      <c r="F1" s="5" t="s">
        <v>5</v>
      </c>
      <c r="G1" s="3" t="s">
        <v>6</v>
      </c>
    </row>
    <row r="2" spans="1:7" x14ac:dyDescent="0.15">
      <c r="A2" s="1" t="s">
        <v>7</v>
      </c>
      <c r="B2" s="2">
        <v>601318</v>
      </c>
      <c r="C2" s="14">
        <v>50.41</v>
      </c>
      <c r="D2" s="15">
        <v>200</v>
      </c>
      <c r="E2" s="14">
        <f t="shared" ref="E2:E22" si="0">C2*D2</f>
        <v>10082</v>
      </c>
      <c r="F2" s="12">
        <f>E2/E24</f>
        <v>2.1481558501771025E-2</v>
      </c>
      <c r="G2" s="13">
        <f>SUM(F2:F2)</f>
        <v>2.1481558501771025E-2</v>
      </c>
    </row>
    <row r="3" spans="1:7" x14ac:dyDescent="0.15">
      <c r="A3" s="1" t="s">
        <v>8</v>
      </c>
      <c r="B3" s="2" t="s">
        <v>9</v>
      </c>
      <c r="C3" s="14">
        <v>31.41</v>
      </c>
      <c r="D3" s="15">
        <v>1000</v>
      </c>
      <c r="E3" s="14">
        <f t="shared" si="0"/>
        <v>31410</v>
      </c>
      <c r="F3" s="12">
        <f>E3/E24</f>
        <v>6.6924791959990862E-2</v>
      </c>
      <c r="G3" s="20">
        <f>SUM(F3:F9)</f>
        <v>0.36818436725496284</v>
      </c>
    </row>
    <row r="4" spans="1:7" x14ac:dyDescent="0.15">
      <c r="A4" s="1" t="s">
        <v>10</v>
      </c>
      <c r="B4" s="2" t="s">
        <v>11</v>
      </c>
      <c r="C4" s="14">
        <v>48.75</v>
      </c>
      <c r="D4" s="15">
        <v>600</v>
      </c>
      <c r="E4" s="14">
        <f t="shared" si="0"/>
        <v>29250</v>
      </c>
      <c r="F4" s="12">
        <f>E4/E24</f>
        <v>6.2322514002856821E-2</v>
      </c>
      <c r="G4" s="19"/>
    </row>
    <row r="5" spans="1:7" x14ac:dyDescent="0.15">
      <c r="A5" s="1" t="s">
        <v>12</v>
      </c>
      <c r="B5" s="6" t="s">
        <v>13</v>
      </c>
      <c r="C5" s="14">
        <v>104.65</v>
      </c>
      <c r="D5" s="15">
        <v>200</v>
      </c>
      <c r="E5" s="14">
        <f t="shared" si="0"/>
        <v>20930</v>
      </c>
      <c r="F5" s="12">
        <f>E5/E24</f>
        <v>4.4595221130933102E-2</v>
      </c>
      <c r="G5" s="19"/>
    </row>
    <row r="6" spans="1:7" x14ac:dyDescent="0.15">
      <c r="A6" s="1" t="s">
        <v>14</v>
      </c>
      <c r="B6" s="2" t="s">
        <v>15</v>
      </c>
      <c r="C6" s="14">
        <v>34.200000000000003</v>
      </c>
      <c r="D6" s="15">
        <v>800</v>
      </c>
      <c r="E6" s="14">
        <f t="shared" si="0"/>
        <v>27360.000000000004</v>
      </c>
      <c r="F6" s="12">
        <f>E6/E24</f>
        <v>5.8295520790364541E-2</v>
      </c>
      <c r="G6" s="19"/>
    </row>
    <row r="7" spans="1:7" x14ac:dyDescent="0.15">
      <c r="A7" s="1" t="s">
        <v>16</v>
      </c>
      <c r="B7" s="6" t="s">
        <v>17</v>
      </c>
      <c r="C7" s="14">
        <v>40.200000000000003</v>
      </c>
      <c r="D7" s="15">
        <v>640</v>
      </c>
      <c r="E7" s="14">
        <f t="shared" si="0"/>
        <v>25728</v>
      </c>
      <c r="F7" s="12">
        <f>E7/E24</f>
        <v>5.4818244111641039E-2</v>
      </c>
      <c r="G7" s="19"/>
    </row>
    <row r="8" spans="1:7" x14ac:dyDescent="0.15">
      <c r="A8" s="1" t="s">
        <v>18</v>
      </c>
      <c r="B8" s="2" t="s">
        <v>19</v>
      </c>
      <c r="C8" s="14">
        <v>29.91</v>
      </c>
      <c r="D8" s="15">
        <v>500</v>
      </c>
      <c r="E8" s="14">
        <f t="shared" si="0"/>
        <v>14955</v>
      </c>
      <c r="F8" s="12">
        <f>E8/E24</f>
        <v>3.1864382800435E-2</v>
      </c>
      <c r="G8" s="19"/>
    </row>
    <row r="9" spans="1:7" x14ac:dyDescent="0.15">
      <c r="A9" s="1" t="s">
        <v>20</v>
      </c>
      <c r="B9" s="2" t="s">
        <v>21</v>
      </c>
      <c r="C9" s="14">
        <v>28.96</v>
      </c>
      <c r="D9" s="15">
        <v>800</v>
      </c>
      <c r="E9" s="14">
        <f t="shared" si="0"/>
        <v>23168</v>
      </c>
      <c r="F9" s="12">
        <f>E9/E24</f>
        <v>4.9363692458741434E-2</v>
      </c>
      <c r="G9" s="19"/>
    </row>
    <row r="10" spans="1:7" x14ac:dyDescent="0.15">
      <c r="A10" s="1" t="s">
        <v>22</v>
      </c>
      <c r="B10" s="2" t="s">
        <v>23</v>
      </c>
      <c r="C10" s="14">
        <v>164.73</v>
      </c>
      <c r="D10" s="15">
        <v>100</v>
      </c>
      <c r="E10" s="14">
        <f t="shared" si="0"/>
        <v>16473</v>
      </c>
      <c r="F10" s="12">
        <f>E10/E24</f>
        <v>3.5098761475865312E-2</v>
      </c>
      <c r="G10" s="21">
        <f>SUM(F10:F12)</f>
        <v>9.2068996669314396E-2</v>
      </c>
    </row>
    <row r="11" spans="1:7" x14ac:dyDescent="0.15">
      <c r="A11" s="1" t="s">
        <v>24</v>
      </c>
      <c r="B11" s="6" t="s">
        <v>25</v>
      </c>
      <c r="C11" s="14">
        <v>253.87</v>
      </c>
      <c r="D11" s="15">
        <v>100</v>
      </c>
      <c r="E11" s="14">
        <f t="shared" si="0"/>
        <v>25387</v>
      </c>
      <c r="F11" s="12">
        <f>E11/E24</f>
        <v>5.4091680786000892E-2</v>
      </c>
      <c r="G11" s="19"/>
    </row>
    <row r="12" spans="1:7" x14ac:dyDescent="0.15">
      <c r="A12" s="1" t="s">
        <v>26</v>
      </c>
      <c r="B12" s="2" t="s">
        <v>27</v>
      </c>
      <c r="C12" s="14">
        <v>0.96499999999999997</v>
      </c>
      <c r="D12" s="15">
        <v>1400</v>
      </c>
      <c r="E12" s="14">
        <f t="shared" si="0"/>
        <v>1351</v>
      </c>
      <c r="F12" s="12">
        <f>E12/E24</f>
        <v>2.8785544074481904E-3</v>
      </c>
      <c r="G12" s="19"/>
    </row>
    <row r="13" spans="1:7" x14ac:dyDescent="0.15">
      <c r="A13" s="1" t="s">
        <v>28</v>
      </c>
      <c r="B13" s="2" t="s">
        <v>29</v>
      </c>
      <c r="C13" s="14">
        <v>15.95</v>
      </c>
      <c r="D13" s="15">
        <v>1168</v>
      </c>
      <c r="E13" s="14">
        <f t="shared" si="0"/>
        <v>18629.599999999999</v>
      </c>
      <c r="F13" s="12">
        <f>E13/E24</f>
        <v>3.9693795106585349E-2</v>
      </c>
      <c r="G13" s="20">
        <f>SUM(F13:F17)</f>
        <v>0.26852075968268146</v>
      </c>
    </row>
    <row r="14" spans="1:7" x14ac:dyDescent="0.15">
      <c r="A14" s="1" t="s">
        <v>30</v>
      </c>
      <c r="B14" s="2" t="s">
        <v>31</v>
      </c>
      <c r="C14" s="14">
        <v>41.46</v>
      </c>
      <c r="D14" s="15">
        <v>700</v>
      </c>
      <c r="E14" s="14">
        <f t="shared" si="0"/>
        <v>29022</v>
      </c>
      <c r="F14" s="12">
        <f>E14/E24</f>
        <v>6.1836717996270454E-2</v>
      </c>
      <c r="G14" s="19"/>
    </row>
    <row r="15" spans="1:7" x14ac:dyDescent="0.15">
      <c r="A15" s="1" t="s">
        <v>32</v>
      </c>
      <c r="B15" s="6" t="s">
        <v>33</v>
      </c>
      <c r="C15" s="14">
        <v>31.55</v>
      </c>
      <c r="D15" s="15">
        <v>1000</v>
      </c>
      <c r="E15" s="14">
        <f t="shared" si="0"/>
        <v>31550</v>
      </c>
      <c r="F15" s="12">
        <f>E15/E24</f>
        <v>6.7223087753508812E-2</v>
      </c>
      <c r="G15" s="19"/>
    </row>
    <row r="16" spans="1:7" x14ac:dyDescent="0.15">
      <c r="A16" s="1" t="s">
        <v>34</v>
      </c>
      <c r="B16" s="2" t="s">
        <v>35</v>
      </c>
      <c r="C16" s="14">
        <v>37.799999999999997</v>
      </c>
      <c r="D16" s="15">
        <v>600</v>
      </c>
      <c r="E16" s="14">
        <f t="shared" si="0"/>
        <v>22680</v>
      </c>
      <c r="F16" s="12">
        <f>E16/E24</f>
        <v>4.8323918549907446E-2</v>
      </c>
      <c r="G16" s="19"/>
    </row>
    <row r="17" spans="1:7" x14ac:dyDescent="0.15">
      <c r="A17" s="1" t="s">
        <v>36</v>
      </c>
      <c r="B17" s="2" t="s">
        <v>37</v>
      </c>
      <c r="C17" s="14">
        <v>60.36</v>
      </c>
      <c r="D17" s="15">
        <v>400</v>
      </c>
      <c r="E17" s="14">
        <f t="shared" si="0"/>
        <v>24144</v>
      </c>
      <c r="F17" s="12">
        <f>E17/E24</f>
        <v>5.1443240276409403E-2</v>
      </c>
      <c r="G17" s="19"/>
    </row>
    <row r="18" spans="1:7" x14ac:dyDescent="0.15">
      <c r="A18" s="1" t="s">
        <v>38</v>
      </c>
      <c r="B18" s="2" t="s">
        <v>39</v>
      </c>
      <c r="C18" s="14">
        <v>37.03</v>
      </c>
      <c r="D18" s="15">
        <v>300</v>
      </c>
      <c r="E18" s="14">
        <f t="shared" si="0"/>
        <v>11109</v>
      </c>
      <c r="F18" s="12">
        <f>E18/E24</f>
        <v>2.3669771215649109E-2</v>
      </c>
      <c r="G18" s="20">
        <f>SUM(F18:F19)</f>
        <v>3.9019220476386909E-2</v>
      </c>
    </row>
    <row r="19" spans="1:7" x14ac:dyDescent="0.15">
      <c r="A19" s="1" t="s">
        <v>40</v>
      </c>
      <c r="B19" s="6" t="s">
        <v>41</v>
      </c>
      <c r="C19" s="14">
        <v>36.020000000000003</v>
      </c>
      <c r="D19" s="15">
        <v>200</v>
      </c>
      <c r="E19" s="14">
        <f t="shared" si="0"/>
        <v>7204.0000000000009</v>
      </c>
      <c r="F19" s="12">
        <f>E19/E24</f>
        <v>1.5349449260737799E-2</v>
      </c>
      <c r="G19" s="19"/>
    </row>
    <row r="20" spans="1:7" x14ac:dyDescent="0.15">
      <c r="A20" s="7" t="s">
        <v>42</v>
      </c>
      <c r="B20" s="9" t="s">
        <v>43</v>
      </c>
      <c r="C20">
        <v>48.65</v>
      </c>
      <c r="D20" s="15">
        <v>500</v>
      </c>
      <c r="E20" s="14">
        <f t="shared" si="0"/>
        <v>24325</v>
      </c>
      <c r="F20" s="12">
        <f>E20/E24</f>
        <v>5.1828894123743321E-2</v>
      </c>
      <c r="G20" s="10">
        <f>F20</f>
        <v>5.1828894123743321E-2</v>
      </c>
    </row>
    <row r="21" spans="1:7" x14ac:dyDescent="0.15">
      <c r="A21" s="1" t="s">
        <v>44</v>
      </c>
      <c r="B21" s="2" t="s">
        <v>45</v>
      </c>
      <c r="C21" s="14">
        <v>5.008</v>
      </c>
      <c r="D21" s="15">
        <v>400</v>
      </c>
      <c r="E21" s="14">
        <f t="shared" si="0"/>
        <v>2003.2</v>
      </c>
      <c r="F21" s="12">
        <f>E21/E24</f>
        <v>4.268186668393942E-3</v>
      </c>
      <c r="G21" s="18">
        <f>SUM(F21:F22)</f>
        <v>2.6002018184111571E-2</v>
      </c>
    </row>
    <row r="22" spans="1:7" x14ac:dyDescent="0.15">
      <c r="A22" s="1" t="s">
        <v>46</v>
      </c>
      <c r="B22" s="2" t="s">
        <v>47</v>
      </c>
      <c r="C22" s="14">
        <v>3.6429999999999998</v>
      </c>
      <c r="D22" s="15">
        <v>2800</v>
      </c>
      <c r="E22" s="14">
        <f t="shared" si="0"/>
        <v>10200.4</v>
      </c>
      <c r="F22" s="12">
        <f>E22/E24</f>
        <v>2.173383151571763E-2</v>
      </c>
      <c r="G22" s="19"/>
    </row>
    <row r="23" spans="1:7" x14ac:dyDescent="0.15">
      <c r="A23" s="7" t="s">
        <v>48</v>
      </c>
      <c r="B23" s="8" t="s">
        <v>49</v>
      </c>
      <c r="C23" s="14">
        <v>1</v>
      </c>
      <c r="E23" s="14">
        <v>62371.6</v>
      </c>
      <c r="F23" s="12">
        <f>E23/E24</f>
        <v>0.13289418510702852</v>
      </c>
      <c r="G23" s="10">
        <f>SUM(F23)</f>
        <v>0.13289418510702852</v>
      </c>
    </row>
    <row r="24" spans="1:7" x14ac:dyDescent="0.15">
      <c r="A24" s="1" t="s">
        <v>50</v>
      </c>
      <c r="E24" s="14">
        <f>SUM(E2:E23)</f>
        <v>469332.8</v>
      </c>
      <c r="G24" s="12">
        <f>SUM(G2:G23)</f>
        <v>1</v>
      </c>
    </row>
  </sheetData>
  <mergeCells count="5">
    <mergeCell ref="G21:G22"/>
    <mergeCell ref="G3:G9"/>
    <mergeCell ref="G10:G12"/>
    <mergeCell ref="G13:G17"/>
    <mergeCell ref="G18:G19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E29" sqref="E29"/>
    </sheetView>
  </sheetViews>
  <sheetFormatPr defaultColWidth="9" defaultRowHeight="13.5" x14ac:dyDescent="0.15"/>
  <cols>
    <col min="1" max="1" width="9" style="1" customWidth="1"/>
    <col min="2" max="2" width="9" style="2" customWidth="1"/>
    <col min="3" max="3" width="9.5" style="14" customWidth="1"/>
    <col min="4" max="4" width="9" style="15" customWidth="1"/>
    <col min="5" max="5" width="12.625" style="14" customWidth="1"/>
    <col min="6" max="6" width="13.5" style="12" customWidth="1"/>
    <col min="7" max="7" width="9.875" style="11" customWidth="1"/>
    <col min="8" max="10" width="9" style="1" customWidth="1"/>
    <col min="11" max="16384" width="9" style="1"/>
  </cols>
  <sheetData>
    <row r="1" spans="1:7" x14ac:dyDescent="0.15">
      <c r="A1" s="3" t="s">
        <v>0</v>
      </c>
      <c r="B1" s="4" t="s">
        <v>1</v>
      </c>
      <c r="C1" s="16" t="s">
        <v>2</v>
      </c>
      <c r="D1" s="17" t="s">
        <v>3</v>
      </c>
      <c r="E1" s="16" t="s">
        <v>4</v>
      </c>
      <c r="F1" s="5" t="s">
        <v>5</v>
      </c>
      <c r="G1" s="3" t="s">
        <v>6</v>
      </c>
    </row>
    <row r="2" spans="1:7" x14ac:dyDescent="0.15">
      <c r="A2" s="1" t="s">
        <v>7</v>
      </c>
      <c r="B2" s="2">
        <v>601318</v>
      </c>
      <c r="C2" s="14">
        <v>49.82</v>
      </c>
      <c r="D2" s="15">
        <v>300</v>
      </c>
      <c r="E2" s="14">
        <f t="shared" ref="E2:E26" si="0">C2*D2</f>
        <v>14946</v>
      </c>
      <c r="F2" s="12">
        <f>E2/E27</f>
        <v>2.2385973972598228E-2</v>
      </c>
      <c r="G2" s="22">
        <f>SUM(F2:F4)</f>
        <v>2.2385973972598228E-2</v>
      </c>
    </row>
    <row r="3" spans="1:7" x14ac:dyDescent="0.15">
      <c r="A3" s="1" t="s">
        <v>51</v>
      </c>
      <c r="B3" s="6" t="s">
        <v>52</v>
      </c>
      <c r="C3" s="14">
        <v>38.39</v>
      </c>
      <c r="D3" s="15">
        <v>0</v>
      </c>
      <c r="E3" s="14">
        <f t="shared" si="0"/>
        <v>0</v>
      </c>
      <c r="F3" s="12">
        <f>E3/E27</f>
        <v>0</v>
      </c>
      <c r="G3" s="19"/>
    </row>
    <row r="4" spans="1:7" x14ac:dyDescent="0.15">
      <c r="A4" s="1" t="s">
        <v>53</v>
      </c>
      <c r="B4" s="2" t="s">
        <v>54</v>
      </c>
      <c r="C4" s="14">
        <v>49.86</v>
      </c>
      <c r="D4" s="15">
        <v>0</v>
      </c>
      <c r="E4" s="14">
        <f t="shared" si="0"/>
        <v>0</v>
      </c>
      <c r="F4" s="12">
        <f>E4/E27</f>
        <v>0</v>
      </c>
      <c r="G4" s="19"/>
    </row>
    <row r="5" spans="1:7" x14ac:dyDescent="0.15">
      <c r="A5" s="1" t="s">
        <v>8</v>
      </c>
      <c r="B5" s="2" t="s">
        <v>9</v>
      </c>
      <c r="C5" s="14">
        <v>29.4</v>
      </c>
      <c r="D5" s="15">
        <v>1200</v>
      </c>
      <c r="E5" s="14">
        <f t="shared" si="0"/>
        <v>35280</v>
      </c>
      <c r="F5" s="12">
        <f>E5/E27</f>
        <v>5.2842042135237889E-2</v>
      </c>
      <c r="G5" s="20">
        <f>SUM(F5:F11)</f>
        <v>0.42063104302222937</v>
      </c>
    </row>
    <row r="6" spans="1:7" x14ac:dyDescent="0.15">
      <c r="A6" s="1" t="s">
        <v>10</v>
      </c>
      <c r="B6" s="2" t="s">
        <v>11</v>
      </c>
      <c r="C6" s="14">
        <v>47.48</v>
      </c>
      <c r="D6" s="15">
        <v>1000</v>
      </c>
      <c r="E6" s="14">
        <f t="shared" si="0"/>
        <v>47480</v>
      </c>
      <c r="F6" s="12">
        <f>E6/E27</f>
        <v>7.1115083916697699E-2</v>
      </c>
      <c r="G6" s="19"/>
    </row>
    <row r="7" spans="1:7" x14ac:dyDescent="0.15">
      <c r="A7" s="1" t="s">
        <v>12</v>
      </c>
      <c r="B7" s="6" t="s">
        <v>13</v>
      </c>
      <c r="C7" s="14">
        <v>99.61</v>
      </c>
      <c r="D7" s="15">
        <v>400</v>
      </c>
      <c r="E7" s="14">
        <f t="shared" si="0"/>
        <v>39844</v>
      </c>
      <c r="F7" s="12">
        <f>E7/E27</f>
        <v>5.9677957109875807E-2</v>
      </c>
      <c r="G7" s="19"/>
    </row>
    <row r="8" spans="1:7" x14ac:dyDescent="0.15">
      <c r="A8" s="1" t="s">
        <v>14</v>
      </c>
      <c r="B8" s="2" t="s">
        <v>15</v>
      </c>
      <c r="C8" s="14">
        <v>32.71</v>
      </c>
      <c r="D8" s="15">
        <v>1400</v>
      </c>
      <c r="E8" s="14">
        <f t="shared" si="0"/>
        <v>45794</v>
      </c>
      <c r="F8" s="12">
        <f>E8/E27</f>
        <v>6.8589809454112347E-2</v>
      </c>
      <c r="G8" s="19"/>
    </row>
    <row r="9" spans="1:7" x14ac:dyDescent="0.15">
      <c r="A9" s="1" t="s">
        <v>16</v>
      </c>
      <c r="B9" s="6" t="s">
        <v>17</v>
      </c>
      <c r="C9" s="14">
        <v>37.61</v>
      </c>
      <c r="D9" s="15">
        <v>1240</v>
      </c>
      <c r="E9" s="14">
        <f t="shared" si="0"/>
        <v>46636.4</v>
      </c>
      <c r="F9" s="12">
        <f>E9/E27</f>
        <v>6.9851548011219053E-2</v>
      </c>
      <c r="G9" s="19"/>
    </row>
    <row r="10" spans="1:7" x14ac:dyDescent="0.15">
      <c r="A10" s="1" t="s">
        <v>18</v>
      </c>
      <c r="B10" s="2" t="s">
        <v>19</v>
      </c>
      <c r="C10" s="14">
        <v>29.3</v>
      </c>
      <c r="D10" s="15">
        <v>800</v>
      </c>
      <c r="E10" s="14">
        <f t="shared" si="0"/>
        <v>23440</v>
      </c>
      <c r="F10" s="12">
        <f>E10/E27</f>
        <v>3.5108204865362133E-2</v>
      </c>
      <c r="G10" s="19"/>
    </row>
    <row r="11" spans="1:7" x14ac:dyDescent="0.15">
      <c r="A11" s="1" t="s">
        <v>20</v>
      </c>
      <c r="B11" s="2" t="s">
        <v>21</v>
      </c>
      <c r="C11" s="14">
        <v>28.24</v>
      </c>
      <c r="D11" s="15">
        <v>1500</v>
      </c>
      <c r="E11" s="14">
        <f t="shared" si="0"/>
        <v>42360</v>
      </c>
      <c r="F11" s="12">
        <f>E11/E27</f>
        <v>6.3446397529724405E-2</v>
      </c>
      <c r="G11" s="19"/>
    </row>
    <row r="12" spans="1:7" x14ac:dyDescent="0.15">
      <c r="A12" s="1" t="s">
        <v>22</v>
      </c>
      <c r="B12" s="2" t="s">
        <v>23</v>
      </c>
      <c r="C12" s="14">
        <v>174.54</v>
      </c>
      <c r="D12" s="15">
        <v>200</v>
      </c>
      <c r="E12" s="14">
        <f t="shared" si="0"/>
        <v>34908</v>
      </c>
      <c r="F12" s="12">
        <f>E12/E27</f>
        <v>5.2284864139934356E-2</v>
      </c>
      <c r="G12" s="21">
        <f>SUM(F12:F15)</f>
        <v>0.14691645415518487</v>
      </c>
    </row>
    <row r="13" spans="1:7" x14ac:dyDescent="0.15">
      <c r="A13" s="1" t="s">
        <v>24</v>
      </c>
      <c r="B13" s="6" t="s">
        <v>25</v>
      </c>
      <c r="C13" s="14">
        <v>261.2</v>
      </c>
      <c r="D13" s="15">
        <v>100</v>
      </c>
      <c r="E13" s="14">
        <f t="shared" si="0"/>
        <v>26120</v>
      </c>
      <c r="F13" s="12">
        <f>E13/E27</f>
        <v>3.912228289604347E-2</v>
      </c>
      <c r="G13" s="19"/>
    </row>
    <row r="14" spans="1:7" x14ac:dyDescent="0.15">
      <c r="A14" s="1" t="s">
        <v>55</v>
      </c>
      <c r="B14" s="2" t="s">
        <v>56</v>
      </c>
      <c r="C14" s="14">
        <v>307.45</v>
      </c>
      <c r="D14" s="15">
        <v>100</v>
      </c>
      <c r="E14" s="14">
        <f t="shared" si="0"/>
        <v>30745</v>
      </c>
      <c r="F14" s="12">
        <f>E14/E27</f>
        <v>4.6049563079588685E-2</v>
      </c>
      <c r="G14" s="19"/>
    </row>
    <row r="15" spans="1:7" x14ac:dyDescent="0.15">
      <c r="A15" s="1" t="s">
        <v>26</v>
      </c>
      <c r="B15" s="2" t="s">
        <v>27</v>
      </c>
      <c r="C15" s="14">
        <v>1.373</v>
      </c>
      <c r="D15" s="15">
        <v>4600</v>
      </c>
      <c r="E15" s="14">
        <f t="shared" si="0"/>
        <v>6315.8</v>
      </c>
      <c r="F15" s="12">
        <f>E15/E27</f>
        <v>9.4597440396183528E-3</v>
      </c>
      <c r="G15" s="19"/>
    </row>
    <row r="16" spans="1:7" x14ac:dyDescent="0.15">
      <c r="A16" s="1" t="s">
        <v>28</v>
      </c>
      <c r="B16" s="2" t="s">
        <v>29</v>
      </c>
      <c r="C16" s="14">
        <v>15.75</v>
      </c>
      <c r="D16" s="15">
        <v>1568</v>
      </c>
      <c r="E16" s="14">
        <f t="shared" si="0"/>
        <v>24696</v>
      </c>
      <c r="F16" s="12">
        <f>E16/E27</f>
        <v>3.698942949466652E-2</v>
      </c>
      <c r="G16" s="20">
        <f>SUM(F16:F20)</f>
        <v>0.27064921121868912</v>
      </c>
    </row>
    <row r="17" spans="1:7" x14ac:dyDescent="0.15">
      <c r="A17" s="1" t="s">
        <v>30</v>
      </c>
      <c r="B17" s="2" t="s">
        <v>31</v>
      </c>
      <c r="C17" s="14">
        <v>42.37</v>
      </c>
      <c r="D17" s="15">
        <v>900</v>
      </c>
      <c r="E17" s="14">
        <f t="shared" si="0"/>
        <v>38133</v>
      </c>
      <c r="F17" s="12">
        <f>E17/E27</f>
        <v>5.7115237889541565E-2</v>
      </c>
      <c r="G17" s="19"/>
    </row>
    <row r="18" spans="1:7" x14ac:dyDescent="0.15">
      <c r="A18" s="1" t="s">
        <v>32</v>
      </c>
      <c r="B18" s="6" t="s">
        <v>33</v>
      </c>
      <c r="C18" s="14">
        <v>31.8</v>
      </c>
      <c r="D18" s="15">
        <v>1300</v>
      </c>
      <c r="E18" s="14">
        <f t="shared" si="0"/>
        <v>41340</v>
      </c>
      <c r="F18" s="12">
        <f>E18/E27</f>
        <v>6.1918651413569566E-2</v>
      </c>
      <c r="G18" s="19"/>
    </row>
    <row r="19" spans="1:7" x14ac:dyDescent="0.15">
      <c r="A19" s="1" t="s">
        <v>34</v>
      </c>
      <c r="B19" s="2" t="s">
        <v>35</v>
      </c>
      <c r="C19" s="14">
        <v>37.200000000000003</v>
      </c>
      <c r="D19" s="15">
        <v>900</v>
      </c>
      <c r="E19" s="14">
        <f t="shared" si="0"/>
        <v>33480</v>
      </c>
      <c r="F19" s="12">
        <f>E19/E27</f>
        <v>5.014601957731759E-2</v>
      </c>
      <c r="G19" s="19"/>
    </row>
    <row r="20" spans="1:7" x14ac:dyDescent="0.15">
      <c r="A20" s="1" t="s">
        <v>36</v>
      </c>
      <c r="B20" s="2" t="s">
        <v>37</v>
      </c>
      <c r="C20" s="14">
        <v>61.5</v>
      </c>
      <c r="D20" s="15">
        <v>700</v>
      </c>
      <c r="E20" s="14">
        <f t="shared" si="0"/>
        <v>43050</v>
      </c>
      <c r="F20" s="12">
        <f>E20/E27</f>
        <v>6.4479872843593855E-2</v>
      </c>
      <c r="G20" s="19"/>
    </row>
    <row r="21" spans="1:7" x14ac:dyDescent="0.15">
      <c r="A21" s="1" t="s">
        <v>38</v>
      </c>
      <c r="B21" s="2" t="s">
        <v>39</v>
      </c>
      <c r="C21" s="14">
        <v>35.6</v>
      </c>
      <c r="D21" s="15">
        <v>400</v>
      </c>
      <c r="E21" s="14">
        <f t="shared" si="0"/>
        <v>14240</v>
      </c>
      <c r="F21" s="12">
        <f>E21/E27</f>
        <v>2.1328534013769489E-2</v>
      </c>
      <c r="G21" s="20">
        <f>SUM(F21:F22)</f>
        <v>3.1660291571844065E-2</v>
      </c>
    </row>
    <row r="22" spans="1:7" x14ac:dyDescent="0.15">
      <c r="A22" s="1" t="s">
        <v>40</v>
      </c>
      <c r="B22" s="6" t="s">
        <v>41</v>
      </c>
      <c r="C22" s="14">
        <v>34.49</v>
      </c>
      <c r="D22" s="15">
        <v>200</v>
      </c>
      <c r="E22" s="14">
        <f t="shared" si="0"/>
        <v>6898</v>
      </c>
      <c r="F22" s="12">
        <f>E22/E27</f>
        <v>1.0331757558074573E-2</v>
      </c>
      <c r="G22" s="19"/>
    </row>
    <row r="23" spans="1:7" x14ac:dyDescent="0.15">
      <c r="A23" s="1" t="s">
        <v>57</v>
      </c>
      <c r="B23" s="2" t="s">
        <v>58</v>
      </c>
      <c r="C23" s="14">
        <v>217.9</v>
      </c>
      <c r="D23" s="15">
        <v>200</v>
      </c>
      <c r="E23" s="14">
        <f t="shared" si="0"/>
        <v>43580</v>
      </c>
      <c r="F23" s="12">
        <f>E23/E27</f>
        <v>6.5273701707870377E-2</v>
      </c>
      <c r="G23" s="12">
        <f>F23</f>
        <v>6.5273701707870377E-2</v>
      </c>
    </row>
    <row r="24" spans="1:7" x14ac:dyDescent="0.15">
      <c r="A24" s="1" t="s">
        <v>44</v>
      </c>
      <c r="B24" s="2" t="s">
        <v>45</v>
      </c>
      <c r="C24" s="14">
        <v>4.9969999999999999</v>
      </c>
      <c r="D24" s="15">
        <v>1100</v>
      </c>
      <c r="E24" s="14">
        <f t="shared" si="0"/>
        <v>5496.7</v>
      </c>
      <c r="F24" s="12">
        <f>E24/E27</f>
        <v>8.232903996733619E-3</v>
      </c>
      <c r="G24" s="18">
        <f>SUM(F24:F26)</f>
        <v>4.2483324351584105E-2</v>
      </c>
    </row>
    <row r="25" spans="1:7" x14ac:dyDescent="0.15">
      <c r="A25" s="1" t="s">
        <v>59</v>
      </c>
      <c r="B25" s="2" t="s">
        <v>60</v>
      </c>
      <c r="C25" s="14">
        <v>1.4119999999999999</v>
      </c>
      <c r="D25" s="15">
        <v>500</v>
      </c>
      <c r="E25" s="14">
        <f t="shared" si="0"/>
        <v>706</v>
      </c>
      <c r="F25" s="12">
        <f>E25/E27</f>
        <v>1.05743995882874E-3</v>
      </c>
      <c r="G25" s="19"/>
    </row>
    <row r="26" spans="1:7" x14ac:dyDescent="0.15">
      <c r="A26" s="1" t="s">
        <v>46</v>
      </c>
      <c r="B26" s="2" t="s">
        <v>47</v>
      </c>
      <c r="C26" s="14">
        <v>3.633</v>
      </c>
      <c r="D26" s="15">
        <v>6100</v>
      </c>
      <c r="E26" s="14">
        <f t="shared" si="0"/>
        <v>22161.3</v>
      </c>
      <c r="F26" s="12">
        <f>E26/E27</f>
        <v>3.3192980396021747E-2</v>
      </c>
      <c r="G26" s="19"/>
    </row>
    <row r="27" spans="1:7" x14ac:dyDescent="0.15">
      <c r="A27" s="1" t="s">
        <v>50</v>
      </c>
      <c r="E27" s="14">
        <f>SUM(E2:E26)</f>
        <v>667650.19999999995</v>
      </c>
      <c r="G27" s="12">
        <f>SUM(G2:G26)</f>
        <v>1.0000000000000002</v>
      </c>
    </row>
  </sheetData>
  <mergeCells count="6">
    <mergeCell ref="G24:G26"/>
    <mergeCell ref="G2:G4"/>
    <mergeCell ref="G5:G11"/>
    <mergeCell ref="G12:G15"/>
    <mergeCell ref="G16:G20"/>
    <mergeCell ref="G21:G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个人持仓</vt:lpstr>
      <vt:lpstr>家庭持仓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shum hins</cp:lastModifiedBy>
  <dcterms:created xsi:type="dcterms:W3CDTF">2018-06-07T19:28:00Z</dcterms:created>
  <dcterms:modified xsi:type="dcterms:W3CDTF">2022-01-01T05:47:07Z</dcterms:modified>
</cp:coreProperties>
</file>