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0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5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1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49" fontId="4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D6" sqref="D6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1"/>
    <col width="9" customWidth="1" style="1" min="12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44.17</v>
      </c>
      <c r="D2" s="24" t="n">
        <v>200</v>
      </c>
      <c r="E2" s="23">
        <f>C2*D2</f>
        <v/>
      </c>
      <c r="F2" s="19">
        <f>E2/E26</f>
        <v/>
      </c>
      <c r="G2" s="8">
        <f>SUM(F2:F2)</f>
        <v/>
      </c>
    </row>
    <row r="3">
      <c r="A3" s="1" t="inlineStr">
        <is>
          <t>中新药业</t>
        </is>
      </c>
      <c r="B3" s="2" t="inlineStr">
        <is>
          <t>600329</t>
        </is>
      </c>
      <c r="C3" s="23" t="n">
        <v>22.02</v>
      </c>
      <c r="D3" s="24" t="n">
        <v>1000</v>
      </c>
      <c r="E3" s="23">
        <f>C3*D3</f>
        <v/>
      </c>
      <c r="F3" s="19">
        <f>E3/E26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31.66</v>
      </c>
      <c r="D4" s="24" t="n">
        <v>700</v>
      </c>
      <c r="E4" s="23">
        <f>C4*D4</f>
        <v/>
      </c>
      <c r="F4" s="19">
        <f>E4/E26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55.61</v>
      </c>
      <c r="D5" s="24" t="n">
        <v>420</v>
      </c>
      <c r="E5" s="23">
        <f>C5*D5</f>
        <v/>
      </c>
      <c r="F5" s="19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30.5</v>
      </c>
      <c r="D6" s="24" t="n">
        <v>800</v>
      </c>
      <c r="E6" s="23">
        <f>C6*D6</f>
        <v/>
      </c>
      <c r="F6" s="19">
        <f>E6/E26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38.45</v>
      </c>
      <c r="D7" s="24" t="n">
        <v>640</v>
      </c>
      <c r="E7" s="23">
        <f>C7*D7</f>
        <v/>
      </c>
      <c r="F7" s="19">
        <f>E7/E26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20.53</v>
      </c>
      <c r="D8" s="24" t="n">
        <v>500</v>
      </c>
      <c r="E8" s="23">
        <f>C8*D8</f>
        <v/>
      </c>
      <c r="F8" s="19">
        <f>E8/E26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22.49</v>
      </c>
      <c r="D9" s="24" t="n">
        <v>1000</v>
      </c>
      <c r="E9" s="23">
        <f>C9*D9</f>
        <v/>
      </c>
      <c r="F9" s="19">
        <f>E9/E26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162.8</v>
      </c>
      <c r="D10" s="24" t="n">
        <v>100</v>
      </c>
      <c r="E10" s="23">
        <f>C10*D10</f>
        <v/>
      </c>
      <c r="F10" s="19">
        <f>E10/E26</f>
        <v/>
      </c>
      <c r="G10" s="21">
        <f>SUM(F10:F13)</f>
        <v/>
      </c>
    </row>
    <row r="11">
      <c r="A11" s="1" t="inlineStr">
        <is>
          <t>五粮液</t>
        </is>
      </c>
      <c r="B11" s="5" t="inlineStr">
        <is>
          <t>000858</t>
        </is>
      </c>
      <c r="C11" s="23" t="n">
        <v>170.41</v>
      </c>
      <c r="D11" s="24" t="n">
        <v>100</v>
      </c>
      <c r="E11" s="23">
        <f>C11*D11</f>
        <v/>
      </c>
      <c r="F11" s="19">
        <f>E11/E26</f>
        <v/>
      </c>
    </row>
    <row r="12">
      <c r="A12" s="1" t="inlineStr">
        <is>
          <t>泸州老窖</t>
        </is>
      </c>
      <c r="B12" s="9" t="inlineStr">
        <is>
          <t>000568</t>
        </is>
      </c>
      <c r="C12" s="23" t="n">
        <v>214.44</v>
      </c>
      <c r="D12" s="24" t="n">
        <v>100</v>
      </c>
      <c r="E12" s="23">
        <f>C12*D12</f>
        <v/>
      </c>
      <c r="F12" s="19">
        <f>E12/E26</f>
        <v/>
      </c>
    </row>
    <row r="13">
      <c r="A13" s="1" t="inlineStr">
        <is>
          <t>酒ETF</t>
        </is>
      </c>
      <c r="B13" s="2" t="inlineStr">
        <is>
          <t>512690</t>
        </is>
      </c>
      <c r="C13" s="23" t="n">
        <v>0.8080000000000001</v>
      </c>
      <c r="D13" s="24" t="n">
        <v>8400</v>
      </c>
      <c r="E13" s="23">
        <f>C13*D13</f>
        <v/>
      </c>
      <c r="F13" s="19">
        <f>E13/E26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3" t="n">
        <v>11.66</v>
      </c>
      <c r="D14" s="24" t="n">
        <v>1568</v>
      </c>
      <c r="E14" s="23">
        <f>C14*D14</f>
        <v/>
      </c>
      <c r="F14" s="19">
        <f>E14/E26</f>
        <v/>
      </c>
      <c r="G14" s="19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3" t="n">
        <v>36.6</v>
      </c>
      <c r="D15" s="24" t="n">
        <v>700</v>
      </c>
      <c r="E15" s="23">
        <f>C15*D15</f>
        <v/>
      </c>
      <c r="F15" s="19">
        <f>E15/E26</f>
        <v/>
      </c>
    </row>
    <row r="16">
      <c r="A16" s="1" t="inlineStr">
        <is>
          <t>双汇发展</t>
        </is>
      </c>
      <c r="B16" s="9" t="inlineStr">
        <is>
          <t>000895</t>
        </is>
      </c>
      <c r="C16" s="23" t="n">
        <v>27.36</v>
      </c>
      <c r="D16" s="24" t="n">
        <v>1000</v>
      </c>
      <c r="E16" s="23">
        <f>C16*D16</f>
        <v/>
      </c>
      <c r="F16" s="19">
        <f>E16/E26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3" t="n">
        <v>32.05</v>
      </c>
      <c r="D17" s="24" t="n">
        <v>600</v>
      </c>
      <c r="E17" s="23">
        <f>C17*D17</f>
        <v/>
      </c>
      <c r="F17" s="19">
        <f>E17/E26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3" t="n">
        <v>41.41</v>
      </c>
      <c r="D18" s="24" t="n">
        <v>400</v>
      </c>
      <c r="E18" s="23">
        <f>C18*D18</f>
        <v/>
      </c>
      <c r="F18" s="19">
        <f>E18/E26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3" t="n">
        <v>31.73</v>
      </c>
      <c r="D19" s="24" t="n">
        <v>300</v>
      </c>
      <c r="E19" s="23">
        <f>C19*D19</f>
        <v/>
      </c>
      <c r="F19" s="19">
        <f>E19/E26</f>
        <v/>
      </c>
      <c r="G19" s="19">
        <f>SUM(F19:F20)</f>
        <v/>
      </c>
    </row>
    <row r="20">
      <c r="A20" s="1" t="inlineStr">
        <is>
          <t>老板电器</t>
        </is>
      </c>
      <c r="B20" s="9" t="inlineStr">
        <is>
          <t>002508</t>
        </is>
      </c>
      <c r="C20" s="23" t="n">
        <v>30.82</v>
      </c>
      <c r="D20" s="24" t="n">
        <v>200</v>
      </c>
      <c r="E20" s="23">
        <f>C20*D20</f>
        <v/>
      </c>
      <c r="F20" s="19">
        <f>E20/E26</f>
        <v/>
      </c>
    </row>
    <row r="21">
      <c r="A21" s="1" t="inlineStr">
        <is>
          <t>中国中免</t>
        </is>
      </c>
      <c r="B21" s="2" t="inlineStr">
        <is>
          <t>601888</t>
        </is>
      </c>
      <c r="C21" s="1" t="n">
        <v>175.92</v>
      </c>
      <c r="D21" s="24" t="n">
        <v>100</v>
      </c>
      <c r="E21" s="23">
        <f>C21*D21</f>
        <v/>
      </c>
      <c r="F21" s="19">
        <f>E21/E26</f>
        <v/>
      </c>
      <c r="G21" s="22">
        <f>F21</f>
        <v/>
      </c>
    </row>
    <row r="22">
      <c r="A22" s="13" t="inlineStr">
        <is>
          <t>山东药玻</t>
        </is>
      </c>
      <c r="B22" s="14" t="inlineStr">
        <is>
          <t>600529</t>
        </is>
      </c>
      <c r="C22" s="1" t="n">
        <v>25.16</v>
      </c>
      <c r="D22" s="24" t="n">
        <v>100</v>
      </c>
      <c r="E22" s="23">
        <f>C22*D22</f>
        <v/>
      </c>
      <c r="F22" s="19">
        <f>E22/E26</f>
        <v/>
      </c>
      <c r="G22" s="22">
        <f>SUM(F22)</f>
        <v/>
      </c>
    </row>
    <row r="23">
      <c r="A23" s="1" t="inlineStr">
        <is>
          <t>300ETF</t>
        </is>
      </c>
      <c r="B23" s="2" t="inlineStr">
        <is>
          <t>510300</t>
        </is>
      </c>
      <c r="C23" s="23" t="n">
        <v>4.083</v>
      </c>
      <c r="D23" s="24" t="n">
        <v>1100</v>
      </c>
      <c r="E23" s="23">
        <f>C23*D23</f>
        <v/>
      </c>
      <c r="F23" s="19">
        <f>E23/E26</f>
        <v/>
      </c>
      <c r="G23" s="22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3" t="n">
        <v>3.852</v>
      </c>
      <c r="D24" s="24" t="n">
        <v>1400</v>
      </c>
      <c r="E24" s="23">
        <f>C24*D24</f>
        <v/>
      </c>
      <c r="F24" s="19">
        <f>E24/E26</f>
        <v/>
      </c>
    </row>
    <row r="25">
      <c r="A25" s="6" t="inlineStr">
        <is>
          <t>现金</t>
        </is>
      </c>
      <c r="B25" s="5" t="inlineStr">
        <is>
          <t>000000</t>
        </is>
      </c>
      <c r="C25" s="23" t="n">
        <v>1</v>
      </c>
      <c r="E25" s="23" t="n">
        <v>10177.72</v>
      </c>
      <c r="F25" s="19">
        <f>E25/E26</f>
        <v/>
      </c>
      <c r="G25" s="22">
        <f>SUM(F25)</f>
        <v/>
      </c>
    </row>
    <row r="26">
      <c r="A26" s="1" t="inlineStr">
        <is>
          <t>合计</t>
        </is>
      </c>
      <c r="E26" s="23">
        <f>SUM(E2:E25)</f>
        <v/>
      </c>
      <c r="G26" s="19">
        <f>SUM(G2:G25)</f>
        <v/>
      </c>
    </row>
  </sheetData>
  <mergeCells count="5">
    <mergeCell ref="G3:G9"/>
    <mergeCell ref="G10:G13"/>
    <mergeCell ref="G14:G18"/>
    <mergeCell ref="G19:G20"/>
    <mergeCell ref="G23:G2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D6" sqref="D6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1"/>
    <col width="9" customWidth="1" style="1" min="12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44.17</v>
      </c>
      <c r="D2" s="24" t="n">
        <v>300</v>
      </c>
      <c r="E2" s="23">
        <f>C2*D2</f>
        <v/>
      </c>
      <c r="F2" s="19">
        <f>E2/E28</f>
        <v/>
      </c>
      <c r="G2" s="8">
        <f>SUM(F2:F2)</f>
        <v/>
      </c>
    </row>
    <row r="3">
      <c r="A3" s="1" t="inlineStr">
        <is>
          <t>中新药业</t>
        </is>
      </c>
      <c r="B3" s="2" t="inlineStr">
        <is>
          <t>600329</t>
        </is>
      </c>
      <c r="C3" s="23" t="n">
        <v>22.02</v>
      </c>
      <c r="D3" s="24" t="n">
        <v>1600</v>
      </c>
      <c r="E3" s="23">
        <f>C3*D3</f>
        <v/>
      </c>
      <c r="F3" s="19">
        <f>E3/E28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31.66</v>
      </c>
      <c r="D4" s="24" t="n">
        <v>1200</v>
      </c>
      <c r="E4" s="23">
        <f>C4*D4</f>
        <v/>
      </c>
      <c r="F4" s="19">
        <f>E4/E28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55.61</v>
      </c>
      <c r="D5" s="24" t="n">
        <v>700</v>
      </c>
      <c r="E5" s="23">
        <f>C5*D5</f>
        <v/>
      </c>
      <c r="F5" s="19">
        <f>E5/E28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30.5</v>
      </c>
      <c r="D6" s="24" t="n">
        <v>1400</v>
      </c>
      <c r="E6" s="23">
        <f>C6*D6</f>
        <v/>
      </c>
      <c r="F6" s="19">
        <f>E6/E28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38.45</v>
      </c>
      <c r="D7" s="24" t="n">
        <v>1240</v>
      </c>
      <c r="E7" s="23">
        <f>C7*D7</f>
        <v/>
      </c>
      <c r="F7" s="19">
        <f>E7/E28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20.53</v>
      </c>
      <c r="D8" s="24" t="n">
        <v>800</v>
      </c>
      <c r="E8" s="23">
        <f>C8*D8</f>
        <v/>
      </c>
      <c r="F8" s="19">
        <f>E8/E28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22.49</v>
      </c>
      <c r="D9" s="24" t="n">
        <v>1700</v>
      </c>
      <c r="E9" s="23">
        <f>C9*D9</f>
        <v/>
      </c>
      <c r="F9" s="19">
        <f>E9/E28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162.8</v>
      </c>
      <c r="D10" s="24" t="n">
        <v>300</v>
      </c>
      <c r="E10" s="23">
        <f>C10*D10</f>
        <v/>
      </c>
      <c r="F10" s="19">
        <f>E10/E28</f>
        <v/>
      </c>
      <c r="G10" s="21">
        <f>SUM(F10:F14)</f>
        <v/>
      </c>
    </row>
    <row r="11">
      <c r="A11" s="1" t="inlineStr">
        <is>
          <t>泸州老窖</t>
        </is>
      </c>
      <c r="B11" s="9" t="inlineStr">
        <is>
          <t>000568</t>
        </is>
      </c>
      <c r="C11" s="23" t="n">
        <v>214.44</v>
      </c>
      <c r="D11" s="24" t="n">
        <v>100</v>
      </c>
      <c r="E11" s="23">
        <f>C11*D11</f>
        <v/>
      </c>
      <c r="F11" s="19">
        <f>E11/E28</f>
        <v/>
      </c>
    </row>
    <row r="12">
      <c r="A12" s="1" t="inlineStr">
        <is>
          <t>五粮液</t>
        </is>
      </c>
      <c r="B12" s="5" t="inlineStr">
        <is>
          <t>000858</t>
        </is>
      </c>
      <c r="C12" s="23" t="n">
        <v>170.41</v>
      </c>
      <c r="D12" s="24" t="n">
        <v>100</v>
      </c>
      <c r="E12" s="23">
        <f>C12*D12</f>
        <v/>
      </c>
      <c r="F12" s="19">
        <f>E12/E28</f>
        <v/>
      </c>
    </row>
    <row r="13">
      <c r="A13" s="1" t="inlineStr">
        <is>
          <t>山西汾酒</t>
        </is>
      </c>
      <c r="B13" s="2" t="inlineStr">
        <is>
          <t>600809</t>
        </is>
      </c>
      <c r="C13" s="23" t="n">
        <v>271.6</v>
      </c>
      <c r="D13" s="24" t="n">
        <v>100</v>
      </c>
      <c r="E13" s="23">
        <f>C13*D13</f>
        <v/>
      </c>
      <c r="F13" s="19">
        <f>E13/E28</f>
        <v/>
      </c>
    </row>
    <row r="14">
      <c r="A14" s="1" t="inlineStr">
        <is>
          <t>酒ETF</t>
        </is>
      </c>
      <c r="B14" s="2" t="inlineStr">
        <is>
          <t>512690</t>
        </is>
      </c>
      <c r="C14" s="23" t="n">
        <v>0.8080000000000001</v>
      </c>
      <c r="D14" s="24" t="n">
        <v>18600</v>
      </c>
      <c r="E14" s="23">
        <f>C14*D14</f>
        <v/>
      </c>
      <c r="F14" s="19">
        <f>E14/E28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3" t="n">
        <v>11.66</v>
      </c>
      <c r="D15" s="24" t="n">
        <v>2668</v>
      </c>
      <c r="E15" s="23">
        <f>C15*D15</f>
        <v/>
      </c>
      <c r="F15" s="19">
        <f>E15/E28</f>
        <v/>
      </c>
      <c r="G15" s="19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3" t="n">
        <v>36.6</v>
      </c>
      <c r="D16" s="24" t="n">
        <v>1000</v>
      </c>
      <c r="E16" s="23">
        <f>C16*D16</f>
        <v/>
      </c>
      <c r="F16" s="19">
        <f>E16/E28</f>
        <v/>
      </c>
    </row>
    <row r="17">
      <c r="A17" s="1" t="inlineStr">
        <is>
          <t>双汇发展</t>
        </is>
      </c>
      <c r="B17" s="9" t="inlineStr">
        <is>
          <t>000895</t>
        </is>
      </c>
      <c r="C17" s="23" t="n">
        <v>27.36</v>
      </c>
      <c r="D17" s="24" t="n">
        <v>1300</v>
      </c>
      <c r="E17" s="23">
        <f>C17*D17</f>
        <v/>
      </c>
      <c r="F17" s="19">
        <f>E17/E28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3" t="n">
        <v>32.05</v>
      </c>
      <c r="D18" s="24" t="n">
        <v>1100</v>
      </c>
      <c r="E18" s="23">
        <f>C18*D18</f>
        <v/>
      </c>
      <c r="F18" s="19">
        <f>E18/E28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3" t="n">
        <v>41.41</v>
      </c>
      <c r="D19" s="24" t="n">
        <v>800</v>
      </c>
      <c r="E19" s="23">
        <f>C19*D19</f>
        <v/>
      </c>
      <c r="F19" s="19">
        <f>E19/E28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3" t="n">
        <v>31.73</v>
      </c>
      <c r="D20" s="24" t="n">
        <v>400</v>
      </c>
      <c r="E20" s="23">
        <f>C20*D20</f>
        <v/>
      </c>
      <c r="F20" s="19">
        <f>E20/E28</f>
        <v/>
      </c>
      <c r="G20" s="19">
        <f>SUM(F20:F21)</f>
        <v/>
      </c>
    </row>
    <row r="21">
      <c r="A21" s="1" t="inlineStr">
        <is>
          <t>老板电器</t>
        </is>
      </c>
      <c r="B21" s="9" t="inlineStr">
        <is>
          <t>002508</t>
        </is>
      </c>
      <c r="C21" s="23" t="n">
        <v>30.82</v>
      </c>
      <c r="D21" s="24" t="n">
        <v>200</v>
      </c>
      <c r="E21" s="23">
        <f>C21*D21</f>
        <v/>
      </c>
      <c r="F21" s="19">
        <f>E21/E28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23" t="n">
        <v>175.92</v>
      </c>
      <c r="D22" s="24" t="n">
        <v>300</v>
      </c>
      <c r="E22" s="23">
        <f>C22*D22</f>
        <v/>
      </c>
      <c r="F22" s="19">
        <f>E22/E28</f>
        <v/>
      </c>
      <c r="G22" s="19">
        <f>F22</f>
        <v/>
      </c>
    </row>
    <row r="23">
      <c r="A23" s="6" t="inlineStr">
        <is>
          <t>山东药玻</t>
        </is>
      </c>
      <c r="B23" s="5" t="inlineStr">
        <is>
          <t>600529</t>
        </is>
      </c>
      <c r="C23" s="23" t="n">
        <v>25.16</v>
      </c>
      <c r="D23" s="24" t="n">
        <v>800</v>
      </c>
      <c r="E23" s="23">
        <f>C23*D23</f>
        <v/>
      </c>
      <c r="F23" s="19">
        <f>E23/E28</f>
        <v/>
      </c>
      <c r="G23" s="19">
        <f>F23</f>
        <v/>
      </c>
    </row>
    <row r="24">
      <c r="A24" s="1" t="inlineStr">
        <is>
          <t>300ETF</t>
        </is>
      </c>
      <c r="B24" s="2" t="inlineStr">
        <is>
          <t>510300</t>
        </is>
      </c>
      <c r="C24" s="23" t="n">
        <v>4.083</v>
      </c>
      <c r="D24" s="24" t="n">
        <v>3700</v>
      </c>
      <c r="E24" s="23">
        <f>C24*D24</f>
        <v/>
      </c>
      <c r="F24" s="19">
        <f>E24/E28</f>
        <v/>
      </c>
      <c r="G24" s="22">
        <f>SUM(F24:F26)</f>
        <v/>
      </c>
    </row>
    <row r="25">
      <c r="A25" s="1" t="inlineStr">
        <is>
          <t>100ETF</t>
        </is>
      </c>
      <c r="B25" s="2" t="inlineStr">
        <is>
          <t>512910</t>
        </is>
      </c>
      <c r="C25" s="23" t="n">
        <v>1.179</v>
      </c>
      <c r="D25" s="24" t="n">
        <v>500</v>
      </c>
      <c r="E25" s="23">
        <f>C25*D25</f>
        <v/>
      </c>
      <c r="F25" s="19">
        <f>E25/E28</f>
        <v/>
      </c>
    </row>
    <row r="26">
      <c r="A26" s="1" t="inlineStr">
        <is>
          <t>黄金ETF</t>
        </is>
      </c>
      <c r="B26" s="2" t="inlineStr">
        <is>
          <t>518880</t>
        </is>
      </c>
      <c r="C26" s="23" t="n">
        <v>3.852</v>
      </c>
      <c r="D26" s="24" t="n">
        <v>4700</v>
      </c>
      <c r="E26" s="23">
        <f>C26*D26</f>
        <v/>
      </c>
      <c r="F26" s="19">
        <f>E26/E28</f>
        <v/>
      </c>
    </row>
    <row r="27">
      <c r="A27" s="6" t="inlineStr">
        <is>
          <t>现金</t>
        </is>
      </c>
      <c r="B27" s="5" t="inlineStr">
        <is>
          <t>000000</t>
        </is>
      </c>
      <c r="C27" s="23" t="n">
        <v>1</v>
      </c>
      <c r="E27" s="23" t="n">
        <v>14325.22</v>
      </c>
      <c r="F27" s="19">
        <f>E27/E28</f>
        <v/>
      </c>
      <c r="G27" s="19">
        <f>SUM(F27)</f>
        <v/>
      </c>
    </row>
    <row r="28">
      <c r="A28" s="1" t="inlineStr">
        <is>
          <t>合计</t>
        </is>
      </c>
      <c r="E28" s="23">
        <f>SUM(E2:E27)</f>
        <v/>
      </c>
      <c r="G28" s="19">
        <f>SUM(G2:G27)</f>
        <v/>
      </c>
    </row>
  </sheetData>
  <mergeCells count="5">
    <mergeCell ref="G3:G9"/>
    <mergeCell ref="G10:G14"/>
    <mergeCell ref="G15:G19"/>
    <mergeCell ref="G20:G21"/>
    <mergeCell ref="G24:G2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2018-06-08T03:28:00Z</dcterms:created>
  <dcterms:modified xmlns:dcterms="http://purl.org/dc/terms/" xmlns:xsi="http://www.w3.org/2001/XMLSchema-instance" xsi:type="dcterms:W3CDTF">2022-05-05T04:26:49Z</dcterms:modified>
  <cp:lastModifiedBy>shum hins</cp:lastModifiedBy>
</cp:coreProperties>
</file>