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80"/>
  </bookViews>
  <sheets>
    <sheet name="持仓" sheetId="1" r:id="rId1"/>
  </sheets>
  <calcPr calcId="144525"/>
</workbook>
</file>

<file path=xl/sharedStrings.xml><?xml version="1.0" encoding="utf-8"?>
<sst xmlns="http://schemas.openxmlformats.org/spreadsheetml/2006/main" count="59" uniqueCount="59">
  <si>
    <t>股票名称</t>
  </si>
  <si>
    <t>股票代码</t>
  </si>
  <si>
    <t>股价</t>
  </si>
  <si>
    <t>持仓</t>
  </si>
  <si>
    <t>市值</t>
  </si>
  <si>
    <t>仓位占比</t>
  </si>
  <si>
    <t>板块占比</t>
  </si>
  <si>
    <t>中国平安</t>
  </si>
  <si>
    <t>宁波银行</t>
  </si>
  <si>
    <t>002142</t>
  </si>
  <si>
    <t>招商银行</t>
  </si>
  <si>
    <t>600036</t>
  </si>
  <si>
    <t>中新药业</t>
  </si>
  <si>
    <t>600329</t>
  </si>
  <si>
    <t>东阿阿胶</t>
  </si>
  <si>
    <t>000423</t>
  </si>
  <si>
    <t>云南白药</t>
  </si>
  <si>
    <t>000538</t>
  </si>
  <si>
    <t>济川药业</t>
  </si>
  <si>
    <t>600566</t>
  </si>
  <si>
    <t>白云山</t>
  </si>
  <si>
    <t>600332</t>
  </si>
  <si>
    <t>华东医药</t>
  </si>
  <si>
    <t>000963</t>
  </si>
  <si>
    <t>三诺生物</t>
  </si>
  <si>
    <t>300298</t>
  </si>
  <si>
    <t>天坛生物</t>
  </si>
  <si>
    <t>600161</t>
  </si>
  <si>
    <t>洋河股份</t>
  </si>
  <si>
    <t>002304</t>
  </si>
  <si>
    <t>泸州老窖</t>
  </si>
  <si>
    <t>000568</t>
  </si>
  <si>
    <t>山西汾酒</t>
  </si>
  <si>
    <t>600809</t>
  </si>
  <si>
    <t>恒顺醋业</t>
  </si>
  <si>
    <t>600305</t>
  </si>
  <si>
    <t>伊利股份</t>
  </si>
  <si>
    <t>600887</t>
  </si>
  <si>
    <t>双汇发展</t>
  </si>
  <si>
    <t>000895</t>
  </si>
  <si>
    <t>涪陵榨菜</t>
  </si>
  <si>
    <t>002507</t>
  </si>
  <si>
    <t>安琪酵母</t>
  </si>
  <si>
    <t>600298</t>
  </si>
  <si>
    <t>格力电器</t>
  </si>
  <si>
    <t>000651</t>
  </si>
  <si>
    <t>老板电器</t>
  </si>
  <si>
    <t>002508</t>
  </si>
  <si>
    <t>中国中免</t>
  </si>
  <si>
    <t>601888</t>
  </si>
  <si>
    <t>酒ETF</t>
  </si>
  <si>
    <t>512690</t>
  </si>
  <si>
    <t>300ETF</t>
  </si>
  <si>
    <t>510300</t>
  </si>
  <si>
    <t>100ETF</t>
  </si>
  <si>
    <t>512910</t>
  </si>
  <si>
    <t>黄金ETF</t>
  </si>
  <si>
    <t>518880</t>
  </si>
  <si>
    <t>合计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</si>
</sst>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>
      <alignment vertical="center"/>
    </xf>
    <xf numFmtId="0" fontId="1" fillId="5" borderId="0">
      <alignment vertical="center"/>
    </xf>
    <xf numFmtId="0" fontId="2" fillId="23" borderId="0">
      <alignment vertical="center"/>
    </xf>
    <xf numFmtId="0" fontId="16" fillId="28" borderId="5">
      <alignment vertical="center"/>
    </xf>
    <xf numFmtId="0" fontId="1" fillId="30" borderId="0">
      <alignment vertical="center"/>
    </xf>
    <xf numFmtId="0" fontId="1" fillId="29" borderId="0">
      <alignment vertical="center"/>
    </xf>
    <xf numFmtId="44" fontId="0" fillId="0" borderId="0">
      <alignment vertical="center"/>
    </xf>
    <xf numFmtId="0" fontId="2" fillId="27" borderId="0">
      <alignment vertical="center"/>
    </xf>
    <xf numFmtId="9" fontId="0" fillId="0" borderId="0">
      <alignment vertical="center"/>
    </xf>
    <xf numFmtId="0" fontId="2" fillId="19" borderId="0">
      <alignment vertical="center"/>
    </xf>
    <xf numFmtId="0" fontId="2" fillId="22" borderId="0">
      <alignment vertical="center"/>
    </xf>
    <xf numFmtId="0" fontId="2" fillId="8" borderId="0">
      <alignment vertical="center"/>
    </xf>
    <xf numFmtId="0" fontId="2" fillId="21" borderId="0">
      <alignment vertical="center"/>
    </xf>
    <xf numFmtId="0" fontId="2" fillId="20" borderId="0">
      <alignment vertical="center"/>
    </xf>
    <xf numFmtId="0" fontId="9" fillId="18" borderId="5">
      <alignment vertical="center"/>
    </xf>
    <xf numFmtId="0" fontId="2" fillId="11" borderId="0">
      <alignment vertical="center"/>
    </xf>
    <xf numFmtId="0" fontId="13" fillId="24" borderId="0">
      <alignment vertical="center"/>
    </xf>
    <xf numFmtId="0" fontId="1" fillId="33" borderId="0">
      <alignment vertical="center"/>
    </xf>
    <xf numFmtId="0" fontId="6" fillId="10" borderId="0">
      <alignment vertical="center"/>
    </xf>
    <xf numFmtId="0" fontId="1" fillId="7" borderId="0">
      <alignment vertical="center"/>
    </xf>
    <xf numFmtId="0" fontId="14" fillId="0" borderId="8">
      <alignment vertical="center"/>
    </xf>
    <xf numFmtId="0" fontId="17" fillId="31" borderId="0">
      <alignment vertical="center"/>
    </xf>
    <xf numFmtId="0" fontId="19" fillId="32" borderId="10">
      <alignment vertical="center"/>
    </xf>
    <xf numFmtId="0" fontId="10" fillId="18" borderId="6">
      <alignment vertical="center"/>
    </xf>
    <xf numFmtId="0" fontId="11" fillId="0" borderId="4">
      <alignment vertical="center"/>
    </xf>
    <xf numFmtId="0" fontId="8" fillId="0" borderId="0">
      <alignment vertical="center"/>
    </xf>
    <xf numFmtId="0" fontId="1" fillId="17" borderId="0">
      <alignment vertical="center"/>
    </xf>
    <xf numFmtId="0" fontId="3" fillId="0" borderId="0">
      <alignment vertical="center"/>
    </xf>
    <xf numFmtId="42" fontId="0" fillId="0" borderId="0">
      <alignment vertical="center"/>
    </xf>
    <xf numFmtId="0" fontId="1" fillId="15" borderId="0">
      <alignment vertical="center"/>
    </xf>
    <xf numFmtId="43" fontId="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" fillId="25" borderId="0">
      <alignment vertical="center"/>
    </xf>
    <xf numFmtId="0" fontId="12" fillId="0" borderId="0">
      <alignment vertical="center"/>
    </xf>
    <xf numFmtId="0" fontId="2" fillId="14" borderId="0">
      <alignment vertical="center"/>
    </xf>
    <xf numFmtId="0" fontId="0" fillId="26" borderId="7">
      <alignment vertical="center"/>
    </xf>
    <xf numFmtId="0" fontId="1" fillId="13" borderId="0">
      <alignment vertical="center"/>
    </xf>
    <xf numFmtId="0" fontId="2" fillId="12" borderId="0">
      <alignment vertical="center"/>
    </xf>
    <xf numFmtId="0" fontId="1" fillId="9" borderId="0">
      <alignment vertical="center"/>
    </xf>
    <xf numFmtId="0" fontId="5" fillId="0" borderId="0">
      <alignment vertical="center"/>
    </xf>
    <xf numFmtId="41" fontId="0" fillId="0" borderId="0">
      <alignment vertical="center"/>
    </xf>
    <xf numFmtId="0" fontId="4" fillId="0" borderId="4">
      <alignment vertical="center"/>
    </xf>
    <xf numFmtId="0" fontId="1" fillId="6" borderId="0">
      <alignment vertical="center"/>
    </xf>
    <xf numFmtId="0" fontId="3" fillId="0" borderId="3">
      <alignment vertical="center"/>
    </xf>
    <xf numFmtId="0" fontId="2" fillId="16" borderId="0">
      <alignment vertical="center"/>
    </xf>
    <xf numFmtId="0" fontId="1" fillId="3" borderId="0">
      <alignment vertical="center"/>
    </xf>
    <xf numFmtId="0" fontId="18" fillId="0" borderId="9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177" fontId="0" fillId="2" borderId="1" xfId="0" applyNumberFormat="1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10" fontId="0" fillId="0" borderId="2" xfId="0" applyNumberFormat="1" applyBorder="1" applyAlignment="1">
      <alignment horizontal="right" vertical="center"/>
    </xf>
    <xf numFmtId="49" fontId="0" fillId="0" borderId="0" xfId="0" applyNumberFormat="1" applyAlignment="1" quotePrefix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D19" sqref="D19"/>
    </sheetView>
  </sheetViews>
  <sheetFormatPr defaultColWidth="9" defaultRowHeight="16.5" outlineLevelCol="6"/>
  <cols>
    <col min="1" max="1" width="9" style="1" customWidth="1"/>
    <col min="2" max="2" width="9" style="2" customWidth="1"/>
    <col min="3" max="3" width="9.5" style="3" customWidth="1"/>
    <col min="4" max="4" width="9" style="4" customWidth="1"/>
    <col min="5" max="5" width="12.625" style="3" customWidth="1"/>
    <col min="6" max="6" width="13.5" style="5" customWidth="1"/>
    <col min="7" max="7" width="9.875" style="6" customWidth="1"/>
    <col min="8" max="16384" width="9" style="1" customWidth="1"/>
  </cols>
  <sheetData>
    <row r="1" spans="1:7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11" t="s">
        <v>5</v>
      </c>
      <c r="G1" s="7" t="s">
        <v>6</v>
      </c>
    </row>
    <row r="2" spans="1:7">
      <c r="A2" s="1" t="s">
        <v>7</v>
      </c>
      <c r="B2" s="2">
        <v>601318</v>
      </c>
      <c r="C2" s="3">
        <v>49.9</v>
      </c>
      <c r="D2" s="4">
        <v>300</v>
      </c>
      <c r="E2" s="3">
        <f t="shared" ref="E2:E27" si="0">C2*D2</f>
        <v>14970</v>
      </c>
      <c r="F2" s="5">
        <f>E2/E28</f>
        <v>0.0282741813661246</v>
      </c>
      <c r="G2" s="12">
        <f>SUM(F2:F4)</f>
        <v>0.0282741813661246</v>
      </c>
    </row>
    <row r="3" spans="1:6">
      <c r="A3" s="1" t="s">
        <v>8</v>
      </c>
      <c r="B3" s="13" t="s">
        <v>9</v>
      </c>
      <c r="C3" s="3">
        <v>32.3</v>
      </c>
      <c r="D3" s="4">
        <v>0</v>
      </c>
      <c r="E3" s="3">
        <f t="shared" si="0"/>
        <v>0</v>
      </c>
      <c r="F3" s="5">
        <f>E3/E28</f>
        <v>0</v>
      </c>
    </row>
    <row r="4" spans="1:6">
      <c r="A4" s="1" t="s">
        <v>10</v>
      </c>
      <c r="B4" s="2" t="s">
        <v>11</v>
      </c>
      <c r="C4" s="3">
        <v>48.96</v>
      </c>
      <c r="D4" s="4">
        <v>0</v>
      </c>
      <c r="E4" s="3">
        <f t="shared" si="0"/>
        <v>0</v>
      </c>
      <c r="F4" s="5">
        <f>E4/E28</f>
        <v>0</v>
      </c>
    </row>
    <row r="5" spans="1:7">
      <c r="A5" s="1" t="s">
        <v>12</v>
      </c>
      <c r="B5" s="2" t="s">
        <v>13</v>
      </c>
      <c r="C5" s="3">
        <v>32.55</v>
      </c>
      <c r="D5" s="4">
        <v>1200</v>
      </c>
      <c r="E5" s="3">
        <f t="shared" si="0"/>
        <v>39060</v>
      </c>
      <c r="F5" s="5">
        <f>E5/E28</f>
        <v>0.0737735153080044</v>
      </c>
      <c r="G5" s="5">
        <f>SUM(F5:F12)</f>
        <v>0.451765512033714</v>
      </c>
    </row>
    <row r="6" spans="1:6">
      <c r="A6" s="1" t="s">
        <v>14</v>
      </c>
      <c r="B6" s="2" t="s">
        <v>15</v>
      </c>
      <c r="C6" s="3">
        <v>34.37</v>
      </c>
      <c r="D6" s="4">
        <v>1000</v>
      </c>
      <c r="E6" s="3">
        <f t="shared" si="0"/>
        <v>34370</v>
      </c>
      <c r="F6" s="5">
        <f>E6/E28</f>
        <v>0.0649154050470075</v>
      </c>
    </row>
    <row r="7" spans="1:6">
      <c r="A7" s="1" t="s">
        <v>16</v>
      </c>
      <c r="B7" s="13" t="s">
        <v>17</v>
      </c>
      <c r="C7" s="3">
        <v>88.69</v>
      </c>
      <c r="D7" s="4">
        <v>300</v>
      </c>
      <c r="E7" s="3">
        <f t="shared" si="0"/>
        <v>26607</v>
      </c>
      <c r="F7" s="5">
        <f>E7/E28</f>
        <v>0.0502532494060439</v>
      </c>
    </row>
    <row r="8" spans="1:6">
      <c r="A8" s="1" t="s">
        <v>18</v>
      </c>
      <c r="B8" s="2" t="s">
        <v>19</v>
      </c>
      <c r="C8" s="3">
        <v>16.6</v>
      </c>
      <c r="D8" s="4">
        <v>500</v>
      </c>
      <c r="E8" s="3">
        <f t="shared" si="0"/>
        <v>8300</v>
      </c>
      <c r="F8" s="5">
        <f>E8/E28</f>
        <v>0.0156763998222334</v>
      </c>
    </row>
    <row r="9" spans="1:6">
      <c r="A9" s="1" t="s">
        <v>20</v>
      </c>
      <c r="B9" s="2" t="s">
        <v>21</v>
      </c>
      <c r="C9" s="3">
        <v>29.46</v>
      </c>
      <c r="D9" s="4">
        <v>1300</v>
      </c>
      <c r="E9" s="3">
        <f t="shared" si="0"/>
        <v>38298</v>
      </c>
      <c r="F9" s="5">
        <f>E9/E28</f>
        <v>0.0723343084809512</v>
      </c>
    </row>
    <row r="10" spans="1:6">
      <c r="A10" s="1" t="s">
        <v>22</v>
      </c>
      <c r="B10" s="13" t="s">
        <v>23</v>
      </c>
      <c r="C10" s="3">
        <v>30.75</v>
      </c>
      <c r="D10" s="4">
        <v>1240</v>
      </c>
      <c r="E10" s="3">
        <f t="shared" si="0"/>
        <v>38130</v>
      </c>
      <c r="F10" s="5">
        <f>E10/E28</f>
        <v>0.0720170030387662</v>
      </c>
    </row>
    <row r="11" spans="1:6">
      <c r="A11" s="1" t="s">
        <v>24</v>
      </c>
      <c r="B11" s="2" t="s">
        <v>25</v>
      </c>
      <c r="C11" s="3">
        <v>25.38</v>
      </c>
      <c r="D11" s="4">
        <v>800</v>
      </c>
      <c r="E11" s="3">
        <f t="shared" si="0"/>
        <v>20304</v>
      </c>
      <c r="F11" s="5">
        <f>E11/E28</f>
        <v>0.0383486291554972</v>
      </c>
    </row>
    <row r="12" spans="1:6">
      <c r="A12" s="1" t="s">
        <v>26</v>
      </c>
      <c r="B12" s="2" t="s">
        <v>27</v>
      </c>
      <c r="C12" s="3">
        <v>31.02</v>
      </c>
      <c r="D12" s="4">
        <v>1100</v>
      </c>
      <c r="E12" s="3">
        <f t="shared" si="0"/>
        <v>34122</v>
      </c>
      <c r="F12" s="5">
        <f>E12/E28</f>
        <v>0.0644470017752106</v>
      </c>
    </row>
    <row r="13" spans="1:7">
      <c r="A13" s="1" t="s">
        <v>28</v>
      </c>
      <c r="B13" s="2" t="s">
        <v>29</v>
      </c>
      <c r="C13" s="3">
        <v>167.54</v>
      </c>
      <c r="D13" s="4">
        <v>200</v>
      </c>
      <c r="E13" s="3">
        <f t="shared" si="0"/>
        <v>33508</v>
      </c>
      <c r="F13" s="5">
        <f>E13/E28</f>
        <v>0.0632873259329394</v>
      </c>
      <c r="G13" s="5">
        <f>SUM(F13:F15)</f>
        <v>0.14781145181783</v>
      </c>
    </row>
    <row r="14" spans="1:6">
      <c r="A14" s="1" t="s">
        <v>30</v>
      </c>
      <c r="B14" s="13" t="s">
        <v>31</v>
      </c>
      <c r="C14" s="3">
        <v>170</v>
      </c>
      <c r="D14" s="4">
        <v>100</v>
      </c>
      <c r="E14" s="3">
        <f t="shared" si="0"/>
        <v>17000</v>
      </c>
      <c r="F14" s="5">
        <f>E14/E28</f>
        <v>0.0321082887925262</v>
      </c>
    </row>
    <row r="15" spans="1:6">
      <c r="A15" s="1" t="s">
        <v>32</v>
      </c>
      <c r="B15" s="2" t="s">
        <v>33</v>
      </c>
      <c r="C15" s="3">
        <v>277.52</v>
      </c>
      <c r="D15" s="4">
        <v>100</v>
      </c>
      <c r="E15" s="3">
        <f t="shared" si="0"/>
        <v>27752</v>
      </c>
      <c r="F15" s="5">
        <f>E15/E28</f>
        <v>0.052415837092364</v>
      </c>
    </row>
    <row r="16" spans="1:7">
      <c r="A16" s="1" t="s">
        <v>34</v>
      </c>
      <c r="B16" s="2" t="s">
        <v>35</v>
      </c>
      <c r="C16" s="3">
        <v>13.85</v>
      </c>
      <c r="D16" s="4">
        <v>1468</v>
      </c>
      <c r="E16" s="3">
        <f t="shared" si="0"/>
        <v>20331.8</v>
      </c>
      <c r="F16" s="5">
        <f>E16/E28</f>
        <v>0.0384011356512874</v>
      </c>
      <c r="G16" s="5">
        <f>SUM(F16:F20)</f>
        <v>0.247180561717514</v>
      </c>
    </row>
    <row r="17" spans="1:6">
      <c r="A17" s="1" t="s">
        <v>36</v>
      </c>
      <c r="B17" s="2" t="s">
        <v>37</v>
      </c>
      <c r="C17" s="3">
        <v>34.01</v>
      </c>
      <c r="D17" s="4">
        <v>900</v>
      </c>
      <c r="E17" s="3">
        <f t="shared" si="0"/>
        <v>30609</v>
      </c>
      <c r="F17" s="5">
        <f>E17/E28</f>
        <v>0.0578119183323786</v>
      </c>
    </row>
    <row r="18" spans="1:6">
      <c r="A18" s="1" t="s">
        <v>38</v>
      </c>
      <c r="B18" s="13" t="s">
        <v>39</v>
      </c>
      <c r="C18" s="3">
        <v>24.1</v>
      </c>
      <c r="D18" s="4">
        <v>1300</v>
      </c>
      <c r="E18" s="3">
        <f t="shared" si="0"/>
        <v>31330</v>
      </c>
      <c r="F18" s="5">
        <f>E18/E28</f>
        <v>0.0591736875217557</v>
      </c>
    </row>
    <row r="19" spans="1:6">
      <c r="A19" s="1" t="s">
        <v>40</v>
      </c>
      <c r="B19" s="2" t="s">
        <v>41</v>
      </c>
      <c r="C19" s="3">
        <v>25.69</v>
      </c>
      <c r="D19" s="4">
        <v>800</v>
      </c>
      <c r="E19" s="3">
        <f t="shared" si="0"/>
        <v>20552</v>
      </c>
      <c r="F19" s="5">
        <f>E19/E28</f>
        <v>0.0388170324272941</v>
      </c>
    </row>
    <row r="20" spans="1:6">
      <c r="A20" s="1" t="s">
        <v>42</v>
      </c>
      <c r="B20" s="2" t="s">
        <v>43</v>
      </c>
      <c r="C20" s="3">
        <v>40.07</v>
      </c>
      <c r="D20" s="4">
        <v>700</v>
      </c>
      <c r="E20" s="3">
        <f t="shared" si="0"/>
        <v>28049</v>
      </c>
      <c r="F20" s="5">
        <f>E20/E28</f>
        <v>0.0529767877847982</v>
      </c>
    </row>
    <row r="21" spans="1:7">
      <c r="A21" s="1" t="s">
        <v>44</v>
      </c>
      <c r="B21" s="2" t="s">
        <v>45</v>
      </c>
      <c r="C21" s="3">
        <v>41.1</v>
      </c>
      <c r="D21" s="4">
        <v>300</v>
      </c>
      <c r="E21" s="3">
        <f t="shared" si="0"/>
        <v>12330</v>
      </c>
      <c r="F21" s="5">
        <f>E21/E28</f>
        <v>0.0232879529889323</v>
      </c>
      <c r="G21" s="5">
        <f>SUM(F21:F22)</f>
        <v>0.0367734342817933</v>
      </c>
    </row>
    <row r="22" spans="1:6">
      <c r="A22" s="1" t="s">
        <v>46</v>
      </c>
      <c r="B22" s="13" t="s">
        <v>47</v>
      </c>
      <c r="C22" s="3">
        <v>35.7</v>
      </c>
      <c r="D22" s="4">
        <v>200</v>
      </c>
      <c r="E22" s="3">
        <f t="shared" si="0"/>
        <v>7140</v>
      </c>
      <c r="F22" s="5">
        <f>E22/E28</f>
        <v>0.013485481292861</v>
      </c>
    </row>
    <row r="23" spans="1:7">
      <c r="A23" s="1" t="s">
        <v>48</v>
      </c>
      <c r="B23" s="2" t="s">
        <v>49</v>
      </c>
      <c r="C23" s="3">
        <v>228.29</v>
      </c>
      <c r="D23" s="4">
        <v>100</v>
      </c>
      <c r="E23" s="3">
        <f t="shared" si="0"/>
        <v>22829</v>
      </c>
      <c r="F23" s="5">
        <f>E23/E28</f>
        <v>0.0431176544026224</v>
      </c>
      <c r="G23" s="5">
        <f>F23</f>
        <v>0.0431176544026224</v>
      </c>
    </row>
    <row r="24" spans="1:7">
      <c r="A24" s="1" t="s">
        <v>50</v>
      </c>
      <c r="B24" s="2" t="s">
        <v>51</v>
      </c>
      <c r="C24" s="3">
        <v>1.111</v>
      </c>
      <c r="D24" s="4">
        <v>2200</v>
      </c>
      <c r="E24" s="3">
        <f t="shared" si="0"/>
        <v>2444.2</v>
      </c>
      <c r="F24" s="5">
        <f>E24/E28</f>
        <v>0.00461641643921721</v>
      </c>
      <c r="G24" s="5">
        <f>SUM(F24:F27)</f>
        <v>0.0450772043804016</v>
      </c>
    </row>
    <row r="25" spans="1:6">
      <c r="A25" s="1" t="s">
        <v>52</v>
      </c>
      <c r="B25" s="2" t="s">
        <v>53</v>
      </c>
      <c r="C25" s="3">
        <v>4.879</v>
      </c>
      <c r="D25" s="4">
        <v>700</v>
      </c>
      <c r="E25" s="3">
        <f t="shared" si="0"/>
        <v>3415.3</v>
      </c>
      <c r="F25" s="5">
        <f>E25/E28</f>
        <v>0.00645055521841852</v>
      </c>
    </row>
    <row r="26" spans="1:6">
      <c r="A26" s="1" t="s">
        <v>54</v>
      </c>
      <c r="B26" s="2" t="s">
        <v>55</v>
      </c>
      <c r="C26" s="3">
        <v>1.328</v>
      </c>
      <c r="D26" s="4">
        <v>500</v>
      </c>
      <c r="E26" s="3">
        <f t="shared" si="0"/>
        <v>664</v>
      </c>
      <c r="F26" s="5">
        <f>E26/E28</f>
        <v>0.00125411198577867</v>
      </c>
    </row>
    <row r="27" spans="1:6">
      <c r="A27" s="1" t="s">
        <v>56</v>
      </c>
      <c r="B27" s="2" t="s">
        <v>57</v>
      </c>
      <c r="C27" s="3">
        <v>3.69</v>
      </c>
      <c r="D27" s="4">
        <v>4700</v>
      </c>
      <c r="E27" s="3">
        <f t="shared" si="0"/>
        <v>17343</v>
      </c>
      <c r="F27" s="5">
        <f>E27/E28</f>
        <v>0.0327561207369872</v>
      </c>
    </row>
    <row r="28" spans="1:7">
      <c r="A28" s="1" t="s">
        <v>58</v>
      </c>
      <c r="E28" s="3">
        <f>SUM(E2:E27)</f>
        <v>529458.3</v>
      </c>
      <c r="G28" s="5">
        <f>SUM(G2:G27)</f>
        <v>1</v>
      </c>
    </row>
  </sheetData>
  <mergeCells count="6">
    <mergeCell ref="G2:G4"/>
    <mergeCell ref="G5:G12"/>
    <mergeCell ref="G13:G15"/>
    <mergeCell ref="G16:G20"/>
    <mergeCell ref="G21:G22"/>
    <mergeCell ref="G24:G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持仓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hinsshum</cp:lastModifiedBy>
  <dcterms:created xsi:type="dcterms:W3CDTF">2018-06-02T19:28:00Z</dcterms:created>
  <dcterms:modified xsi:type="dcterms:W3CDTF">2021-08-31T19:40:03Z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