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/>
  </bookViews>
  <sheets>
    <sheet name="持仓" sheetId="1" r:id="rId1"/>
  </sheets>
  <calcPr calcId="144525"/>
</workbook>
</file>

<file path=xl/sharedStrings.xml><?xml version="1.0" encoding="utf-8"?>
<sst xmlns="http://schemas.openxmlformats.org/spreadsheetml/2006/main" count="57" uniqueCount="57">
  <si>
    <t>股票名称</t>
  </si>
  <si>
    <t>股票代码</t>
  </si>
  <si>
    <t>股价</t>
  </si>
  <si>
    <t>持仓</t>
  </si>
  <si>
    <t>市值</t>
  </si>
  <si>
    <t>仓位占比</t>
  </si>
  <si>
    <t>板块占比</t>
  </si>
  <si>
    <t>中国平安</t>
  </si>
  <si>
    <t>宁波银行</t>
  </si>
  <si>
    <t>002142</t>
  </si>
  <si>
    <t>招商银行</t>
  </si>
  <si>
    <t>600036</t>
  </si>
  <si>
    <t>中新药业</t>
  </si>
  <si>
    <t>600329</t>
  </si>
  <si>
    <t>东阿阿胶</t>
  </si>
  <si>
    <t>000423</t>
  </si>
  <si>
    <t>云南白药</t>
  </si>
  <si>
    <t>000538</t>
  </si>
  <si>
    <t>济川药业</t>
  </si>
  <si>
    <t>600566</t>
  </si>
  <si>
    <t>白云山</t>
  </si>
  <si>
    <t>600332</t>
  </si>
  <si>
    <t>华东医药</t>
  </si>
  <si>
    <t>000963</t>
  </si>
  <si>
    <t>三诺生物</t>
  </si>
  <si>
    <t>300298</t>
  </si>
  <si>
    <t>天坛生物</t>
  </si>
  <si>
    <t>600161</t>
  </si>
  <si>
    <t>洋河股份</t>
  </si>
  <si>
    <t>002304</t>
  </si>
  <si>
    <t>泸州老窖</t>
  </si>
  <si>
    <t>000568</t>
  </si>
  <si>
    <t>山西汾酒</t>
  </si>
  <si>
    <t>600809</t>
  </si>
  <si>
    <t>恒顺醋业</t>
  </si>
  <si>
    <t>600305</t>
  </si>
  <si>
    <t>伊利股份</t>
  </si>
  <si>
    <t>600887</t>
  </si>
  <si>
    <t>双汇发展</t>
  </si>
  <si>
    <t>000895</t>
  </si>
  <si>
    <t>涪陵榨菜</t>
  </si>
  <si>
    <t>002507</t>
  </si>
  <si>
    <t>安琪酵母</t>
  </si>
  <si>
    <t>600298</t>
  </si>
  <si>
    <t>格力电器</t>
  </si>
  <si>
    <t>000651</t>
  </si>
  <si>
    <t>老板电器</t>
  </si>
  <si>
    <t>002508</t>
  </si>
  <si>
    <t>中国中免</t>
  </si>
  <si>
    <t>601888</t>
  </si>
  <si>
    <t>酒ETF</t>
  </si>
  <si>
    <t>512690</t>
  </si>
  <si>
    <t>300ETF</t>
  </si>
  <si>
    <t>510300</t>
  </si>
  <si>
    <t>黄金ETF</t>
  </si>
  <si>
    <t>518880</t>
  </si>
  <si>
    <t>合计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</si>
</sst>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_ 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22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9" fillId="33" borderId="10" applyNumberFormat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29" borderId="0" applyNumberFormat="false" applyBorder="false" applyAlignment="false" applyProtection="false">
      <alignment vertical="center"/>
    </xf>
    <xf numFmtId="0" fontId="1" fillId="20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" fillId="17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8" fillId="9" borderId="10" applyNumberFormat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9" fillId="0" borderId="6" applyNumberFormat="false" applyFill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2" fillId="18" borderId="7" applyNumberFormat="false" applyAlignment="false" applyProtection="false">
      <alignment vertical="center"/>
    </xf>
    <xf numFmtId="0" fontId="8" fillId="9" borderId="5" applyNumberFormat="false" applyAlignment="false" applyProtection="false">
      <alignment vertical="center"/>
    </xf>
    <xf numFmtId="0" fontId="17" fillId="0" borderId="4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" fillId="3" borderId="0" applyNumberFormat="false" applyBorder="false" applyAlignment="false" applyProtection="false">
      <alignment vertical="center"/>
    </xf>
    <xf numFmtId="0" fontId="0" fillId="25" borderId="9" applyNumberFormat="false" applyFont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0" borderId="4" applyNumberFormat="false" applyFill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2" fillId="0" borderId="3" applyNumberFormat="false" applyFill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3" fillId="0" borderId="8" applyNumberFormat="false" applyFill="false" applyAlignment="false" applyProtection="false">
      <alignment vertical="center"/>
    </xf>
  </cellStyleXfs>
  <cellXfs count="13">
    <xf numFmtId="0" fontId="0" fillId="0" borderId="0" xfId="0" applyAlignment="true">
      <alignment vertical="center"/>
    </xf>
    <xf numFmtId="0" fontId="0" fillId="0" borderId="0" xfId="0" applyAlignment="true">
      <alignment horizontal="right" vertical="center"/>
    </xf>
    <xf numFmtId="49" fontId="0" fillId="0" borderId="0" xfId="0" applyNumberFormat="true" applyAlignment="true">
      <alignment horizontal="right" vertical="center"/>
    </xf>
    <xf numFmtId="177" fontId="0" fillId="0" borderId="0" xfId="0" applyNumberFormat="true" applyAlignment="true">
      <alignment horizontal="right" vertical="center"/>
    </xf>
    <xf numFmtId="176" fontId="0" fillId="0" borderId="0" xfId="0" applyNumberFormat="true" applyAlignment="true">
      <alignment horizontal="right" vertical="center"/>
    </xf>
    <xf numFmtId="10" fontId="0" fillId="0" borderId="0" xfId="0" applyNumberFormat="true" applyAlignment="true">
      <alignment horizontal="right" vertical="center"/>
    </xf>
    <xf numFmtId="0" fontId="0" fillId="0" borderId="0" xfId="0" applyAlignment="true">
      <alignment horizontal="right"/>
    </xf>
    <xf numFmtId="0" fontId="0" fillId="2" borderId="1" xfId="0" applyFill="true" applyBorder="true" applyAlignment="true">
      <alignment horizontal="right" vertical="center"/>
    </xf>
    <xf numFmtId="49" fontId="0" fillId="2" borderId="1" xfId="0" applyNumberFormat="true" applyFill="true" applyBorder="true" applyAlignment="true">
      <alignment horizontal="right" vertical="center"/>
    </xf>
    <xf numFmtId="177" fontId="0" fillId="2" borderId="1" xfId="0" applyNumberFormat="true" applyFill="true" applyBorder="true" applyAlignment="true">
      <alignment horizontal="right" vertical="center"/>
    </xf>
    <xf numFmtId="176" fontId="0" fillId="2" borderId="1" xfId="0" applyNumberFormat="true" applyFill="true" applyBorder="true" applyAlignment="true">
      <alignment horizontal="right" vertical="center"/>
    </xf>
    <xf numFmtId="10" fontId="0" fillId="2" borderId="1" xfId="0" applyNumberFormat="true" applyFill="true" applyBorder="true" applyAlignment="true">
      <alignment horizontal="right" vertical="center"/>
    </xf>
    <xf numFmtId="10" fontId="0" fillId="0" borderId="2" xfId="0" applyNumberFormat="true" applyBorder="true" applyAlignment="true">
      <alignment horizontal="right" vertical="center"/>
    </xf>
    <xf numFmtId="49" fontId="0" fillId="0" borderId="0" xfId="0" applyNumberFormat="true" applyAlignment="true" quotePrefix="true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workbookViewId="0">
      <selection activeCell="D11" sqref="D11"/>
    </sheetView>
  </sheetViews>
  <sheetFormatPr defaultColWidth="9" defaultRowHeight="16.5" outlineLevelCol="6"/>
  <cols>
    <col min="1" max="1" width="9" style="1" customWidth="true"/>
    <col min="2" max="2" width="9" style="2" customWidth="true"/>
    <col min="3" max="3" width="9.5037037037037" style="3" customWidth="true"/>
    <col min="4" max="4" width="9" style="4" customWidth="true"/>
    <col min="5" max="5" width="12.6222222222222" style="3" customWidth="true"/>
    <col min="6" max="6" width="13.5037037037037" style="5" customWidth="true"/>
    <col min="7" max="7" width="9.87407407407407" style="6" customWidth="true"/>
    <col min="8" max="16384" width="9" style="1" customWidth="true"/>
  </cols>
  <sheetData>
    <row r="1" spans="1:7">
      <c r="A1" s="7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11" t="s">
        <v>5</v>
      </c>
      <c r="G1" s="7" t="s">
        <v>6</v>
      </c>
    </row>
    <row r="2" spans="1:7">
      <c r="A2" s="1" t="s">
        <v>7</v>
      </c>
      <c r="B2" s="2">
        <v>601318</v>
      </c>
      <c r="C2" s="3">
        <v>71.8</v>
      </c>
      <c r="D2" s="4">
        <v>400</v>
      </c>
      <c r="E2" s="3">
        <f t="shared" ref="E2:E26" si="0">C2*D2</f>
        <v>28720</v>
      </c>
      <c r="F2" s="5">
        <f>E2/E27</f>
        <v>0.0396327862279269</v>
      </c>
      <c r="G2" s="12">
        <f>SUM(F2:F4)</f>
        <v>0.100939407431335</v>
      </c>
    </row>
    <row r="3" spans="1:6">
      <c r="A3" s="1" t="s">
        <v>8</v>
      </c>
      <c r="B3" s="13" t="s">
        <v>9</v>
      </c>
      <c r="C3" s="3">
        <v>42.3</v>
      </c>
      <c r="D3" s="4">
        <v>500</v>
      </c>
      <c r="E3" s="3">
        <f t="shared" si="0"/>
        <v>21150</v>
      </c>
      <c r="F3" s="5">
        <f>E3/E27</f>
        <v>0.0291864007214713</v>
      </c>
    </row>
    <row r="4" spans="1:6">
      <c r="A4" s="1" t="s">
        <v>10</v>
      </c>
      <c r="B4" s="2" t="s">
        <v>11</v>
      </c>
      <c r="C4" s="3">
        <v>58.19</v>
      </c>
      <c r="D4" s="4">
        <v>400</v>
      </c>
      <c r="E4" s="3">
        <f t="shared" si="0"/>
        <v>23276</v>
      </c>
      <c r="F4" s="5">
        <f>E4/E27</f>
        <v>0.0321202204819369</v>
      </c>
    </row>
    <row r="5" spans="1:7">
      <c r="A5" s="1" t="s">
        <v>12</v>
      </c>
      <c r="B5" s="2" t="s">
        <v>13</v>
      </c>
      <c r="C5" s="3">
        <v>25.61</v>
      </c>
      <c r="D5" s="4">
        <v>1400</v>
      </c>
      <c r="E5" s="3">
        <f t="shared" si="0"/>
        <v>35854</v>
      </c>
      <c r="F5" s="5">
        <f>E5/E27</f>
        <v>0.0494775040883041</v>
      </c>
      <c r="G5" s="5">
        <f>SUM(F5:F12)</f>
        <v>0.405563736640908</v>
      </c>
    </row>
    <row r="6" spans="1:6">
      <c r="A6" s="1" t="s">
        <v>14</v>
      </c>
      <c r="B6" s="2" t="s">
        <v>15</v>
      </c>
      <c r="C6" s="3">
        <v>36.46</v>
      </c>
      <c r="D6" s="4">
        <v>1000</v>
      </c>
      <c r="E6" s="3">
        <f t="shared" si="0"/>
        <v>36460</v>
      </c>
      <c r="F6" s="5">
        <f>E6/E27</f>
        <v>0.0503137669174866</v>
      </c>
    </row>
    <row r="7" spans="1:6">
      <c r="A7" s="1" t="s">
        <v>16</v>
      </c>
      <c r="B7" s="13" t="s">
        <v>17</v>
      </c>
      <c r="C7" s="3">
        <v>125.6</v>
      </c>
      <c r="D7" s="4">
        <v>300</v>
      </c>
      <c r="E7" s="3">
        <f t="shared" si="0"/>
        <v>37680</v>
      </c>
      <c r="F7" s="5">
        <f>E7/E27</f>
        <v>0.0519973323491743</v>
      </c>
    </row>
    <row r="8" spans="1:6">
      <c r="A8" s="1" t="s">
        <v>18</v>
      </c>
      <c r="B8" s="2" t="s">
        <v>19</v>
      </c>
      <c r="C8" s="3">
        <v>18.2</v>
      </c>
      <c r="D8" s="4">
        <v>900</v>
      </c>
      <c r="E8" s="3">
        <f t="shared" si="0"/>
        <v>16380</v>
      </c>
      <c r="F8" s="5">
        <f>E8/E27</f>
        <v>0.0226039358779054</v>
      </c>
    </row>
    <row r="9" spans="1:6">
      <c r="A9" s="1" t="s">
        <v>20</v>
      </c>
      <c r="B9" s="2" t="s">
        <v>21</v>
      </c>
      <c r="C9" s="3">
        <v>32.28</v>
      </c>
      <c r="D9" s="4">
        <v>1300</v>
      </c>
      <c r="E9" s="3">
        <f t="shared" si="0"/>
        <v>41964</v>
      </c>
      <c r="F9" s="5">
        <f>E9/E27</f>
        <v>0.0579091309633958</v>
      </c>
    </row>
    <row r="10" spans="1:6">
      <c r="A10" s="1" t="s">
        <v>22</v>
      </c>
      <c r="B10" s="13" t="s">
        <v>23</v>
      </c>
      <c r="C10" s="3">
        <v>52.82</v>
      </c>
      <c r="D10" s="4">
        <v>1240</v>
      </c>
      <c r="E10" s="3">
        <f t="shared" si="0"/>
        <v>65496.8</v>
      </c>
      <c r="F10" s="5">
        <f>E10/E27</f>
        <v>0.0903837281689863</v>
      </c>
    </row>
    <row r="11" spans="1:6">
      <c r="A11" s="1" t="s">
        <v>24</v>
      </c>
      <c r="B11" s="2" t="s">
        <v>25</v>
      </c>
      <c r="C11" s="3">
        <v>32.18</v>
      </c>
      <c r="D11" s="4">
        <v>700</v>
      </c>
      <c r="E11" s="3">
        <f t="shared" si="0"/>
        <v>22526</v>
      </c>
      <c r="F11" s="5">
        <f>E11/E27</f>
        <v>0.0310852417329485</v>
      </c>
    </row>
    <row r="12" spans="1:6">
      <c r="A12" s="1" t="s">
        <v>26</v>
      </c>
      <c r="B12" s="2" t="s">
        <v>27</v>
      </c>
      <c r="C12" s="3">
        <v>34.12</v>
      </c>
      <c r="D12" s="4">
        <v>1100</v>
      </c>
      <c r="E12" s="3">
        <f t="shared" si="0"/>
        <v>37532</v>
      </c>
      <c r="F12" s="5">
        <f>E12/E27</f>
        <v>0.0517930965427073</v>
      </c>
    </row>
    <row r="13" spans="1:7">
      <c r="A13" s="1" t="s">
        <v>28</v>
      </c>
      <c r="B13" s="2" t="s">
        <v>29</v>
      </c>
      <c r="C13" s="3">
        <v>217.8</v>
      </c>
      <c r="D13" s="4">
        <v>200</v>
      </c>
      <c r="E13" s="3">
        <f t="shared" si="0"/>
        <v>43560</v>
      </c>
      <c r="F13" s="5">
        <f>E13/E27</f>
        <v>0.060111565741243</v>
      </c>
      <c r="G13" s="5">
        <f>SUM(F13:F15)</f>
        <v>0.16192863515172</v>
      </c>
    </row>
    <row r="14" spans="1:6">
      <c r="A14" s="1" t="s">
        <v>30</v>
      </c>
      <c r="B14" s="13" t="s">
        <v>31</v>
      </c>
      <c r="C14" s="3">
        <v>274.95</v>
      </c>
      <c r="D14" s="4">
        <v>100</v>
      </c>
      <c r="E14" s="3">
        <f t="shared" si="0"/>
        <v>27495</v>
      </c>
      <c r="F14" s="5">
        <f>E14/E27</f>
        <v>0.0379423209379127</v>
      </c>
    </row>
    <row r="15" spans="1:6">
      <c r="A15" s="1" t="s">
        <v>32</v>
      </c>
      <c r="B15" s="2" t="s">
        <v>33</v>
      </c>
      <c r="C15" s="3">
        <v>462.87</v>
      </c>
      <c r="D15" s="4">
        <v>100</v>
      </c>
      <c r="E15" s="3">
        <f t="shared" si="0"/>
        <v>46287</v>
      </c>
      <c r="F15" s="5">
        <f>E15/E27</f>
        <v>0.0638747484725646</v>
      </c>
    </row>
    <row r="16" spans="1:7">
      <c r="A16" s="1" t="s">
        <v>34</v>
      </c>
      <c r="B16" s="2" t="s">
        <v>35</v>
      </c>
      <c r="C16" s="3">
        <v>22.12</v>
      </c>
      <c r="D16" s="4">
        <v>1168</v>
      </c>
      <c r="E16" s="3">
        <f t="shared" si="0"/>
        <v>25836.16</v>
      </c>
      <c r="F16" s="5">
        <f>E16/E27</f>
        <v>0.0356531687406169</v>
      </c>
      <c r="G16" s="5">
        <f>SUM(F16:F20)</f>
        <v>0.198804458787809</v>
      </c>
    </row>
    <row r="17" spans="1:6">
      <c r="A17" s="1" t="s">
        <v>36</v>
      </c>
      <c r="B17" s="2" t="s">
        <v>37</v>
      </c>
      <c r="C17" s="3">
        <v>40.49</v>
      </c>
      <c r="D17" s="4">
        <v>600</v>
      </c>
      <c r="E17" s="3">
        <f t="shared" si="0"/>
        <v>24294</v>
      </c>
      <c r="F17" s="5">
        <f>E17/E27</f>
        <v>0.0335250316372304</v>
      </c>
    </row>
    <row r="18" spans="1:6">
      <c r="A18" s="1" t="s">
        <v>38</v>
      </c>
      <c r="B18" s="13" t="s">
        <v>39</v>
      </c>
      <c r="C18" s="3">
        <v>35.22</v>
      </c>
      <c r="D18" s="4">
        <v>700</v>
      </c>
      <c r="E18" s="3">
        <f t="shared" si="0"/>
        <v>24654</v>
      </c>
      <c r="F18" s="5">
        <f>E18/E27</f>
        <v>0.0340218214367448</v>
      </c>
    </row>
    <row r="19" spans="1:6">
      <c r="A19" s="1" t="s">
        <v>40</v>
      </c>
      <c r="B19" s="2" t="s">
        <v>41</v>
      </c>
      <c r="C19" s="3">
        <v>40.59</v>
      </c>
      <c r="D19" s="4">
        <v>600</v>
      </c>
      <c r="E19" s="3">
        <f t="shared" si="0"/>
        <v>24354</v>
      </c>
      <c r="F19" s="5">
        <f>E19/E27</f>
        <v>0.0336078299371495</v>
      </c>
    </row>
    <row r="20" spans="1:6">
      <c r="A20" s="1" t="s">
        <v>42</v>
      </c>
      <c r="B20" s="2" t="s">
        <v>43</v>
      </c>
      <c r="C20" s="3">
        <v>64.18</v>
      </c>
      <c r="D20" s="4">
        <v>700</v>
      </c>
      <c r="E20" s="3">
        <f t="shared" si="0"/>
        <v>44926</v>
      </c>
      <c r="F20" s="5">
        <f>E20/E27</f>
        <v>0.0619966070360671</v>
      </c>
    </row>
    <row r="21" spans="1:7">
      <c r="A21" s="1" t="s">
        <v>44</v>
      </c>
      <c r="B21" s="2" t="s">
        <v>45</v>
      </c>
      <c r="C21" s="3">
        <v>56.3</v>
      </c>
      <c r="D21" s="4">
        <v>500</v>
      </c>
      <c r="E21" s="3">
        <f t="shared" si="0"/>
        <v>28150</v>
      </c>
      <c r="F21" s="5">
        <f>E21/E27</f>
        <v>0.0388462023786958</v>
      </c>
      <c r="G21" s="5">
        <f>SUM(F21:F22)</f>
        <v>0.0753602526430045</v>
      </c>
    </row>
    <row r="22" spans="1:6">
      <c r="A22" s="1" t="s">
        <v>46</v>
      </c>
      <c r="B22" s="13" t="s">
        <v>47</v>
      </c>
      <c r="C22" s="3">
        <v>44.1</v>
      </c>
      <c r="D22" s="4">
        <v>600</v>
      </c>
      <c r="E22" s="3">
        <f t="shared" si="0"/>
        <v>26460</v>
      </c>
      <c r="F22" s="5">
        <f>E22/E27</f>
        <v>0.0365140502643087</v>
      </c>
    </row>
    <row r="23" spans="1:7">
      <c r="A23" s="1" t="s">
        <v>48</v>
      </c>
      <c r="B23" s="2" t="s">
        <v>49</v>
      </c>
      <c r="C23" s="3">
        <v>334.5</v>
      </c>
      <c r="D23" s="4">
        <v>100</v>
      </c>
      <c r="E23" s="3">
        <f t="shared" si="0"/>
        <v>33450</v>
      </c>
      <c r="F23" s="5">
        <f>E23/E27</f>
        <v>0.0461600522048801</v>
      </c>
      <c r="G23" s="5">
        <f>F23</f>
        <v>0.0461600522048801</v>
      </c>
    </row>
    <row r="24" spans="1:7">
      <c r="A24" s="1" t="s">
        <v>50</v>
      </c>
      <c r="B24" s="2" t="s">
        <v>51</v>
      </c>
      <c r="C24" s="3">
        <v>1.483</v>
      </c>
      <c r="D24" s="4">
        <v>2200</v>
      </c>
      <c r="E24" s="3">
        <f t="shared" si="0"/>
        <v>3262.6</v>
      </c>
      <c r="F24" s="5">
        <f>E24/E27</f>
        <v>0.00450229555526582</v>
      </c>
      <c r="G24" s="5">
        <f>SUM(F24:F26)</f>
        <v>0.0112434571403432</v>
      </c>
    </row>
    <row r="25" spans="1:6">
      <c r="A25" s="1" t="s">
        <v>52</v>
      </c>
      <c r="B25" s="2" t="s">
        <v>53</v>
      </c>
      <c r="C25" s="3">
        <v>5.338</v>
      </c>
      <c r="D25" s="4">
        <v>700</v>
      </c>
      <c r="E25" s="3">
        <f t="shared" si="0"/>
        <v>3736.6</v>
      </c>
      <c r="F25" s="5">
        <f>E25/E27</f>
        <v>0.00515640212462646</v>
      </c>
    </row>
    <row r="26" spans="1:6">
      <c r="A26" s="1" t="s">
        <v>54</v>
      </c>
      <c r="B26" s="2" t="s">
        <v>55</v>
      </c>
      <c r="C26" s="3">
        <v>3.828</v>
      </c>
      <c r="D26" s="4">
        <v>300</v>
      </c>
      <c r="E26" s="3">
        <f t="shared" si="0"/>
        <v>1148.4</v>
      </c>
      <c r="F26" s="5">
        <f>E26/E27</f>
        <v>0.00158475946045095</v>
      </c>
    </row>
    <row r="27" spans="1:7">
      <c r="A27" s="1" t="s">
        <v>56</v>
      </c>
      <c r="E27" s="3">
        <f>SUM(E2:E26)</f>
        <v>724652.56</v>
      </c>
      <c r="G27" s="5">
        <f>SUM(G2:G26)</f>
        <v>1</v>
      </c>
    </row>
  </sheetData>
  <mergeCells count="6">
    <mergeCell ref="G2:G4"/>
    <mergeCell ref="G5:G12"/>
    <mergeCell ref="G13:G15"/>
    <mergeCell ref="G16:G20"/>
    <mergeCell ref="G21:G22"/>
    <mergeCell ref="G24:G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持仓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hinsshum</cp:lastModifiedBy>
  <dcterms:created xsi:type="dcterms:W3CDTF">2018-05-27T03:28:00Z</dcterms:created>
  <dcterms:modified xsi:type="dcterms:W3CDTF">2021-05-31T21:12:11Z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