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1" fillId="0" borderId="0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49" fontId="1" fillId="0" borderId="0" applyAlignment="1" pivotButton="0" quotePrefix="1" xfId="0">
      <alignment horizontal="right" vertical="center"/>
    </xf>
    <xf numFmtId="1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center" vertical="center"/>
    </xf>
    <xf numFmtId="10" fontId="0" fillId="0" borderId="2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workbookViewId="0">
      <selection activeCell="E33" sqref="E33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20" min="6" max="6"/>
    <col width="9.875" customWidth="1" style="19" min="7" max="7"/>
    <col width="9" customWidth="1" style="1" min="8" max="30"/>
    <col width="9" customWidth="1" style="1" min="31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5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48.96</v>
      </c>
      <c r="D2" s="24" t="n">
        <v>200</v>
      </c>
      <c r="E2" s="23">
        <f>C2*D2</f>
        <v/>
      </c>
      <c r="F2" s="20">
        <f>E2/E28</f>
        <v/>
      </c>
      <c r="G2" s="22">
        <f>SUM(F2:F2)</f>
        <v/>
      </c>
    </row>
    <row r="3">
      <c r="A3" s="1" t="inlineStr">
        <is>
          <t>中新药业</t>
        </is>
      </c>
      <c r="B3" s="2" t="inlineStr">
        <is>
          <t>600329</t>
        </is>
      </c>
      <c r="C3" s="23" t="n">
        <v>25.94</v>
      </c>
      <c r="D3" s="24" t="n">
        <v>1000</v>
      </c>
      <c r="E3" s="23">
        <f>C3*D3</f>
        <v/>
      </c>
      <c r="F3" s="20">
        <f>E3/E28</f>
        <v/>
      </c>
      <c r="G3" s="20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33.81</v>
      </c>
      <c r="D4" s="24" t="n">
        <v>600</v>
      </c>
      <c r="E4" s="23">
        <f>C4*D4</f>
        <v/>
      </c>
      <c r="F4" s="20">
        <f>E4/E28</f>
        <v/>
      </c>
    </row>
    <row r="5">
      <c r="A5" s="1" t="inlineStr">
        <is>
          <t>云南白药</t>
        </is>
      </c>
      <c r="B5" s="6" t="inlineStr">
        <is>
          <t>000538</t>
        </is>
      </c>
      <c r="C5" s="23" t="n">
        <v>81</v>
      </c>
      <c r="D5" s="24" t="n">
        <v>300</v>
      </c>
      <c r="E5" s="23">
        <f>C5*D5</f>
        <v/>
      </c>
      <c r="F5" s="20">
        <f>E5/E28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31.04</v>
      </c>
      <c r="D6" s="24" t="n">
        <v>800</v>
      </c>
      <c r="E6" s="23">
        <f>C6*D6</f>
        <v/>
      </c>
      <c r="F6" s="20">
        <f>E6/E28</f>
        <v/>
      </c>
    </row>
    <row r="7">
      <c r="A7" s="1" t="inlineStr">
        <is>
          <t>华东医药</t>
        </is>
      </c>
      <c r="B7" s="6" t="inlineStr">
        <is>
          <t>000963</t>
        </is>
      </c>
      <c r="C7" s="23" t="n">
        <v>32.95</v>
      </c>
      <c r="D7" s="24" t="n">
        <v>640</v>
      </c>
      <c r="E7" s="23">
        <f>C7*D7</f>
        <v/>
      </c>
      <c r="F7" s="20">
        <f>E7/E28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18.29</v>
      </c>
      <c r="D8" s="24" t="n">
        <v>500</v>
      </c>
      <c r="E8" s="23">
        <f>C8*D8</f>
        <v/>
      </c>
      <c r="F8" s="20">
        <f>E8/E28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24.2</v>
      </c>
      <c r="D9" s="24" t="n">
        <v>900</v>
      </c>
      <c r="E9" s="23">
        <f>C9*D9</f>
        <v/>
      </c>
      <c r="F9" s="20">
        <f>E9/E28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137.9</v>
      </c>
      <c r="D10" s="24" t="n">
        <v>100</v>
      </c>
      <c r="E10" s="23">
        <f>C10*D10</f>
        <v/>
      </c>
      <c r="F10" s="20">
        <f>E10/E28</f>
        <v/>
      </c>
      <c r="G10" s="21">
        <f>SUM(F10:F13)</f>
        <v/>
      </c>
    </row>
    <row r="11">
      <c r="A11" s="1" t="inlineStr">
        <is>
          <t>五粮液</t>
        </is>
      </c>
      <c r="B11" s="8" t="inlineStr">
        <is>
          <t>000858</t>
        </is>
      </c>
      <c r="C11" s="23" t="n">
        <v>159.9</v>
      </c>
      <c r="D11" s="24" t="n">
        <v>100</v>
      </c>
      <c r="E11" s="23">
        <f>C11*D11</f>
        <v/>
      </c>
      <c r="F11" s="20">
        <f>E11/E28</f>
        <v/>
      </c>
    </row>
    <row r="12">
      <c r="A12" s="1" t="inlineStr">
        <is>
          <t>泸州老窖</t>
        </is>
      </c>
      <c r="B12" s="6" t="inlineStr">
        <is>
          <t>000568</t>
        </is>
      </c>
      <c r="C12" s="23" t="n">
        <v>190.7</v>
      </c>
      <c r="D12" s="24" t="n">
        <v>100</v>
      </c>
      <c r="E12" s="23">
        <f>C12*D12</f>
        <v/>
      </c>
      <c r="F12" s="20">
        <f>E12/E28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0.754</v>
      </c>
      <c r="D13" s="24" t="n">
        <v>8400</v>
      </c>
      <c r="E13" s="23">
        <f>C13*D13</f>
        <v/>
      </c>
      <c r="F13" s="20">
        <f>E13/E28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10.73</v>
      </c>
      <c r="D14" s="24" t="n">
        <v>1568</v>
      </c>
      <c r="E14" s="23">
        <f>C14*D14</f>
        <v/>
      </c>
      <c r="F14" s="20">
        <f>E14/E28</f>
        <v/>
      </c>
      <c r="G14" s="20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37.34</v>
      </c>
      <c r="D15" s="24" t="n">
        <v>700</v>
      </c>
      <c r="E15" s="23">
        <f>C15*D15</f>
        <v/>
      </c>
      <c r="F15" s="20">
        <f>E15/E28</f>
        <v/>
      </c>
    </row>
    <row r="16">
      <c r="A16" s="1" t="inlineStr">
        <is>
          <t>双汇发展</t>
        </is>
      </c>
      <c r="B16" s="6" t="inlineStr">
        <is>
          <t>000895</t>
        </is>
      </c>
      <c r="C16" s="23" t="n">
        <v>29.22</v>
      </c>
      <c r="D16" s="24" t="n">
        <v>1000</v>
      </c>
      <c r="E16" s="23">
        <f>C16*D16</f>
        <v/>
      </c>
      <c r="F16" s="20">
        <f>E16/E28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32.8</v>
      </c>
      <c r="D17" s="24" t="n">
        <v>600</v>
      </c>
      <c r="E17" s="23">
        <f>C17*D17</f>
        <v/>
      </c>
      <c r="F17" s="20">
        <f>E17/E28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42.61</v>
      </c>
      <c r="D18" s="24" t="n">
        <v>400</v>
      </c>
      <c r="E18" s="23">
        <f>C18*D18</f>
        <v/>
      </c>
      <c r="F18" s="20">
        <f>E18/E28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33.02</v>
      </c>
      <c r="D19" s="24" t="n">
        <v>300</v>
      </c>
      <c r="E19" s="23">
        <f>C19*D19</f>
        <v/>
      </c>
      <c r="F19" s="20">
        <f>E19/E28</f>
        <v/>
      </c>
      <c r="G19" s="20">
        <f>SUM(F19:F20)</f>
        <v/>
      </c>
    </row>
    <row r="20">
      <c r="A20" s="1" t="inlineStr">
        <is>
          <t>老板电器</t>
        </is>
      </c>
      <c r="B20" s="6" t="inlineStr">
        <is>
          <t>002508</t>
        </is>
      </c>
      <c r="C20" s="23" t="n">
        <v>30.5</v>
      </c>
      <c r="D20" s="24" t="n">
        <v>200</v>
      </c>
      <c r="E20" s="23">
        <f>C20*D20</f>
        <v/>
      </c>
      <c r="F20" s="20">
        <f>E20/E28</f>
        <v/>
      </c>
    </row>
    <row r="21">
      <c r="A21" s="7" t="inlineStr">
        <is>
          <t>珠海冠宇</t>
        </is>
      </c>
      <c r="B21" s="9" t="inlineStr">
        <is>
          <t>688772</t>
        </is>
      </c>
      <c r="C21" s="1" t="n">
        <v>31.27</v>
      </c>
      <c r="D21" s="24" t="n">
        <v>500</v>
      </c>
      <c r="E21" s="23">
        <f>C21*D21</f>
        <v/>
      </c>
      <c r="F21" s="20">
        <f>E21/E28</f>
        <v/>
      </c>
      <c r="G21" s="18">
        <f>F21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1" t="n">
        <v>174.26</v>
      </c>
      <c r="D22" s="24" t="n">
        <v>100</v>
      </c>
      <c r="E22" s="23">
        <f>C22*D22</f>
        <v/>
      </c>
      <c r="F22" s="20">
        <f>E22/E28</f>
        <v/>
      </c>
      <c r="G22" s="18">
        <f>F22</f>
        <v/>
      </c>
    </row>
    <row r="23">
      <c r="A23" s="7" t="inlineStr">
        <is>
          <t>万盛股份</t>
        </is>
      </c>
      <c r="B23" s="8" t="inlineStr">
        <is>
          <t>603010</t>
        </is>
      </c>
      <c r="C23" s="1" t="n">
        <v>19.76</v>
      </c>
      <c r="D23" s="24" t="n">
        <v>100</v>
      </c>
      <c r="E23" s="23">
        <f>C23*D23</f>
        <v/>
      </c>
      <c r="F23" s="20">
        <f>E23/E28</f>
        <v/>
      </c>
      <c r="G23" s="18">
        <f>F23</f>
        <v/>
      </c>
    </row>
    <row r="24">
      <c r="A24" s="7" t="inlineStr">
        <is>
          <t>山东药玻</t>
        </is>
      </c>
      <c r="B24" s="8" t="inlineStr">
        <is>
          <t>600529</t>
        </is>
      </c>
      <c r="C24" s="1" t="n">
        <v>26.35</v>
      </c>
      <c r="D24" s="24" t="n">
        <v>100</v>
      </c>
      <c r="E24" s="23">
        <f>C24*D24</f>
        <v/>
      </c>
      <c r="F24" s="20">
        <f>E24/E28</f>
        <v/>
      </c>
      <c r="G24" s="18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3" t="n">
        <v>4.269</v>
      </c>
      <c r="D25" s="24" t="n">
        <v>1100</v>
      </c>
      <c r="E25" s="23">
        <f>C25*D25</f>
        <v/>
      </c>
      <c r="F25" s="20">
        <f>E25/E28</f>
        <v/>
      </c>
      <c r="G25" s="18">
        <f>SUM(F25:F26)</f>
        <v/>
      </c>
    </row>
    <row r="26">
      <c r="A26" s="1" t="inlineStr">
        <is>
          <t>黄金ETF</t>
        </is>
      </c>
      <c r="B26" s="2" t="inlineStr">
        <is>
          <t>518880</t>
        </is>
      </c>
      <c r="C26" s="23" t="n">
        <v>3.853</v>
      </c>
      <c r="D26" s="24" t="n">
        <v>1400</v>
      </c>
      <c r="E26" s="23">
        <f>C26*D26</f>
        <v/>
      </c>
      <c r="F26" s="20">
        <f>E26/E28</f>
        <v/>
      </c>
    </row>
    <row r="27">
      <c r="A27" s="7" t="inlineStr">
        <is>
          <t>现金</t>
        </is>
      </c>
      <c r="B27" s="8" t="inlineStr">
        <is>
          <t>000000</t>
        </is>
      </c>
      <c r="C27" s="23" t="n">
        <v>1</v>
      </c>
      <c r="E27" s="23" t="n">
        <v>0</v>
      </c>
      <c r="F27" s="20">
        <f>E27/E28</f>
        <v/>
      </c>
      <c r="G27" s="18">
        <f>SUM(F27)</f>
        <v/>
      </c>
    </row>
    <row r="28">
      <c r="A28" s="1" t="inlineStr">
        <is>
          <t>合计</t>
        </is>
      </c>
      <c r="E28" s="23">
        <f>SUM(E2:E27)</f>
        <v/>
      </c>
      <c r="G28" s="20">
        <f>SUM(G2:G27)</f>
        <v/>
      </c>
    </row>
  </sheetData>
  <mergeCells count="5">
    <mergeCell ref="G25:G26"/>
    <mergeCell ref="G3:G9"/>
    <mergeCell ref="G10:G13"/>
    <mergeCell ref="G14:G18"/>
    <mergeCell ref="G19:G2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J30" sqref="J30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20" min="6" max="6"/>
    <col width="9.875" customWidth="1" style="19" min="7" max="7"/>
    <col width="9" customWidth="1" style="1" min="8" max="27"/>
    <col width="9" customWidth="1" style="1" min="28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5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48.96</v>
      </c>
      <c r="D2" s="24" t="n">
        <v>300</v>
      </c>
      <c r="E2" s="23">
        <f>C2*D2</f>
        <v/>
      </c>
      <c r="F2" s="20">
        <f>E2/E32</f>
        <v/>
      </c>
      <c r="G2" s="22">
        <f>SUM(F2:F4)</f>
        <v/>
      </c>
    </row>
    <row r="3">
      <c r="A3" s="1" t="inlineStr">
        <is>
          <t>宁波银行</t>
        </is>
      </c>
      <c r="B3" s="6" t="inlineStr">
        <is>
          <t>002142</t>
        </is>
      </c>
      <c r="C3" s="23" t="n">
        <v>38.5</v>
      </c>
      <c r="D3" s="24" t="n">
        <v>0</v>
      </c>
      <c r="E3" s="23">
        <f>C3*D3</f>
        <v/>
      </c>
      <c r="F3" s="20">
        <f>E3/E32</f>
        <v/>
      </c>
    </row>
    <row r="4">
      <c r="A4" s="1" t="inlineStr">
        <is>
          <t>招商银行</t>
        </is>
      </c>
      <c r="B4" s="2" t="inlineStr">
        <is>
          <t>600036</t>
        </is>
      </c>
      <c r="C4" s="23" t="n">
        <v>47.1</v>
      </c>
      <c r="D4" s="24" t="n">
        <v>0</v>
      </c>
      <c r="E4" s="23">
        <f>C4*D4</f>
        <v/>
      </c>
      <c r="F4" s="20">
        <f>E4/E32</f>
        <v/>
      </c>
    </row>
    <row r="5">
      <c r="A5" s="1" t="inlineStr">
        <is>
          <t>中新药业</t>
        </is>
      </c>
      <c r="B5" s="2" t="inlineStr">
        <is>
          <t>600329</t>
        </is>
      </c>
      <c r="C5" s="23" t="n">
        <v>25.94</v>
      </c>
      <c r="D5" s="24" t="n">
        <v>1200</v>
      </c>
      <c r="E5" s="23">
        <f>C5*D5</f>
        <v/>
      </c>
      <c r="F5" s="20">
        <f>E5/E32</f>
        <v/>
      </c>
      <c r="G5" s="20">
        <f>SUM(F5:F11)</f>
        <v/>
      </c>
    </row>
    <row r="6">
      <c r="A6" s="1" t="inlineStr">
        <is>
          <t>东阿阿胶</t>
        </is>
      </c>
      <c r="B6" s="2" t="inlineStr">
        <is>
          <t>000423</t>
        </is>
      </c>
      <c r="C6" s="23" t="n">
        <v>33.81</v>
      </c>
      <c r="D6" s="24" t="n">
        <v>1100</v>
      </c>
      <c r="E6" s="23">
        <f>C6*D6</f>
        <v/>
      </c>
      <c r="F6" s="20">
        <f>E6/E32</f>
        <v/>
      </c>
    </row>
    <row r="7">
      <c r="A7" s="1" t="inlineStr">
        <is>
          <t>云南白药</t>
        </is>
      </c>
      <c r="B7" s="6" t="inlineStr">
        <is>
          <t>000538</t>
        </is>
      </c>
      <c r="C7" s="23" t="n">
        <v>81</v>
      </c>
      <c r="D7" s="24" t="n">
        <v>500</v>
      </c>
      <c r="E7" s="23">
        <f>C7*D7</f>
        <v/>
      </c>
      <c r="F7" s="20">
        <f>E7/E32</f>
        <v/>
      </c>
    </row>
    <row r="8">
      <c r="A8" s="1" t="inlineStr">
        <is>
          <t>白云山</t>
        </is>
      </c>
      <c r="B8" s="2" t="inlineStr">
        <is>
          <t>600332</t>
        </is>
      </c>
      <c r="C8" s="23" t="n">
        <v>31.04</v>
      </c>
      <c r="D8" s="24" t="n">
        <v>1400</v>
      </c>
      <c r="E8" s="23">
        <f>C8*D8</f>
        <v/>
      </c>
      <c r="F8" s="20">
        <f>E8/E32</f>
        <v/>
      </c>
    </row>
    <row r="9">
      <c r="A9" s="1" t="inlineStr">
        <is>
          <t>华东医药</t>
        </is>
      </c>
      <c r="B9" s="6" t="inlineStr">
        <is>
          <t>000963</t>
        </is>
      </c>
      <c r="C9" s="23" t="n">
        <v>32.95</v>
      </c>
      <c r="D9" s="24" t="n">
        <v>1240</v>
      </c>
      <c r="E9" s="23">
        <f>C9*D9</f>
        <v/>
      </c>
      <c r="F9" s="20">
        <f>E9/E32</f>
        <v/>
      </c>
    </row>
    <row r="10">
      <c r="A10" s="1" t="inlineStr">
        <is>
          <t>三诺生物</t>
        </is>
      </c>
      <c r="B10" s="2" t="inlineStr">
        <is>
          <t>300298</t>
        </is>
      </c>
      <c r="C10" s="23" t="n">
        <v>18.29</v>
      </c>
      <c r="D10" s="24" t="n">
        <v>800</v>
      </c>
      <c r="E10" s="23">
        <f>C10*D10</f>
        <v/>
      </c>
      <c r="F10" s="20">
        <f>E10/E32</f>
        <v/>
      </c>
    </row>
    <row r="11">
      <c r="A11" s="1" t="inlineStr">
        <is>
          <t>天坛生物</t>
        </is>
      </c>
      <c r="B11" s="2" t="inlineStr">
        <is>
          <t>600161</t>
        </is>
      </c>
      <c r="C11" s="23" t="n">
        <v>24.2</v>
      </c>
      <c r="D11" s="24" t="n">
        <v>1600</v>
      </c>
      <c r="E11" s="23">
        <f>C11*D11</f>
        <v/>
      </c>
      <c r="F11" s="20">
        <f>E11/E32</f>
        <v/>
      </c>
    </row>
    <row r="12">
      <c r="A12" s="1" t="inlineStr">
        <is>
          <t>洋河股份</t>
        </is>
      </c>
      <c r="B12" s="2" t="inlineStr">
        <is>
          <t>002304</t>
        </is>
      </c>
      <c r="C12" s="23" t="n">
        <v>137.9</v>
      </c>
      <c r="D12" s="24" t="n">
        <v>300</v>
      </c>
      <c r="E12" s="23">
        <f>C12*D12</f>
        <v/>
      </c>
      <c r="F12" s="20">
        <f>E12/E32</f>
        <v/>
      </c>
      <c r="G12" s="21">
        <f>SUM(F12:F16)</f>
        <v/>
      </c>
    </row>
    <row r="13">
      <c r="A13" s="1" t="inlineStr">
        <is>
          <t>泸州老窖</t>
        </is>
      </c>
      <c r="B13" s="6" t="inlineStr">
        <is>
          <t>000568</t>
        </is>
      </c>
      <c r="C13" s="23" t="n">
        <v>190.7</v>
      </c>
      <c r="D13" s="24" t="n">
        <v>100</v>
      </c>
      <c r="E13" s="23">
        <f>C13*D13</f>
        <v/>
      </c>
      <c r="F13" s="20">
        <f>E13/E32</f>
        <v/>
      </c>
    </row>
    <row r="14">
      <c r="A14" s="1" t="inlineStr">
        <is>
          <t>五粮液</t>
        </is>
      </c>
      <c r="B14" s="8" t="inlineStr">
        <is>
          <t>000858</t>
        </is>
      </c>
      <c r="C14" s="23" t="n">
        <v>159.9</v>
      </c>
      <c r="D14" s="24" t="n">
        <v>100</v>
      </c>
      <c r="E14" s="23">
        <f>C14*D14</f>
        <v/>
      </c>
      <c r="F14" s="20">
        <f>E14/E32</f>
        <v/>
      </c>
    </row>
    <row r="15">
      <c r="A15" s="1" t="inlineStr">
        <is>
          <t>山西汾酒</t>
        </is>
      </c>
      <c r="B15" s="2" t="inlineStr">
        <is>
          <t>600809</t>
        </is>
      </c>
      <c r="C15" s="23" t="n">
        <v>258.81</v>
      </c>
      <c r="D15" s="24" t="n">
        <v>100</v>
      </c>
      <c r="E15" s="23">
        <f>C15*D15</f>
        <v/>
      </c>
      <c r="F15" s="20">
        <f>E15/E32</f>
        <v/>
      </c>
    </row>
    <row r="16">
      <c r="A16" s="1" t="inlineStr">
        <is>
          <t>酒ETF</t>
        </is>
      </c>
      <c r="B16" s="2" t="inlineStr">
        <is>
          <t>512690</t>
        </is>
      </c>
      <c r="C16" s="23" t="n">
        <v>0.754</v>
      </c>
      <c r="D16" s="24" t="n">
        <v>18600</v>
      </c>
      <c r="E16" s="23">
        <f>C16*D16</f>
        <v/>
      </c>
      <c r="F16" s="20">
        <f>E16/E32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3" t="n">
        <v>10.73</v>
      </c>
      <c r="D17" s="24" t="n">
        <v>2668</v>
      </c>
      <c r="E17" s="23">
        <f>C17*D17</f>
        <v/>
      </c>
      <c r="F17" s="20">
        <f>E17/E32</f>
        <v/>
      </c>
      <c r="G17" s="20">
        <f>SUM(F17:F21)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3" t="n">
        <v>37.34</v>
      </c>
      <c r="D18" s="24" t="n">
        <v>1000</v>
      </c>
      <c r="E18" s="23">
        <f>C18*D18</f>
        <v/>
      </c>
      <c r="F18" s="20">
        <f>E18/E32</f>
        <v/>
      </c>
    </row>
    <row r="19">
      <c r="A19" s="1" t="inlineStr">
        <is>
          <t>双汇发展</t>
        </is>
      </c>
      <c r="B19" s="6" t="inlineStr">
        <is>
          <t>000895</t>
        </is>
      </c>
      <c r="C19" s="23" t="n">
        <v>29.22</v>
      </c>
      <c r="D19" s="24" t="n">
        <v>1300</v>
      </c>
      <c r="E19" s="23">
        <f>C19*D19</f>
        <v/>
      </c>
      <c r="F19" s="20">
        <f>E19/E32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3" t="n">
        <v>32.8</v>
      </c>
      <c r="D20" s="24" t="n">
        <v>1100</v>
      </c>
      <c r="E20" s="23">
        <f>C20*D20</f>
        <v/>
      </c>
      <c r="F20" s="20">
        <f>E20/E32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3" t="n">
        <v>42.61</v>
      </c>
      <c r="D21" s="24" t="n">
        <v>700</v>
      </c>
      <c r="E21" s="23">
        <f>C21*D21</f>
        <v/>
      </c>
      <c r="F21" s="20">
        <f>E21/E32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3" t="n">
        <v>33.02</v>
      </c>
      <c r="D22" s="24" t="n">
        <v>400</v>
      </c>
      <c r="E22" s="23">
        <f>C22*D22</f>
        <v/>
      </c>
      <c r="F22" s="20">
        <f>E22/E32</f>
        <v/>
      </c>
      <c r="G22" s="20">
        <f>SUM(F22:F23)</f>
        <v/>
      </c>
    </row>
    <row r="23">
      <c r="A23" s="1" t="inlineStr">
        <is>
          <t>老板电器</t>
        </is>
      </c>
      <c r="B23" s="6" t="inlineStr">
        <is>
          <t>002508</t>
        </is>
      </c>
      <c r="C23" s="23" t="n">
        <v>30.5</v>
      </c>
      <c r="D23" s="24" t="n">
        <v>300</v>
      </c>
      <c r="E23" s="23">
        <f>C23*D23</f>
        <v/>
      </c>
      <c r="F23" s="20">
        <f>E23/E32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3" t="n">
        <v>174.26</v>
      </c>
      <c r="D24" s="24" t="n">
        <v>300</v>
      </c>
      <c r="E24" s="23">
        <f>C24*D24</f>
        <v/>
      </c>
      <c r="F24" s="20">
        <f>E24/E32</f>
        <v/>
      </c>
      <c r="G24" s="20">
        <f>F24</f>
        <v/>
      </c>
    </row>
    <row r="25">
      <c r="A25" s="7" t="inlineStr">
        <is>
          <t>珠海冠宇</t>
        </is>
      </c>
      <c r="B25" s="8" t="inlineStr">
        <is>
          <t>688772</t>
        </is>
      </c>
      <c r="C25" s="23" t="n">
        <v>31.27</v>
      </c>
      <c r="D25" s="24" t="n">
        <v>500</v>
      </c>
      <c r="E25" s="23">
        <f>C25*D25</f>
        <v/>
      </c>
      <c r="F25" s="20">
        <f>E25/E32</f>
        <v/>
      </c>
      <c r="G25" s="20">
        <f>F25</f>
        <v/>
      </c>
    </row>
    <row r="26">
      <c r="A26" s="7" t="inlineStr">
        <is>
          <t>万盛股份</t>
        </is>
      </c>
      <c r="B26" s="8" t="inlineStr">
        <is>
          <t>603010</t>
        </is>
      </c>
      <c r="C26" s="23" t="n">
        <v>19.76</v>
      </c>
      <c r="D26" s="24" t="n">
        <v>200</v>
      </c>
      <c r="E26" s="23">
        <f>C26*D26</f>
        <v/>
      </c>
      <c r="F26" s="20">
        <f>E26/E32</f>
        <v/>
      </c>
      <c r="G26" s="20">
        <f>F26</f>
        <v/>
      </c>
    </row>
    <row r="27">
      <c r="A27" s="7" t="inlineStr">
        <is>
          <t>山东药玻</t>
        </is>
      </c>
      <c r="B27" s="8" t="inlineStr">
        <is>
          <t>600529</t>
        </is>
      </c>
      <c r="C27" s="23" t="n">
        <v>26.35</v>
      </c>
      <c r="D27" s="24" t="n">
        <v>400</v>
      </c>
      <c r="E27" s="23">
        <f>C27*D27</f>
        <v/>
      </c>
      <c r="F27" s="20">
        <f>E27/E32</f>
        <v/>
      </c>
      <c r="G27" s="20">
        <f>F27</f>
        <v/>
      </c>
    </row>
    <row r="28">
      <c r="A28" s="1" t="inlineStr">
        <is>
          <t>300ETF</t>
        </is>
      </c>
      <c r="B28" s="2" t="inlineStr">
        <is>
          <t>510300</t>
        </is>
      </c>
      <c r="C28" s="23" t="n">
        <v>4.269</v>
      </c>
      <c r="D28" s="24" t="n">
        <v>3700</v>
      </c>
      <c r="E28" s="23">
        <f>C28*D28</f>
        <v/>
      </c>
      <c r="F28" s="20">
        <f>E28/E32</f>
        <v/>
      </c>
      <c r="G28" s="18">
        <f>SUM(F28:F30)</f>
        <v/>
      </c>
    </row>
    <row r="29">
      <c r="A29" s="1" t="inlineStr">
        <is>
          <t>100ETF</t>
        </is>
      </c>
      <c r="B29" s="2" t="inlineStr">
        <is>
          <t>512910</t>
        </is>
      </c>
      <c r="C29" s="23" t="n">
        <v>1.229</v>
      </c>
      <c r="D29" s="24" t="n">
        <v>500</v>
      </c>
      <c r="E29" s="23">
        <f>C29*D29</f>
        <v/>
      </c>
      <c r="F29" s="20">
        <f>E29/E32</f>
        <v/>
      </c>
    </row>
    <row r="30">
      <c r="A30" s="1" t="inlineStr">
        <is>
          <t>黄金ETF</t>
        </is>
      </c>
      <c r="B30" s="2" t="inlineStr">
        <is>
          <t>518880</t>
        </is>
      </c>
      <c r="C30" s="23" t="n">
        <v>3.853</v>
      </c>
      <c r="D30" s="24" t="n">
        <v>4700</v>
      </c>
      <c r="E30" s="23">
        <f>C30*D30</f>
        <v/>
      </c>
      <c r="F30" s="20">
        <f>E30/E32</f>
        <v/>
      </c>
    </row>
    <row r="31">
      <c r="A31" s="7" t="inlineStr">
        <is>
          <t>现金</t>
        </is>
      </c>
      <c r="B31" s="8" t="inlineStr">
        <is>
          <t>000000</t>
        </is>
      </c>
      <c r="C31" s="23" t="n">
        <v>1</v>
      </c>
      <c r="E31" s="23" t="n">
        <v>22110.71</v>
      </c>
      <c r="F31" s="20">
        <f>E31/E32</f>
        <v/>
      </c>
      <c r="G31" s="20">
        <f>SUM(F31)</f>
        <v/>
      </c>
    </row>
    <row r="32">
      <c r="A32" s="1" t="inlineStr">
        <is>
          <t>合计</t>
        </is>
      </c>
      <c r="E32" s="23">
        <f>SUM(E2:E31)</f>
        <v/>
      </c>
      <c r="G32" s="20">
        <f>SUM(G2:G31)</f>
        <v/>
      </c>
    </row>
  </sheetData>
  <mergeCells count="6">
    <mergeCell ref="G28:G30"/>
    <mergeCell ref="G2:G4"/>
    <mergeCell ref="G5:G11"/>
    <mergeCell ref="G12:G16"/>
    <mergeCell ref="G17:G21"/>
    <mergeCell ref="G22:G2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2018-06-07T19:28:00Z</dcterms:created>
  <dcterms:modified xmlns:dcterms="http://purl.org/dc/terms/" xmlns:xsi="http://www.w3.org/2001/XMLSchema-instance" xsi:type="dcterms:W3CDTF">2022-03-22T13:44:48Z</dcterms:modified>
  <cp:lastModifiedBy>shum hins</cp:lastModifiedBy>
</cp:coreProperties>
</file>