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4F1DD702-C020-4116-8D1F-3057EFD186DE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1" l="1"/>
  <c r="AS24" i="1"/>
  <c r="AS23" i="1"/>
  <c r="AT10" i="1"/>
  <c r="AT11" i="1"/>
  <c r="AT12" i="1"/>
  <c r="AT13" i="1"/>
  <c r="AT14" i="1"/>
  <c r="AT15" i="1"/>
  <c r="AT16" i="1"/>
  <c r="AS16" i="1"/>
  <c r="AS15" i="1"/>
  <c r="AT3" i="1"/>
  <c r="AT4" i="1"/>
  <c r="AT5" i="1"/>
  <c r="AT6" i="1"/>
  <c r="AT7" i="1"/>
  <c r="AT8" i="1"/>
  <c r="AT9" i="1"/>
  <c r="AT2" i="1"/>
  <c r="AS9" i="1"/>
  <c r="AR23" i="1"/>
  <c r="AR15" i="1"/>
  <c r="AR9" i="1"/>
  <c r="AR16" i="1" s="1"/>
  <c r="AQ23" i="1"/>
  <c r="AQ15" i="1"/>
  <c r="AQ9" i="1"/>
  <c r="AO23" i="1"/>
  <c r="AO15" i="1"/>
  <c r="AO9" i="1"/>
  <c r="AP3" i="1"/>
  <c r="AP5" i="1"/>
  <c r="AP6" i="1"/>
  <c r="AP7" i="1"/>
  <c r="AP8" i="1"/>
  <c r="AP11" i="1"/>
  <c r="AP13" i="1"/>
  <c r="AP14" i="1"/>
  <c r="AP2" i="1"/>
  <c r="AN23" i="1"/>
  <c r="AN15" i="1"/>
  <c r="AN9" i="1"/>
  <c r="AN16" i="1" s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L16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Z16" i="1" s="1"/>
  <c r="Y15" i="1"/>
  <c r="X15" i="1"/>
  <c r="W15" i="1"/>
  <c r="V15" i="1"/>
  <c r="U15" i="1"/>
  <c r="T15" i="1"/>
  <c r="S15" i="1"/>
  <c r="R15" i="1"/>
  <c r="R16" i="1" s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P12" i="1" s="1"/>
  <c r="AC12" i="1"/>
  <c r="P12" i="1"/>
  <c r="AC11" i="1"/>
  <c r="P11" i="1"/>
  <c r="AD10" i="1"/>
  <c r="AD15" i="1" s="1"/>
  <c r="AC10" i="1"/>
  <c r="P10" i="1"/>
  <c r="AM9" i="1"/>
  <c r="AL9" i="1"/>
  <c r="AK9" i="1"/>
  <c r="AK16" i="1" s="1"/>
  <c r="AJ9" i="1"/>
  <c r="AI9" i="1"/>
  <c r="AH9" i="1"/>
  <c r="AH16" i="1" s="1"/>
  <c r="AG9" i="1"/>
  <c r="AG16" i="1" s="1"/>
  <c r="AF9" i="1"/>
  <c r="AE9" i="1"/>
  <c r="AB9" i="1"/>
  <c r="AA9" i="1"/>
  <c r="AA16" i="1" s="1"/>
  <c r="Z9" i="1"/>
  <c r="Y9" i="1"/>
  <c r="Y16" i="1" s="1"/>
  <c r="X9" i="1"/>
  <c r="W9" i="1"/>
  <c r="W16" i="1" s="1"/>
  <c r="V9" i="1"/>
  <c r="U9" i="1"/>
  <c r="U16" i="1" s="1"/>
  <c r="T9" i="1"/>
  <c r="S9" i="1"/>
  <c r="S16" i="1" s="1"/>
  <c r="R9" i="1"/>
  <c r="Q9" i="1"/>
  <c r="Q16" i="1" s="1"/>
  <c r="O9" i="1"/>
  <c r="N9" i="1"/>
  <c r="N16" i="1" s="1"/>
  <c r="M9" i="1"/>
  <c r="L9" i="1"/>
  <c r="L16" i="1" s="1"/>
  <c r="K9" i="1"/>
  <c r="J9" i="1"/>
  <c r="J16" i="1" s="1"/>
  <c r="I9" i="1"/>
  <c r="H9" i="1"/>
  <c r="H16" i="1" s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AP15" i="1" l="1"/>
  <c r="AP9" i="1"/>
  <c r="AQ16" i="1"/>
  <c r="AP10" i="1"/>
  <c r="AP4" i="1"/>
  <c r="AO16" i="1"/>
  <c r="V16" i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D16" i="1"/>
  <c r="AC9" i="1"/>
  <c r="H24" i="1"/>
  <c r="J24" i="1" s="1"/>
  <c r="L24" i="1" s="1"/>
  <c r="N24" i="1" s="1"/>
  <c r="N25" i="1" s="1"/>
  <c r="D16" i="1"/>
  <c r="AP16" i="1" l="1"/>
  <c r="AC16" i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l="1"/>
  <c r="AO24" i="1"/>
  <c r="AQ24" i="1" l="1"/>
  <c r="AO25" i="1"/>
  <c r="AQ25" i="1" l="1"/>
  <c r="AR24" i="1"/>
  <c r="AR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<sst xmlns="http://schemas.openxmlformats.org/spreadsheetml/2006/main" count="55" uniqueCount="53">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</sst>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(个人现金流量及资产负债表!$D$1:$O$1,个人现金流量及资产负债表!$Q$1:$AB$1,个人现金流量及资产负债表!$AD$1:$AO$1,个人现金流量及资产负债表!$AQ$1:$AS$1)</c:f>
              <c:strCache>
                <c:ptCount val="3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(个人现金流量及资产负债表!$D$23:$O$23,个人现金流量及资产负债表!$Q$23:$AB$23,个人现金流量及资产负债表!$AD$23:$AO$23,个人现金流量及资产负债表!$AQ$23:$AS$23)</c:f>
              <c:numCache>
                <c:formatCode>0.00</c:formatCode>
                <c:ptCount val="3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2-4397-BBC5-CE0130FAFA7C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(个人现金流量及资产负债表!$D$1:$O$1,个人现金流量及资产负债表!$Q$1:$AB$1,个人现金流量及资产负债表!$AD$1:$AO$1,个人现金流量及资产负债表!$AQ$1:$AS$1)</c:f>
              <c:strCache>
                <c:ptCount val="3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(个人现金流量及资产负债表!$D$25:$O$25,个人现金流量及资产负债表!$Q$25:$AB$25,个人现金流量及资产负债表!$AD$25:$AO$25,个人现金流量及资产负债表!$AQ$25:$AS$25)</c:f>
              <c:numCache>
                <c:formatCode>0.00</c:formatCode>
                <c:ptCount val="3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2-4397-BBC5-CE0130FA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323850</xdr:colOff>
      <xdr:row>25</xdr:row>
      <xdr:rowOff>85725</xdr:rowOff>
    </xdr:from>
    <xdr:to>
      <xdr:col>49</xdr:col>
      <xdr:colOff>259260</xdr:colOff>
      <xdr:row>49</xdr:row>
      <xdr:rowOff>132210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3F612-F524-4178-9FCD-932A9685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B25"/>
  <sheetViews>
    <sheetView tabSelected="1" workbookViewId="0">
      <pane xSplit="3" topLeftCell="AO1" activePane="topRight" state="frozen"/>
      <selection pane="topRight" activeCell="AZ24" sqref="AZ24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5" width="10.5" style="2" customWidth="1"/>
    <col min="46" max="46" width="12.25" style="2" customWidth="1"/>
    <col min="47" max="86" width="10.5" style="2" customWidth="1"/>
    <col min="87" max="1042" width="10.5" style="1" customWidth="1"/>
  </cols>
  <sheetData>
    <row r="1" spans="1:1042" s="9" customFormat="1" x14ac:dyDescent="0.2">
      <c r="A1" s="12" t="s">
        <v>0</v>
      </c>
      <c r="B1" s="12"/>
      <c r="C1" s="12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7">
        <v>44593</v>
      </c>
      <c r="AS1" s="7">
        <v>44621</v>
      </c>
      <c r="AT1" s="10" t="s">
        <v>52</v>
      </c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</row>
    <row r="2" spans="1:1042" x14ac:dyDescent="0.2">
      <c r="A2" s="14" t="s">
        <v>24</v>
      </c>
      <c r="B2" s="14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v>14297</v>
      </c>
      <c r="AS2" s="2">
        <v>14297</v>
      </c>
      <c r="AT2" s="2">
        <f>SUM(AQ2:AS2)</f>
        <v>46258.45</v>
      </c>
    </row>
    <row r="3" spans="1:1042" x14ac:dyDescent="0.2">
      <c r="A3" s="13"/>
      <c r="B3" s="13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v>50.7</v>
      </c>
      <c r="AS3" s="2">
        <v>174.9</v>
      </c>
      <c r="AT3" s="2">
        <f t="shared" ref="AT3:AT16" si="3">SUM(AQ3:AS3)</f>
        <v>463.20000000000005</v>
      </c>
    </row>
    <row r="4" spans="1:1042" x14ac:dyDescent="0.2">
      <c r="A4" s="13"/>
      <c r="B4" s="13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v>162.18</v>
      </c>
      <c r="AS4" s="2">
        <v>1885.56</v>
      </c>
      <c r="AT4" s="2">
        <f t="shared" si="3"/>
        <v>2197.2799999999997</v>
      </c>
    </row>
    <row r="5" spans="1:1042" x14ac:dyDescent="0.2">
      <c r="A5" s="13"/>
      <c r="B5" s="13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v>0</v>
      </c>
      <c r="AS5" s="2">
        <v>0</v>
      </c>
      <c r="AT5" s="2">
        <f t="shared" si="3"/>
        <v>0</v>
      </c>
    </row>
    <row r="6" spans="1:1042" x14ac:dyDescent="0.2">
      <c r="A6" s="13"/>
      <c r="B6" s="13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v>0</v>
      </c>
      <c r="AS6" s="2">
        <v>0</v>
      </c>
      <c r="AT6" s="2">
        <f t="shared" si="3"/>
        <v>0</v>
      </c>
    </row>
    <row r="7" spans="1:1042" x14ac:dyDescent="0.2">
      <c r="A7" s="13"/>
      <c r="B7" s="13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v>0</v>
      </c>
      <c r="AS7" s="2">
        <v>0</v>
      </c>
      <c r="AT7" s="2">
        <f t="shared" si="3"/>
        <v>0</v>
      </c>
    </row>
    <row r="8" spans="1:1042" x14ac:dyDescent="0.2">
      <c r="A8" s="13"/>
      <c r="B8" s="13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v>0</v>
      </c>
      <c r="AS8" s="2">
        <v>0</v>
      </c>
      <c r="AT8" s="2">
        <f t="shared" si="3"/>
        <v>0</v>
      </c>
    </row>
    <row r="9" spans="1:1042" x14ac:dyDescent="0.2">
      <c r="A9" s="13"/>
      <c r="B9" s="13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>SUM(AR2:AR8)</f>
        <v>14509.880000000001</v>
      </c>
      <c r="AS9" s="2">
        <f>SUM(AS2:AS8)</f>
        <v>16357.46</v>
      </c>
      <c r="AT9" s="2">
        <f t="shared" si="3"/>
        <v>48918.93</v>
      </c>
    </row>
    <row r="10" spans="1:1042" x14ac:dyDescent="0.2">
      <c r="A10" s="13"/>
      <c r="B10" s="13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v>479.58</v>
      </c>
      <c r="AS10" s="2">
        <v>859.67</v>
      </c>
      <c r="AT10" s="2">
        <f t="shared" si="3"/>
        <v>2499.89</v>
      </c>
    </row>
    <row r="11" spans="1:1042" x14ac:dyDescent="0.2">
      <c r="A11" s="13"/>
      <c r="B11" s="13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v>0</v>
      </c>
      <c r="AS11" s="2">
        <v>0</v>
      </c>
      <c r="AT11" s="2">
        <f t="shared" si="3"/>
        <v>0</v>
      </c>
    </row>
    <row r="12" spans="1:1042" x14ac:dyDescent="0.2">
      <c r="A12" s="13"/>
      <c r="B12" s="13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v>795.43</v>
      </c>
      <c r="AS12" s="2">
        <v>163.36000000000001</v>
      </c>
      <c r="AT12" s="2">
        <f t="shared" si="3"/>
        <v>1856.9699999999998</v>
      </c>
    </row>
    <row r="13" spans="1:1042" x14ac:dyDescent="0.2">
      <c r="A13" s="13"/>
      <c r="B13" s="13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v>0</v>
      </c>
      <c r="AS13" s="2">
        <v>0</v>
      </c>
      <c r="AT13" s="2">
        <f t="shared" si="3"/>
        <v>5000</v>
      </c>
    </row>
    <row r="14" spans="1:1042" x14ac:dyDescent="0.2">
      <c r="A14" s="13"/>
      <c r="B14" s="13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v>0</v>
      </c>
      <c r="AS14" s="2">
        <v>0</v>
      </c>
      <c r="AT14" s="2">
        <f t="shared" si="3"/>
        <v>0</v>
      </c>
    </row>
    <row r="15" spans="1:1042" x14ac:dyDescent="0.2">
      <c r="A15" s="13"/>
      <c r="B15" s="13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>SUM(AR10:AR14)</f>
        <v>1275.01</v>
      </c>
      <c r="AS15" s="2">
        <f>SUM(AS10:AS14)</f>
        <v>1023.03</v>
      </c>
      <c r="AT15" s="2">
        <f t="shared" si="3"/>
        <v>9356.86</v>
      </c>
    </row>
    <row r="16" spans="1:1042" x14ac:dyDescent="0.2">
      <c r="A16" s="13"/>
      <c r="B16" s="13" t="s">
        <v>40</v>
      </c>
      <c r="C16" s="13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>AR9-AR15</f>
        <v>13234.87</v>
      </c>
      <c r="AS16" s="2">
        <f>AS9-AS15</f>
        <v>15334.429999999998</v>
      </c>
      <c r="AT16" s="2">
        <f t="shared" si="3"/>
        <v>39562.07</v>
      </c>
    </row>
    <row r="17" spans="1:45" x14ac:dyDescent="0.2">
      <c r="A17" s="13" t="s">
        <v>41</v>
      </c>
      <c r="B17" s="13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  <c r="AR17" s="2">
        <v>0</v>
      </c>
      <c r="AS17" s="2">
        <v>0</v>
      </c>
    </row>
    <row r="18" spans="1:45" x14ac:dyDescent="0.2">
      <c r="A18" s="13"/>
      <c r="B18" s="13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  <c r="AR18" s="2">
        <v>79183.149999999994</v>
      </c>
      <c r="AS18" s="2">
        <v>88674.81</v>
      </c>
    </row>
    <row r="19" spans="1:45" x14ac:dyDescent="0.2">
      <c r="A19" s="13"/>
      <c r="B19" s="13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  <c r="AR19" s="2">
        <v>22583.14</v>
      </c>
      <c r="AS19" s="2">
        <v>26077.85</v>
      </c>
    </row>
    <row r="20" spans="1:45" x14ac:dyDescent="0.2">
      <c r="A20" s="13"/>
      <c r="B20" s="13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  <c r="AR20" s="2">
        <v>5453.28</v>
      </c>
      <c r="AS20" s="2">
        <v>5550.51</v>
      </c>
    </row>
    <row r="21" spans="1:45" x14ac:dyDescent="0.2">
      <c r="A21" s="13"/>
      <c r="B21" s="13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  <c r="AR21" s="2">
        <v>0</v>
      </c>
      <c r="AS21" s="2">
        <v>0</v>
      </c>
    </row>
    <row r="22" spans="1:45" x14ac:dyDescent="0.2">
      <c r="A22" s="13"/>
      <c r="B22" s="13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  <c r="AR22" s="2">
        <v>421223.83</v>
      </c>
      <c r="AS22" s="2">
        <v>381675.66</v>
      </c>
    </row>
    <row r="23" spans="1:45" x14ac:dyDescent="0.2">
      <c r="A23" s="13"/>
      <c r="B23" s="13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1">
        <f>SUM(AQ17:AQ22)</f>
        <v>514349.54</v>
      </c>
      <c r="AR23" s="11">
        <f>SUM(AR17:AR22)</f>
        <v>528443.4</v>
      </c>
      <c r="AS23" s="11">
        <f>SUM(AS17:AS22)</f>
        <v>501978.82999999996</v>
      </c>
    </row>
    <row r="24" spans="1:45" x14ac:dyDescent="0.2">
      <c r="A24" s="13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  <c r="AR24" s="2">
        <f>AQ24+AR8-AR14</f>
        <v>156000</v>
      </c>
      <c r="AS24" s="2">
        <f>AR24+AS8-AS14</f>
        <v>156000</v>
      </c>
    </row>
    <row r="25" spans="1:45" x14ac:dyDescent="0.2">
      <c r="A25" s="13"/>
      <c r="B25" s="13" t="s">
        <v>51</v>
      </c>
      <c r="C25" s="13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1">
        <f>AQ23-AQ24</f>
        <v>358349.54</v>
      </c>
      <c r="AR25" s="11">
        <f>AR23-AR24</f>
        <v>372443.4</v>
      </c>
      <c r="AS25" s="11">
        <f>AS23-AS24</f>
        <v>345978.82999999996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2022-04-01T13:24:56Z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