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Y:\work\private\balance_sheet\"/>
    </mc:Choice>
  </mc:AlternateContent>
  <xr:revisionPtr revIDLastSave="0" documentId="13_ncr:1_{F30FFE4F-BA37-47AB-ABA4-202B596682BA}" xr6:coauthVersionLast="46" xr6:coauthVersionMax="46" xr10:uidLastSave="{00000000-0000-0000-0000-000000000000}"/>
  <bookViews>
    <workbookView xWindow="-120" yWindow="285" windowWidth="29040" windowHeight="16065" xr2:uid="{00000000-000D-0000-FFFF-FFFF00000000}"/>
  </bookViews>
  <sheets>
    <sheet name="2021-04-29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5" i="1"/>
  <c r="G24" i="1"/>
  <c r="G23" i="1"/>
  <c r="G21" i="1"/>
  <c r="G16" i="1"/>
  <c r="G13" i="1"/>
  <c r="G5" i="1"/>
  <c r="G2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8" i="1" l="1"/>
  <c r="F9" i="1" s="1"/>
  <c r="F18" i="1"/>
  <c r="F8" i="1"/>
  <c r="F4" i="1"/>
  <c r="F2" i="1"/>
  <c r="F3" i="1"/>
  <c r="F11" i="1"/>
  <c r="F15" i="1"/>
  <c r="F19" i="1"/>
  <c r="F27" i="1"/>
  <c r="F10" i="1" l="1"/>
  <c r="F16" i="1"/>
  <c r="F20" i="1"/>
  <c r="F12" i="1"/>
  <c r="F26" i="1"/>
  <c r="F17" i="1"/>
  <c r="F23" i="1"/>
  <c r="F7" i="1"/>
  <c r="F6" i="1"/>
  <c r="F14" i="1"/>
  <c r="F22" i="1"/>
  <c r="F25" i="1"/>
  <c r="F24" i="1"/>
  <c r="F13" i="1"/>
  <c r="F21" i="1"/>
  <c r="F5" i="1"/>
</calcChain>
</file>

<file path=xl/sharedStrings.xml><?xml version="1.0" encoding="utf-8"?>
<sst xmlns="http://schemas.openxmlformats.org/spreadsheetml/2006/main" count="59" uniqueCount="59">
  <si>
    <t>股票名称</t>
  </si>
  <si>
    <t>股票代码</t>
  </si>
  <si>
    <t>股价</t>
  </si>
  <si>
    <t>持仓</t>
  </si>
  <si>
    <t>市值</t>
  </si>
  <si>
    <t>仓位占比</t>
  </si>
  <si>
    <t>中国平安</t>
  </si>
  <si>
    <t>宁波银行</t>
  </si>
  <si>
    <t>002142</t>
  </si>
  <si>
    <t>招商银行</t>
  </si>
  <si>
    <t>600036</t>
  </si>
  <si>
    <t>中新药业</t>
  </si>
  <si>
    <t>600329</t>
  </si>
  <si>
    <t>东阿阿胶</t>
  </si>
  <si>
    <t>000423</t>
  </si>
  <si>
    <t>云南白药</t>
  </si>
  <si>
    <t>000538</t>
  </si>
  <si>
    <t>济川药业</t>
  </si>
  <si>
    <t>600566</t>
  </si>
  <si>
    <t>白云山</t>
  </si>
  <si>
    <t>600332</t>
  </si>
  <si>
    <t>华东医药</t>
  </si>
  <si>
    <t>000963</t>
  </si>
  <si>
    <t>三诺生物</t>
  </si>
  <si>
    <t>300298</t>
  </si>
  <si>
    <t>天坛生物</t>
  </si>
  <si>
    <t>600161</t>
  </si>
  <si>
    <t>洋河股份</t>
  </si>
  <si>
    <t>002304</t>
  </si>
  <si>
    <t>泸州老窖</t>
  </si>
  <si>
    <t>000568</t>
  </si>
  <si>
    <t>山西汾酒</t>
  </si>
  <si>
    <t>600809</t>
  </si>
  <si>
    <t>恒顺醋业</t>
  </si>
  <si>
    <t>600305</t>
  </si>
  <si>
    <t>伊利股份</t>
  </si>
  <si>
    <t>600887</t>
  </si>
  <si>
    <t>双汇发展</t>
  </si>
  <si>
    <t>000895</t>
  </si>
  <si>
    <t>涪陵榨菜</t>
  </si>
  <si>
    <t>002507</t>
  </si>
  <si>
    <t>安琪酵母</t>
  </si>
  <si>
    <t>600298</t>
  </si>
  <si>
    <t>格力电器</t>
  </si>
  <si>
    <t>000651</t>
  </si>
  <si>
    <t>老板电器</t>
  </si>
  <si>
    <t>002508</t>
  </si>
  <si>
    <t>中国中免</t>
  </si>
  <si>
    <t>601888</t>
  </si>
  <si>
    <t>浙大自然</t>
  </si>
  <si>
    <t>605080</t>
  </si>
  <si>
    <t>酒ETF</t>
  </si>
  <si>
    <t>512690</t>
  </si>
  <si>
    <t>300ETF</t>
  </si>
  <si>
    <t>510300</t>
  </si>
  <si>
    <t>黄金ETF</t>
  </si>
  <si>
    <t>518880</t>
  </si>
  <si>
    <t>合计</t>
  </si>
  <si>
    <t>板块占比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</si>
</sst>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9" formatCode="0.00_ "/>
    <numFmt numFmtId="180" formatCode="0.000_ 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179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0" fontId="0" fillId="2" borderId="1" xfId="0" applyNumberFormat="1" applyFill="1" applyBorder="1">
      <alignment vertical="center"/>
    </xf>
    <xf numFmtId="49" fontId="0" fillId="0" borderId="0" xfId="0" quotePrefix="1" applyNumberFormat="1">
      <alignment vertical="center"/>
    </xf>
    <xf numFmtId="180" fontId="0" fillId="2" borderId="1" xfId="0" applyNumberFormat="1" applyFill="1" applyBorder="1">
      <alignment vertical="center"/>
    </xf>
    <xf numFmtId="180" fontId="0" fillId="0" borderId="0" xfId="0" applyNumberFormat="1">
      <alignment vertical="center"/>
    </xf>
    <xf numFmtId="0" fontId="2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I11" sqref="I11"/>
    </sheetView>
  </sheetViews>
  <sheetFormatPr defaultColWidth="9" defaultRowHeight="13.5" x14ac:dyDescent="0.15"/>
  <cols>
    <col min="2" max="2" width="9" style="1"/>
    <col min="3" max="3" width="9.5" style="12" bestFit="1" customWidth="1"/>
    <col min="4" max="4" width="9" style="3"/>
    <col min="5" max="5" width="12.625" style="2" customWidth="1"/>
    <col min="6" max="6" width="13.5" style="4"/>
    <col min="7" max="7" width="9.875" customWidth="1"/>
  </cols>
  <sheetData>
    <row r="1" spans="1:7" x14ac:dyDescent="0.15">
      <c r="A1" s="5" t="s">
        <v>0</v>
      </c>
      <c r="B1" s="6" t="s">
        <v>1</v>
      </c>
      <c r="C1" s="11" t="s">
        <v>2</v>
      </c>
      <c r="D1" s="8" t="s">
        <v>3</v>
      </c>
      <c r="E1" s="7" t="s">
        <v>4</v>
      </c>
      <c r="F1" s="9" t="s">
        <v>5</v>
      </c>
      <c r="G1" s="13" t="s">
        <v>58</v>
      </c>
    </row>
    <row r="2" spans="1:7" x14ac:dyDescent="0.15">
      <c r="A2" t="s">
        <v>6</v>
      </c>
      <c r="B2" s="1">
        <v>601318</v>
      </c>
      <c r="C2" s="12">
        <v>73.819999999999993</v>
      </c>
      <c r="D2" s="3">
        <v>400</v>
      </c>
      <c r="E2" s="2">
        <f>C2*D2</f>
        <v>29527.999999999996</v>
      </c>
      <c r="F2" s="4">
        <f>E2/E28</f>
        <v>4.2776167474432372E-2</v>
      </c>
      <c r="G2" s="15">
        <f>SUM(F2:F4)</f>
        <v>0.10424590258263863</v>
      </c>
    </row>
    <row r="3" spans="1:7" x14ac:dyDescent="0.15">
      <c r="A3" t="s">
        <v>7</v>
      </c>
      <c r="B3" s="10" t="s">
        <v>8</v>
      </c>
      <c r="C3" s="12">
        <v>42.24</v>
      </c>
      <c r="D3" s="3">
        <v>500</v>
      </c>
      <c r="E3" s="2">
        <f>C3*D3</f>
        <v>21120</v>
      </c>
      <c r="F3" s="4">
        <f>E3/E28</f>
        <v>3.0595795755215791E-2</v>
      </c>
      <c r="G3" s="14"/>
    </row>
    <row r="4" spans="1:7" x14ac:dyDescent="0.15">
      <c r="A4" t="s">
        <v>9</v>
      </c>
      <c r="B4" s="1" t="s">
        <v>10</v>
      </c>
      <c r="C4" s="12">
        <v>53.28</v>
      </c>
      <c r="D4" s="3">
        <v>400</v>
      </c>
      <c r="E4" s="2">
        <f>C4*D4</f>
        <v>21312</v>
      </c>
      <c r="F4" s="4">
        <f>E4/E28</f>
        <v>3.087393935299048E-2</v>
      </c>
      <c r="G4" s="14"/>
    </row>
    <row r="5" spans="1:7" x14ac:dyDescent="0.15">
      <c r="A5" t="s">
        <v>11</v>
      </c>
      <c r="B5" s="1" t="s">
        <v>12</v>
      </c>
      <c r="C5" s="12">
        <v>24.14</v>
      </c>
      <c r="D5" s="3">
        <v>1400</v>
      </c>
      <c r="E5" s="2">
        <f>C5*D5</f>
        <v>33796</v>
      </c>
      <c r="F5" s="4">
        <f>E5/E28</f>
        <v>4.8959067866632233E-2</v>
      </c>
      <c r="G5" s="16">
        <f>SUM(F5:F12)</f>
        <v>0.37307024116730386</v>
      </c>
    </row>
    <row r="6" spans="1:7" x14ac:dyDescent="0.15">
      <c r="A6" t="s">
        <v>13</v>
      </c>
      <c r="B6" s="1" t="s">
        <v>14</v>
      </c>
      <c r="C6" s="12">
        <v>35.6</v>
      </c>
      <c r="D6" s="3">
        <v>1000</v>
      </c>
      <c r="E6" s="2">
        <f>C6*D6</f>
        <v>35600</v>
      </c>
      <c r="F6" s="4">
        <f>E6/E28</f>
        <v>5.1572458754056916E-2</v>
      </c>
      <c r="G6" s="14"/>
    </row>
    <row r="7" spans="1:7" x14ac:dyDescent="0.15">
      <c r="A7" t="s">
        <v>15</v>
      </c>
      <c r="B7" s="10" t="s">
        <v>16</v>
      </c>
      <c r="C7" s="12">
        <v>114.57</v>
      </c>
      <c r="D7" s="3">
        <v>200</v>
      </c>
      <c r="E7" s="2">
        <f>C7*D7</f>
        <v>22914</v>
      </c>
      <c r="F7" s="4">
        <f>E7/E28</f>
        <v>3.3194699996923038E-2</v>
      </c>
      <c r="G7" s="14"/>
    </row>
    <row r="8" spans="1:7" x14ac:dyDescent="0.15">
      <c r="A8" t="s">
        <v>17</v>
      </c>
      <c r="B8" s="1" t="s">
        <v>18</v>
      </c>
      <c r="C8" s="12">
        <v>19.34</v>
      </c>
      <c r="D8" s="3">
        <v>900</v>
      </c>
      <c r="E8" s="2">
        <f>C8*D8</f>
        <v>17406</v>
      </c>
      <c r="F8" s="4">
        <f>E8/E28</f>
        <v>2.5215455535761648E-2</v>
      </c>
      <c r="G8" s="14"/>
    </row>
    <row r="9" spans="1:7" x14ac:dyDescent="0.15">
      <c r="A9" t="s">
        <v>19</v>
      </c>
      <c r="B9" s="1" t="s">
        <v>20</v>
      </c>
      <c r="C9" s="12">
        <v>29.52</v>
      </c>
      <c r="D9" s="3">
        <v>1300</v>
      </c>
      <c r="E9" s="2">
        <f>C9*D9</f>
        <v>38376</v>
      </c>
      <c r="F9" s="4">
        <f>E9/E28</f>
        <v>5.5593951605215963E-2</v>
      </c>
      <c r="G9" s="14"/>
    </row>
    <row r="10" spans="1:7" x14ac:dyDescent="0.15">
      <c r="A10" t="s">
        <v>21</v>
      </c>
      <c r="B10" s="10" t="s">
        <v>22</v>
      </c>
      <c r="C10" s="12">
        <v>47.85</v>
      </c>
      <c r="D10" s="3">
        <v>1240</v>
      </c>
      <c r="E10" s="2">
        <f>C10*D10</f>
        <v>59334</v>
      </c>
      <c r="F10" s="4">
        <f>E10/E28</f>
        <v>8.5955063699809361E-2</v>
      </c>
      <c r="G10" s="14"/>
    </row>
    <row r="11" spans="1:7" x14ac:dyDescent="0.15">
      <c r="A11" t="s">
        <v>23</v>
      </c>
      <c r="B11" s="1" t="s">
        <v>24</v>
      </c>
      <c r="C11" s="12">
        <v>36.32</v>
      </c>
      <c r="D11" s="3">
        <v>500</v>
      </c>
      <c r="E11" s="2">
        <f>C11*D11</f>
        <v>18160</v>
      </c>
      <c r="F11" s="4">
        <f>E11/E28</f>
        <v>2.6307748622856002E-2</v>
      </c>
      <c r="G11" s="14"/>
    </row>
    <row r="12" spans="1:7" x14ac:dyDescent="0.15">
      <c r="A12" t="s">
        <v>25</v>
      </c>
      <c r="B12" s="1" t="s">
        <v>26</v>
      </c>
      <c r="C12" s="12">
        <v>35.49</v>
      </c>
      <c r="D12" s="3">
        <v>900</v>
      </c>
      <c r="E12" s="2">
        <f>C12*D12</f>
        <v>31941</v>
      </c>
      <c r="F12" s="4">
        <f>E12/E28</f>
        <v>4.6271795086048652E-2</v>
      </c>
      <c r="G12" s="14"/>
    </row>
    <row r="13" spans="1:7" x14ac:dyDescent="0.15">
      <c r="A13" t="s">
        <v>27</v>
      </c>
      <c r="B13" s="1" t="s">
        <v>28</v>
      </c>
      <c r="C13" s="12">
        <v>191.4</v>
      </c>
      <c r="D13" s="3">
        <v>200</v>
      </c>
      <c r="E13" s="2">
        <f>C13*D13</f>
        <v>38280</v>
      </c>
      <c r="F13" s="4">
        <f>E13/E28</f>
        <v>5.5454879806328621E-2</v>
      </c>
      <c r="G13" s="16">
        <f>SUM(F13:F15)</f>
        <v>0.1538163068985465</v>
      </c>
    </row>
    <row r="14" spans="1:7" x14ac:dyDescent="0.15">
      <c r="A14" t="s">
        <v>29</v>
      </c>
      <c r="B14" s="10" t="s">
        <v>30</v>
      </c>
      <c r="C14" s="12">
        <v>262.98</v>
      </c>
      <c r="D14" s="3">
        <v>100</v>
      </c>
      <c r="E14" s="2">
        <f>C14*D14</f>
        <v>26298</v>
      </c>
      <c r="F14" s="4">
        <f>E14/E28</f>
        <v>3.8096980907701937E-2</v>
      </c>
      <c r="G14" s="14"/>
    </row>
    <row r="15" spans="1:7" x14ac:dyDescent="0.15">
      <c r="A15" t="s">
        <v>31</v>
      </c>
      <c r="B15" s="1" t="s">
        <v>32</v>
      </c>
      <c r="C15" s="12">
        <v>416</v>
      </c>
      <c r="D15" s="3">
        <v>100</v>
      </c>
      <c r="E15" s="2">
        <f>C15*D15</f>
        <v>41600</v>
      </c>
      <c r="F15" s="4">
        <f>E15/E28</f>
        <v>6.026444618451595E-2</v>
      </c>
      <c r="G15" s="14"/>
    </row>
    <row r="16" spans="1:7" x14ac:dyDescent="0.15">
      <c r="A16" t="s">
        <v>33</v>
      </c>
      <c r="B16" s="1" t="s">
        <v>34</v>
      </c>
      <c r="C16" s="12">
        <v>18.190000000000001</v>
      </c>
      <c r="D16" s="3">
        <v>1068</v>
      </c>
      <c r="E16" s="2">
        <f>C16*D16</f>
        <v>19426.920000000002</v>
      </c>
      <c r="F16" s="4">
        <f>E16/E28</f>
        <v>2.8143090742088862E-2</v>
      </c>
      <c r="G16" s="16">
        <f>SUM(F16:F20)</f>
        <v>0.19133950074267239</v>
      </c>
    </row>
    <row r="17" spans="1:7" x14ac:dyDescent="0.15">
      <c r="A17" t="s">
        <v>35</v>
      </c>
      <c r="B17" s="1" t="s">
        <v>36</v>
      </c>
      <c r="C17" s="12">
        <v>42.08</v>
      </c>
      <c r="D17" s="3">
        <v>500</v>
      </c>
      <c r="E17" s="2">
        <f>C17*D17</f>
        <v>21040</v>
      </c>
      <c r="F17" s="4">
        <f>E17/E28</f>
        <v>3.0479902589476335E-2</v>
      </c>
      <c r="G17" s="14"/>
    </row>
    <row r="18" spans="1:7" x14ac:dyDescent="0.15">
      <c r="A18" t="s">
        <v>37</v>
      </c>
      <c r="B18" s="10" t="s">
        <v>38</v>
      </c>
      <c r="C18" s="12">
        <v>36.89</v>
      </c>
      <c r="D18" s="3">
        <v>700</v>
      </c>
      <c r="E18" s="2">
        <f>C18*D18</f>
        <v>25823</v>
      </c>
      <c r="F18" s="4">
        <f>E18/E28</f>
        <v>3.7408865236123925E-2</v>
      </c>
      <c r="G18" s="14"/>
    </row>
    <row r="19" spans="1:7" x14ac:dyDescent="0.15">
      <c r="A19" t="s">
        <v>39</v>
      </c>
      <c r="B19" s="1" t="s">
        <v>40</v>
      </c>
      <c r="C19" s="12">
        <v>41.4</v>
      </c>
      <c r="D19" s="3">
        <v>600</v>
      </c>
      <c r="E19" s="2">
        <f>C19*D19</f>
        <v>24840</v>
      </c>
      <c r="F19" s="4">
        <f>E19/E28</f>
        <v>3.5984827962100389E-2</v>
      </c>
      <c r="G19" s="14"/>
    </row>
    <row r="20" spans="1:7" x14ac:dyDescent="0.15">
      <c r="A20" t="s">
        <v>41</v>
      </c>
      <c r="B20" s="1" t="s">
        <v>42</v>
      </c>
      <c r="C20" s="12">
        <v>58.5</v>
      </c>
      <c r="D20" s="3">
        <v>700</v>
      </c>
      <c r="E20" s="2">
        <f>C20*D20</f>
        <v>40950</v>
      </c>
      <c r="F20" s="4">
        <f>E20/E28</f>
        <v>5.9322814212882886E-2</v>
      </c>
      <c r="G20" s="14"/>
    </row>
    <row r="21" spans="1:7" x14ac:dyDescent="0.15">
      <c r="A21" t="s">
        <v>43</v>
      </c>
      <c r="B21" s="1" t="s">
        <v>44</v>
      </c>
      <c r="C21" s="12">
        <v>59.51</v>
      </c>
      <c r="D21" s="3">
        <v>500</v>
      </c>
      <c r="E21" s="2">
        <f>C21*D21</f>
        <v>29755</v>
      </c>
      <c r="F21" s="4">
        <f>E21/E28</f>
        <v>4.3105014332218076E-2</v>
      </c>
      <c r="G21" s="16">
        <f>SUM(F21:F22)</f>
        <v>7.6317098304002032E-2</v>
      </c>
    </row>
    <row r="22" spans="1:7" x14ac:dyDescent="0.15">
      <c r="A22" t="s">
        <v>45</v>
      </c>
      <c r="B22" s="10" t="s">
        <v>46</v>
      </c>
      <c r="C22" s="12">
        <v>38.21</v>
      </c>
      <c r="D22" s="3">
        <v>600</v>
      </c>
      <c r="E22" s="2">
        <f>C22*D22</f>
        <v>22926</v>
      </c>
      <c r="F22" s="4">
        <f>E22/E28</f>
        <v>3.3212083971783955E-2</v>
      </c>
      <c r="G22" s="14"/>
    </row>
    <row r="23" spans="1:7" x14ac:dyDescent="0.15">
      <c r="A23" t="s">
        <v>47</v>
      </c>
      <c r="B23" s="1" t="s">
        <v>48</v>
      </c>
      <c r="C23" s="12">
        <v>310.32</v>
      </c>
      <c r="D23" s="3">
        <v>100</v>
      </c>
      <c r="E23" s="2">
        <f>C23*D23</f>
        <v>31032</v>
      </c>
      <c r="F23" s="4">
        <f>E23/E28</f>
        <v>4.495495899033411E-2</v>
      </c>
      <c r="G23" s="4">
        <f>F23</f>
        <v>4.495495899033411E-2</v>
      </c>
    </row>
    <row r="24" spans="1:7" x14ac:dyDescent="0.15">
      <c r="A24" t="s">
        <v>49</v>
      </c>
      <c r="B24" s="1" t="s">
        <v>50</v>
      </c>
      <c r="C24" s="12">
        <v>31.16</v>
      </c>
      <c r="D24" s="3">
        <v>1000</v>
      </c>
      <c r="E24" s="2">
        <f>C24*D24</f>
        <v>31160</v>
      </c>
      <c r="F24" s="4">
        <f>E24/E28</f>
        <v>4.5140388055517233E-2</v>
      </c>
      <c r="G24" s="4">
        <f>F24</f>
        <v>4.5140388055517233E-2</v>
      </c>
    </row>
    <row r="25" spans="1:7" x14ac:dyDescent="0.15">
      <c r="A25" t="s">
        <v>51</v>
      </c>
      <c r="B25" s="1" t="s">
        <v>52</v>
      </c>
      <c r="C25" s="12">
        <v>2.69</v>
      </c>
      <c r="D25" s="3">
        <v>1100</v>
      </c>
      <c r="E25" s="2">
        <f>C25*D25</f>
        <v>2959</v>
      </c>
      <c r="F25" s="4">
        <f>E25/E28</f>
        <v>4.2865984677880452E-3</v>
      </c>
      <c r="G25" s="16">
        <f>SUM(F25:F27)</f>
        <v>1.1115603258985357E-2</v>
      </c>
    </row>
    <row r="26" spans="1:7" x14ac:dyDescent="0.15">
      <c r="A26" t="s">
        <v>53</v>
      </c>
      <c r="B26" s="1" t="s">
        <v>54</v>
      </c>
      <c r="C26" s="12">
        <v>5.173</v>
      </c>
      <c r="D26" s="3">
        <v>700</v>
      </c>
      <c r="E26" s="2">
        <f>C26*D26</f>
        <v>3621.1</v>
      </c>
      <c r="F26" s="4">
        <f>E26/E28</f>
        <v>5.2457592807391993E-3</v>
      </c>
      <c r="G26" s="14"/>
    </row>
    <row r="27" spans="1:7" x14ac:dyDescent="0.15">
      <c r="A27" t="s">
        <v>55</v>
      </c>
      <c r="B27" s="1" t="s">
        <v>56</v>
      </c>
      <c r="C27" s="12">
        <v>3.6429999999999998</v>
      </c>
      <c r="D27" s="3">
        <v>300</v>
      </c>
      <c r="E27" s="2">
        <f>C27*D27</f>
        <v>1092.8999999999999</v>
      </c>
      <c r="F27" s="4">
        <f>E27/E28</f>
        <v>1.5832455104581122E-3</v>
      </c>
      <c r="G27" s="14"/>
    </row>
    <row r="28" spans="1:7" x14ac:dyDescent="0.15">
      <c r="A28" t="s">
        <v>57</v>
      </c>
      <c r="E28" s="2">
        <f>SUM(E2:E27)</f>
        <v>690290.91999999993</v>
      </c>
      <c r="G28" s="4">
        <f>SUM(G2:G27)</f>
        <v>1</v>
      </c>
    </row>
  </sheetData>
  <mergeCells count="6">
    <mergeCell ref="G2:G4"/>
    <mergeCell ref="G5:G12"/>
    <mergeCell ref="G13:G15"/>
    <mergeCell ref="G16:G20"/>
    <mergeCell ref="G21:G22"/>
    <mergeCell ref="G25:G27"/>
  </mergeCells>
  <phoneticPr fontId="1" type="noConversion"/>
  <pageMargins left="0.7" right="0.7" top="0.75" bottom="0.75" header="0.3" footer="0.3"/>
  <pageSetup paperSize="9" orientation="portrait" r:id="rId1"/>
  <ignoredErrors>
    <ignoredError sqref="B24:B27 B3:B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2021-04-29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岑悦</cp:lastModifiedBy>
  <dcterms:created xsi:type="dcterms:W3CDTF">2018-05-26T03:28:00Z</dcterms:created>
  <dcterms:modified xsi:type="dcterms:W3CDTF">2021-04-29T08:44:38Z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