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285" windowWidth="29040" windowHeight="15615" tabRatio="600" firstSheet="0" activeTab="1" autoFilterDateGrouping="1"/>
  </bookViews>
  <sheets>
    <sheet xmlns:r="http://schemas.openxmlformats.org/officeDocument/2006/relationships" name="个人持仓" sheetId="1" state="visible" r:id="rId1"/>
    <sheet xmlns:r="http://schemas.openxmlformats.org/officeDocument/2006/relationships" name="家庭持仓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_ "/>
  </numFmts>
  <fonts count="4">
    <font>
      <name val="宋体"/>
      <charset val="134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sz val="9"/>
      <scheme val="minor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1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49" fontId="0" fillId="2" borderId="1" applyAlignment="1" pivotButton="0" quotePrefix="0" xfId="0">
      <alignment horizontal="center" vertical="center"/>
    </xf>
    <xf numFmtId="164" fontId="0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10" fontId="0" fillId="2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/>
    </xf>
    <xf numFmtId="49" fontId="0" fillId="0" borderId="0" applyAlignment="1" pivotButton="0" quotePrefix="1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4" fontId="0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D17" sqref="D17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0" min="3" max="3"/>
    <col width="9" customWidth="1" style="21" min="4" max="4"/>
    <col width="12.625" customWidth="1" style="20" min="5" max="5"/>
    <col width="13.5" customWidth="1" style="17" min="6" max="6"/>
    <col width="9.875" customWidth="1" style="18" min="7" max="7"/>
    <col width="9" customWidth="1" style="1" min="8" max="8"/>
    <col width="9" customWidth="1" style="1" min="9" max="16384"/>
  </cols>
  <sheetData>
    <row r="1">
      <c r="A1" s="7" t="inlineStr">
        <is>
          <t>股票名称</t>
        </is>
      </c>
      <c r="B1" s="8" t="inlineStr">
        <is>
          <t>股票代码</t>
        </is>
      </c>
      <c r="C1" s="22" t="inlineStr">
        <is>
          <t>股价</t>
        </is>
      </c>
      <c r="D1" s="23" t="inlineStr">
        <is>
          <t>持仓</t>
        </is>
      </c>
      <c r="E1" s="22" t="inlineStr">
        <is>
          <t>市值</t>
        </is>
      </c>
      <c r="F1" s="13" t="inlineStr">
        <is>
          <t>仓位占比</t>
        </is>
      </c>
      <c r="G1" s="7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0" t="n">
        <v>42.78</v>
      </c>
      <c r="D2" s="21" t="n">
        <v>100</v>
      </c>
      <c r="E2" s="20">
        <f>C2*D2</f>
        <v/>
      </c>
      <c r="F2" s="17">
        <f>E2/E26</f>
        <v/>
      </c>
      <c r="G2" s="14">
        <f>SUM(F2:F2)</f>
        <v/>
      </c>
    </row>
    <row r="3">
      <c r="A3" s="11" t="inlineStr">
        <is>
          <t>达仁堂</t>
        </is>
      </c>
      <c r="B3" s="2" t="inlineStr">
        <is>
          <t>600329</t>
        </is>
      </c>
      <c r="C3" s="20" t="n">
        <v>29.17</v>
      </c>
      <c r="D3" s="21" t="n">
        <v>800</v>
      </c>
      <c r="E3" s="20">
        <f>C3*D3</f>
        <v/>
      </c>
      <c r="F3" s="17">
        <f>E3/E26</f>
        <v/>
      </c>
      <c r="G3" s="17">
        <f>SUM(E3:E6)/E26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0" t="n">
        <v>57.8</v>
      </c>
      <c r="D4" s="21" t="n">
        <v>700</v>
      </c>
      <c r="E4" s="20">
        <f>C4*D4</f>
        <v/>
      </c>
      <c r="F4" s="17">
        <f>E4/E26</f>
        <v/>
      </c>
    </row>
    <row r="5">
      <c r="A5" s="1" t="inlineStr">
        <is>
          <t>云南白药</t>
        </is>
      </c>
      <c r="B5" s="16" t="inlineStr">
        <is>
          <t>000538</t>
        </is>
      </c>
      <c r="C5" s="20" t="n">
        <v>49.42</v>
      </c>
      <c r="D5" s="21" t="n">
        <v>720</v>
      </c>
      <c r="E5" s="20">
        <f>C5*D5</f>
        <v/>
      </c>
      <c r="F5" s="17">
        <f>E5/E26</f>
        <v/>
      </c>
    </row>
    <row r="6">
      <c r="A6" s="1" t="inlineStr">
        <is>
          <t>白云山</t>
        </is>
      </c>
      <c r="B6" s="2" t="inlineStr">
        <is>
          <t>600332</t>
        </is>
      </c>
      <c r="C6" s="20" t="n">
        <v>29.08</v>
      </c>
      <c r="D6" s="21" t="n">
        <v>600</v>
      </c>
      <c r="E6" s="20">
        <f>C6*D6</f>
        <v/>
      </c>
      <c r="F6" s="17">
        <f>E6/E26</f>
        <v/>
      </c>
    </row>
    <row r="7">
      <c r="A7" s="1" t="inlineStr">
        <is>
          <t>华东医药</t>
        </is>
      </c>
      <c r="B7" s="16" t="inlineStr">
        <is>
          <t>000963</t>
        </is>
      </c>
      <c r="C7" s="20" t="n">
        <v>31.68</v>
      </c>
      <c r="D7" s="21" t="n">
        <v>640</v>
      </c>
      <c r="E7" s="20">
        <f>C7*D7</f>
        <v/>
      </c>
      <c r="F7" s="17">
        <f>E7/E26</f>
        <v/>
      </c>
      <c r="G7" s="17">
        <f>SUM(E7:E10)/E26</f>
        <v/>
      </c>
    </row>
    <row r="8">
      <c r="A8" s="11" t="inlineStr">
        <is>
          <t>山东药玻</t>
        </is>
      </c>
      <c r="B8" s="12" t="inlineStr">
        <is>
          <t>600529</t>
        </is>
      </c>
      <c r="C8" s="1" t="n">
        <v>26.22</v>
      </c>
      <c r="D8" s="21" t="n">
        <v>200</v>
      </c>
      <c r="E8" s="20">
        <f>C8*D8</f>
        <v/>
      </c>
      <c r="F8" s="17">
        <f>E8/E26</f>
        <v/>
      </c>
    </row>
    <row r="9">
      <c r="A9" s="1" t="inlineStr">
        <is>
          <t>三诺生物</t>
        </is>
      </c>
      <c r="B9" s="2" t="inlineStr">
        <is>
          <t>300298</t>
        </is>
      </c>
      <c r="C9" s="20" t="n">
        <v>24.51</v>
      </c>
      <c r="D9" s="21" t="n">
        <v>200</v>
      </c>
      <c r="E9" s="20">
        <f>C9*D9</f>
        <v/>
      </c>
      <c r="F9" s="17">
        <f>E9/E26</f>
        <v/>
      </c>
    </row>
    <row r="10">
      <c r="A10" s="1" t="inlineStr">
        <is>
          <t>天坛生物</t>
        </is>
      </c>
      <c r="B10" s="2" t="inlineStr">
        <is>
          <t>600161</t>
        </is>
      </c>
      <c r="C10" s="20" t="n">
        <v>29.5</v>
      </c>
      <c r="D10" s="21" t="n">
        <v>1200</v>
      </c>
      <c r="E10" s="20">
        <f>C10*D10</f>
        <v/>
      </c>
      <c r="F10" s="17">
        <f>E10/E26</f>
        <v/>
      </c>
    </row>
    <row r="11">
      <c r="A11" s="1" t="inlineStr">
        <is>
          <t>洋河股份</t>
        </is>
      </c>
      <c r="B11" s="2" t="inlineStr">
        <is>
          <t>002304</t>
        </is>
      </c>
      <c r="C11" s="20" t="n">
        <v>98.5</v>
      </c>
      <c r="D11" s="21" t="n">
        <v>100</v>
      </c>
      <c r="E11" s="20">
        <f>C11*D11</f>
        <v/>
      </c>
      <c r="F11" s="17">
        <f>E11/E26</f>
        <v/>
      </c>
      <c r="G11" s="17">
        <f>SUM(F11:F14)</f>
        <v/>
      </c>
    </row>
    <row r="12">
      <c r="A12" s="1" t="inlineStr">
        <is>
          <t>五粮液</t>
        </is>
      </c>
      <c r="B12" s="12" t="inlineStr">
        <is>
          <t>000858</t>
        </is>
      </c>
      <c r="C12" s="20" t="n">
        <v>133.59</v>
      </c>
      <c r="D12" s="21" t="n">
        <v>100</v>
      </c>
      <c r="E12" s="20">
        <f>C12*D12</f>
        <v/>
      </c>
      <c r="F12" s="17">
        <f>E12/E26</f>
        <v/>
      </c>
    </row>
    <row r="13">
      <c r="A13" s="1" t="inlineStr">
        <is>
          <t>泸州老窖</t>
        </is>
      </c>
      <c r="B13" s="16" t="inlineStr">
        <is>
          <t>000568</t>
        </is>
      </c>
      <c r="C13" s="20" t="n">
        <v>153.66</v>
      </c>
      <c r="D13" s="21" t="n">
        <v>100</v>
      </c>
      <c r="E13" s="20">
        <f>C13*D13</f>
        <v/>
      </c>
      <c r="F13" s="17">
        <f>E13/E26</f>
        <v/>
      </c>
    </row>
    <row r="14">
      <c r="A14" s="1" t="inlineStr">
        <is>
          <t>酒ETF</t>
        </is>
      </c>
      <c r="B14" s="2" t="inlineStr">
        <is>
          <t>512690</t>
        </is>
      </c>
      <c r="C14" s="20" t="n">
        <v>0.641</v>
      </c>
      <c r="D14" s="21" t="n">
        <v>12700</v>
      </c>
      <c r="E14" s="20">
        <f>C14*D14</f>
        <v/>
      </c>
      <c r="F14" s="17">
        <f>E14/E26</f>
        <v/>
      </c>
    </row>
    <row r="15">
      <c r="A15" s="1" t="inlineStr">
        <is>
          <t>恒顺醋业</t>
        </is>
      </c>
      <c r="B15" s="2" t="inlineStr">
        <is>
          <t>600305</t>
        </is>
      </c>
      <c r="C15" s="20" t="n">
        <v>8.57</v>
      </c>
      <c r="D15" s="21" t="n">
        <v>1568</v>
      </c>
      <c r="E15" s="20">
        <f>C15*D15</f>
        <v/>
      </c>
      <c r="F15" s="17">
        <f>E15/E26</f>
        <v/>
      </c>
      <c r="G15" s="17">
        <f>SUM(F15:F19)</f>
        <v/>
      </c>
    </row>
    <row r="16">
      <c r="A16" s="1" t="inlineStr">
        <is>
          <t>伊利股份</t>
        </is>
      </c>
      <c r="B16" s="2" t="inlineStr">
        <is>
          <t>600887</t>
        </is>
      </c>
      <c r="C16" s="20" t="n">
        <v>28.18</v>
      </c>
      <c r="D16" s="21" t="n">
        <v>900</v>
      </c>
      <c r="E16" s="20">
        <f>C16*D16</f>
        <v/>
      </c>
      <c r="F16" s="17">
        <f>E16/E26</f>
        <v/>
      </c>
    </row>
    <row r="17">
      <c r="A17" s="1" t="inlineStr">
        <is>
          <t>双汇发展</t>
        </is>
      </c>
      <c r="B17" s="16" t="inlineStr">
        <is>
          <t>000895</t>
        </is>
      </c>
      <c r="C17" s="20" t="n">
        <v>28.57</v>
      </c>
      <c r="D17" s="21" t="n">
        <v>800</v>
      </c>
      <c r="E17" s="20">
        <f>C17*D17</f>
        <v/>
      </c>
      <c r="F17" s="17">
        <f>E17/E26</f>
        <v/>
      </c>
    </row>
    <row r="18">
      <c r="A18" s="1" t="inlineStr">
        <is>
          <t>涪陵榨菜</t>
        </is>
      </c>
      <c r="B18" s="2" t="inlineStr">
        <is>
          <t>002507</t>
        </is>
      </c>
      <c r="C18" s="20" t="n">
        <v>14.09</v>
      </c>
      <c r="D18" s="21" t="n">
        <v>1000</v>
      </c>
      <c r="E18" s="20">
        <f>C18*D18</f>
        <v/>
      </c>
      <c r="F18" s="17">
        <f>E18/E26</f>
        <v/>
      </c>
    </row>
    <row r="19">
      <c r="A19" s="1" t="inlineStr">
        <is>
          <t>安琪酵母</t>
        </is>
      </c>
      <c r="B19" s="2" t="inlineStr">
        <is>
          <t>600298</t>
        </is>
      </c>
      <c r="C19" s="20" t="n">
        <v>33.92</v>
      </c>
      <c r="D19" s="21" t="n">
        <v>600</v>
      </c>
      <c r="E19" s="20">
        <f>C19*D19</f>
        <v/>
      </c>
      <c r="F19" s="17">
        <f>E19/E26</f>
        <v/>
      </c>
    </row>
    <row r="20">
      <c r="A20" s="1" t="inlineStr">
        <is>
          <t>格力电器</t>
        </is>
      </c>
      <c r="B20" s="2" t="inlineStr">
        <is>
          <t>000651</t>
        </is>
      </c>
      <c r="C20" s="20" t="n">
        <v>36.14</v>
      </c>
      <c r="D20" s="21" t="n">
        <v>300</v>
      </c>
      <c r="E20" s="20">
        <f>C20*D20</f>
        <v/>
      </c>
      <c r="F20" s="17">
        <f>E20/E26</f>
        <v/>
      </c>
      <c r="G20" s="17">
        <f>SUM(F20:F21)</f>
        <v/>
      </c>
    </row>
    <row r="21">
      <c r="A21" s="1" t="inlineStr">
        <is>
          <t>老板电器</t>
        </is>
      </c>
      <c r="B21" s="16" t="inlineStr">
        <is>
          <t>002508</t>
        </is>
      </c>
      <c r="C21" s="20" t="n">
        <v>23.29</v>
      </c>
      <c r="D21" s="21" t="n">
        <v>200</v>
      </c>
      <c r="E21" s="20">
        <f>C21*D21</f>
        <v/>
      </c>
      <c r="F21" s="17">
        <f>E21/E26</f>
        <v/>
      </c>
    </row>
    <row r="22">
      <c r="A22" s="1" t="inlineStr">
        <is>
          <t>中国中免</t>
        </is>
      </c>
      <c r="B22" s="2" t="inlineStr">
        <is>
          <t>601888</t>
        </is>
      </c>
      <c r="C22" s="1" t="n">
        <v>84.45</v>
      </c>
      <c r="D22" s="21" t="n">
        <v>100</v>
      </c>
      <c r="E22" s="20">
        <f>C22*D22</f>
        <v/>
      </c>
      <c r="F22" s="17">
        <f>E22/E26</f>
        <v/>
      </c>
      <c r="G22" s="19">
        <f>F22</f>
        <v/>
      </c>
    </row>
    <row r="23">
      <c r="A23" s="1" t="inlineStr">
        <is>
          <t>300ETF</t>
        </is>
      </c>
      <c r="B23" s="2" t="inlineStr">
        <is>
          <t>510300</t>
        </is>
      </c>
      <c r="C23" s="20" t="n">
        <v>3.362</v>
      </c>
      <c r="D23" s="21" t="n">
        <v>200</v>
      </c>
      <c r="E23" s="20">
        <f>C23*D23</f>
        <v/>
      </c>
      <c r="F23" s="17">
        <f>E23/E26</f>
        <v/>
      </c>
      <c r="G23" s="19">
        <f>SUM(F23:F24)</f>
        <v/>
      </c>
    </row>
    <row r="24">
      <c r="A24" s="1" t="inlineStr">
        <is>
          <t>黄金ETF</t>
        </is>
      </c>
      <c r="B24" s="2" t="inlineStr">
        <is>
          <t>518880</t>
        </is>
      </c>
      <c r="C24" s="20" t="n">
        <v>4.662</v>
      </c>
      <c r="D24" s="21" t="n">
        <v>1400</v>
      </c>
      <c r="E24" s="20">
        <f>C24*D24</f>
        <v/>
      </c>
      <c r="F24" s="17">
        <f>E24/E26</f>
        <v/>
      </c>
    </row>
    <row r="25">
      <c r="A25" s="11" t="inlineStr">
        <is>
          <t>现金</t>
        </is>
      </c>
      <c r="B25" s="12" t="inlineStr">
        <is>
          <t>000000</t>
        </is>
      </c>
      <c r="C25" s="20" t="n">
        <v>1</v>
      </c>
      <c r="E25" s="20" t="n">
        <v>13865.32</v>
      </c>
      <c r="F25" s="17">
        <f>E25/E26</f>
        <v/>
      </c>
      <c r="G25" s="19">
        <f>SUM(F25)</f>
        <v/>
      </c>
    </row>
    <row r="26">
      <c r="A26" s="1" t="inlineStr">
        <is>
          <t>合计</t>
        </is>
      </c>
      <c r="E26" s="20">
        <f>SUM(E2:E25)</f>
        <v/>
      </c>
      <c r="G26" s="17">
        <f>SUM(G2:G25)</f>
        <v/>
      </c>
    </row>
  </sheetData>
  <mergeCells count="6">
    <mergeCell ref="G23:G24"/>
    <mergeCell ref="G3:G6"/>
    <mergeCell ref="G7:G10"/>
    <mergeCell ref="G20:G21"/>
    <mergeCell ref="G11:G14"/>
    <mergeCell ref="G15:G19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workbookViewId="0">
      <selection activeCell="D19" sqref="D19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0" min="3" max="3"/>
    <col width="9" customWidth="1" style="21" min="4" max="4"/>
    <col width="12.625" customWidth="1" style="20" min="5" max="5"/>
    <col width="13.5" customWidth="1" style="17" min="6" max="6"/>
    <col width="9.875" customWidth="1" style="18" min="7" max="7"/>
    <col width="9" customWidth="1" style="1" min="8" max="8"/>
    <col width="9" customWidth="1" style="1" min="9" max="16384"/>
  </cols>
  <sheetData>
    <row r="1">
      <c r="A1" s="7" t="inlineStr">
        <is>
          <t>股票名称</t>
        </is>
      </c>
      <c r="B1" s="8" t="inlineStr">
        <is>
          <t>股票代码</t>
        </is>
      </c>
      <c r="C1" s="22" t="inlineStr">
        <is>
          <t>股价</t>
        </is>
      </c>
      <c r="D1" s="23" t="inlineStr">
        <is>
          <t>持仓</t>
        </is>
      </c>
      <c r="E1" s="22" t="inlineStr">
        <is>
          <t>市值</t>
        </is>
      </c>
      <c r="F1" s="13" t="inlineStr">
        <is>
          <t>仓位占比</t>
        </is>
      </c>
      <c r="G1" s="7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0" t="n">
        <v>42.78</v>
      </c>
      <c r="D2" s="21" t="n">
        <v>200</v>
      </c>
      <c r="E2" s="20">
        <f>C2*D2</f>
        <v/>
      </c>
      <c r="F2" s="17">
        <f>E2/E29</f>
        <v/>
      </c>
      <c r="G2" s="14">
        <f>SUM(F2:F2)</f>
        <v/>
      </c>
    </row>
    <row r="3">
      <c r="A3" s="11" t="inlineStr">
        <is>
          <t>达仁堂</t>
        </is>
      </c>
      <c r="B3" s="2" t="inlineStr">
        <is>
          <t>600329</t>
        </is>
      </c>
      <c r="C3" s="20" t="n">
        <v>29.17</v>
      </c>
      <c r="D3" s="21" t="n">
        <v>1400</v>
      </c>
      <c r="E3" s="20">
        <f>C3*D3</f>
        <v/>
      </c>
      <c r="F3" s="17">
        <f>E3/E29</f>
        <v/>
      </c>
      <c r="G3" s="17">
        <f>SUM(E3:E6)/E29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0" t="n">
        <v>57.8</v>
      </c>
      <c r="D4" s="21" t="n">
        <v>1200</v>
      </c>
      <c r="E4" s="20">
        <f>C4*D4</f>
        <v/>
      </c>
      <c r="F4" s="17">
        <f>E4/E29</f>
        <v/>
      </c>
    </row>
    <row r="5">
      <c r="A5" s="1" t="inlineStr">
        <is>
          <t>云南白药</t>
        </is>
      </c>
      <c r="B5" s="16" t="inlineStr">
        <is>
          <t>000538</t>
        </is>
      </c>
      <c r="C5" s="20" t="n">
        <v>49.42</v>
      </c>
      <c r="D5" s="21" t="n">
        <v>900</v>
      </c>
      <c r="E5" s="20">
        <f>C5*D5</f>
        <v/>
      </c>
      <c r="F5" s="17">
        <f>E5/E29</f>
        <v/>
      </c>
    </row>
    <row r="6">
      <c r="A6" s="1" t="inlineStr">
        <is>
          <t>白云山</t>
        </is>
      </c>
      <c r="B6" s="2" t="inlineStr">
        <is>
          <t>600332</t>
        </is>
      </c>
      <c r="C6" s="20" t="n">
        <v>29.08</v>
      </c>
      <c r="D6" s="21" t="n">
        <v>1000</v>
      </c>
      <c r="E6" s="20">
        <f>C6*D6</f>
        <v/>
      </c>
      <c r="F6" s="17">
        <f>E6/E29</f>
        <v/>
      </c>
    </row>
    <row r="7">
      <c r="A7" s="1" t="inlineStr">
        <is>
          <t>华东医药</t>
        </is>
      </c>
      <c r="B7" s="16" t="inlineStr">
        <is>
          <t>000963</t>
        </is>
      </c>
      <c r="C7" s="20" t="n">
        <v>31.68</v>
      </c>
      <c r="D7" s="21" t="n">
        <v>1240</v>
      </c>
      <c r="E7" s="20">
        <f>C7*D7</f>
        <v/>
      </c>
      <c r="F7" s="17">
        <f>E7/E29</f>
        <v/>
      </c>
      <c r="G7" s="17">
        <f>SUM(E7:E10)/E29</f>
        <v/>
      </c>
    </row>
    <row r="8">
      <c r="A8" s="11" t="inlineStr">
        <is>
          <t>山东药玻</t>
        </is>
      </c>
      <c r="B8" s="12" t="inlineStr">
        <is>
          <t>600529</t>
        </is>
      </c>
      <c r="C8" s="20" t="n">
        <v>26.22</v>
      </c>
      <c r="D8" s="21" t="n">
        <v>900</v>
      </c>
      <c r="E8" s="20">
        <f>C8*D8</f>
        <v/>
      </c>
      <c r="F8" s="17">
        <f>E8/E29</f>
        <v/>
      </c>
    </row>
    <row r="9">
      <c r="A9" s="1" t="inlineStr">
        <is>
          <t>三诺生物</t>
        </is>
      </c>
      <c r="B9" s="2" t="inlineStr">
        <is>
          <t>300298</t>
        </is>
      </c>
      <c r="C9" s="20" t="n">
        <v>24.51</v>
      </c>
      <c r="D9" s="21" t="n">
        <v>200</v>
      </c>
      <c r="E9" s="20">
        <f>C9*D9</f>
        <v/>
      </c>
      <c r="F9" s="17">
        <f>E9/E29</f>
        <v/>
      </c>
    </row>
    <row r="10">
      <c r="A10" s="1" t="inlineStr">
        <is>
          <t>天坛生物</t>
        </is>
      </c>
      <c r="B10" s="2" t="inlineStr">
        <is>
          <t>600161</t>
        </is>
      </c>
      <c r="C10" s="20" t="n">
        <v>29.5</v>
      </c>
      <c r="D10" s="21" t="n">
        <v>2040</v>
      </c>
      <c r="E10" s="20">
        <f>C10*D10</f>
        <v/>
      </c>
      <c r="F10" s="17">
        <f>E10/E29</f>
        <v/>
      </c>
    </row>
    <row r="11">
      <c r="A11" s="1" t="inlineStr">
        <is>
          <t>洋河股份</t>
        </is>
      </c>
      <c r="B11" s="2" t="inlineStr">
        <is>
          <t>002304</t>
        </is>
      </c>
      <c r="C11" s="20" t="n">
        <v>98.5</v>
      </c>
      <c r="D11" s="21" t="n">
        <v>300</v>
      </c>
      <c r="E11" s="20">
        <f>C11*D11</f>
        <v/>
      </c>
      <c r="F11" s="17">
        <f>E11/E29</f>
        <v/>
      </c>
      <c r="G11" s="17">
        <f>SUM(F11:F15)</f>
        <v/>
      </c>
    </row>
    <row r="12">
      <c r="A12" s="1" t="inlineStr">
        <is>
          <t>泸州老窖</t>
        </is>
      </c>
      <c r="B12" s="16" t="inlineStr">
        <is>
          <t>000568</t>
        </is>
      </c>
      <c r="C12" s="20" t="n">
        <v>153.66</v>
      </c>
      <c r="D12" s="21" t="n">
        <v>100</v>
      </c>
      <c r="E12" s="20">
        <f>C12*D12</f>
        <v/>
      </c>
      <c r="F12" s="17">
        <f>E12/E29</f>
        <v/>
      </c>
    </row>
    <row r="13">
      <c r="A13" s="1" t="inlineStr">
        <is>
          <t>五粮液</t>
        </is>
      </c>
      <c r="B13" s="12" t="inlineStr">
        <is>
          <t>000858</t>
        </is>
      </c>
      <c r="C13" s="20" t="n">
        <v>133.59</v>
      </c>
      <c r="D13" s="21" t="n">
        <v>100</v>
      </c>
      <c r="E13" s="20">
        <f>C13*D13</f>
        <v/>
      </c>
      <c r="F13" s="17">
        <f>E13/E29</f>
        <v/>
      </c>
    </row>
    <row r="14">
      <c r="A14" s="1" t="inlineStr">
        <is>
          <t>山西汾酒</t>
        </is>
      </c>
      <c r="B14" s="2" t="inlineStr">
        <is>
          <t>600809</t>
        </is>
      </c>
      <c r="C14" s="20" t="n">
        <v>225.2</v>
      </c>
      <c r="D14" s="21" t="n">
        <v>140</v>
      </c>
      <c r="E14" s="20">
        <f>C14*D14</f>
        <v/>
      </c>
      <c r="F14" s="17">
        <f>E14/E29</f>
        <v/>
      </c>
    </row>
    <row r="15">
      <c r="A15" s="1" t="inlineStr">
        <is>
          <t>酒ETF</t>
        </is>
      </c>
      <c r="B15" s="2" t="inlineStr">
        <is>
          <t>512690</t>
        </is>
      </c>
      <c r="C15" s="20" t="n">
        <v>0.641</v>
      </c>
      <c r="D15" s="21" t="n">
        <v>21900</v>
      </c>
      <c r="E15" s="20">
        <f>C15*D15</f>
        <v/>
      </c>
      <c r="F15" s="17">
        <f>E15/E29</f>
        <v/>
      </c>
    </row>
    <row r="16">
      <c r="A16" s="11" t="inlineStr">
        <is>
          <t>海天味业</t>
        </is>
      </c>
      <c r="B16" s="12" t="inlineStr">
        <is>
          <t>603288</t>
        </is>
      </c>
      <c r="C16" s="20" t="n">
        <v>37.36</v>
      </c>
      <c r="D16" s="21" t="n">
        <v>400</v>
      </c>
      <c r="E16" s="20">
        <f>C16*D16</f>
        <v/>
      </c>
      <c r="F16" s="17">
        <f>E16/E29</f>
        <v/>
      </c>
      <c r="G16" s="17">
        <f>SUM(F16:F21)</f>
        <v/>
      </c>
    </row>
    <row r="17">
      <c r="A17" s="1" t="inlineStr">
        <is>
          <t>恒顺醋业</t>
        </is>
      </c>
      <c r="B17" s="2" t="inlineStr">
        <is>
          <t>600305</t>
        </is>
      </c>
      <c r="C17" s="20" t="n">
        <v>8.57</v>
      </c>
      <c r="D17" s="21" t="n">
        <v>2668</v>
      </c>
      <c r="E17" s="20">
        <f>C17*D17</f>
        <v/>
      </c>
      <c r="F17" s="17">
        <f>E17/E29</f>
        <v/>
      </c>
    </row>
    <row r="18">
      <c r="A18" s="1" t="inlineStr">
        <is>
          <t>伊利股份</t>
        </is>
      </c>
      <c r="B18" s="2" t="inlineStr">
        <is>
          <t>600887</t>
        </is>
      </c>
      <c r="C18" s="20" t="n">
        <v>28.18</v>
      </c>
      <c r="D18" s="21" t="n">
        <v>1500</v>
      </c>
      <c r="E18" s="20">
        <f>C18*D18</f>
        <v/>
      </c>
      <c r="F18" s="17">
        <f>E18/E29</f>
        <v/>
      </c>
    </row>
    <row r="19">
      <c r="A19" s="1" t="inlineStr">
        <is>
          <t>双汇发展</t>
        </is>
      </c>
      <c r="B19" s="16" t="inlineStr">
        <is>
          <t>000895</t>
        </is>
      </c>
      <c r="C19" s="20" t="n">
        <v>28.57</v>
      </c>
      <c r="D19" s="21" t="n">
        <v>1400</v>
      </c>
      <c r="E19" s="20">
        <f>C19*D19</f>
        <v/>
      </c>
      <c r="F19" s="17">
        <f>E19/E29</f>
        <v/>
      </c>
    </row>
    <row r="20">
      <c r="A20" s="1" t="inlineStr">
        <is>
          <t>涪陵榨菜</t>
        </is>
      </c>
      <c r="B20" s="2" t="inlineStr">
        <is>
          <t>002507</t>
        </is>
      </c>
      <c r="C20" s="20" t="n">
        <v>14.09</v>
      </c>
      <c r="D20" s="21" t="n">
        <v>1800</v>
      </c>
      <c r="E20" s="20">
        <f>C20*D20</f>
        <v/>
      </c>
      <c r="F20" s="17">
        <f>E20/E29</f>
        <v/>
      </c>
    </row>
    <row r="21">
      <c r="A21" s="1" t="inlineStr">
        <is>
          <t>安琪酵母</t>
        </is>
      </c>
      <c r="B21" s="2" t="inlineStr">
        <is>
          <t>600298</t>
        </is>
      </c>
      <c r="C21" s="20" t="n">
        <v>33.92</v>
      </c>
      <c r="D21" s="21" t="n">
        <v>1100</v>
      </c>
      <c r="E21" s="20">
        <f>C21*D21</f>
        <v/>
      </c>
      <c r="F21" s="17">
        <f>E21/E29</f>
        <v/>
      </c>
    </row>
    <row r="22">
      <c r="A22" s="1" t="inlineStr">
        <is>
          <t>格力电器</t>
        </is>
      </c>
      <c r="B22" s="2" t="inlineStr">
        <is>
          <t>000651</t>
        </is>
      </c>
      <c r="C22" s="20" t="n">
        <v>36.14</v>
      </c>
      <c r="D22" s="21" t="n">
        <v>400</v>
      </c>
      <c r="E22" s="20">
        <f>C22*D22</f>
        <v/>
      </c>
      <c r="F22" s="17">
        <f>E22/E29</f>
        <v/>
      </c>
      <c r="G22" s="17">
        <f>SUM(F22:F23)</f>
        <v/>
      </c>
    </row>
    <row r="23">
      <c r="A23" s="1" t="inlineStr">
        <is>
          <t>老板电器</t>
        </is>
      </c>
      <c r="B23" s="16" t="inlineStr">
        <is>
          <t>002508</t>
        </is>
      </c>
      <c r="C23" s="20" t="n">
        <v>23.29</v>
      </c>
      <c r="D23" s="21" t="n">
        <v>200</v>
      </c>
      <c r="E23" s="20">
        <f>C23*D23</f>
        <v/>
      </c>
      <c r="F23" s="17">
        <f>E23/E29</f>
        <v/>
      </c>
    </row>
    <row r="24">
      <c r="A24" s="1" t="inlineStr">
        <is>
          <t>中国中免</t>
        </is>
      </c>
      <c r="B24" s="2" t="inlineStr">
        <is>
          <t>601888</t>
        </is>
      </c>
      <c r="C24" s="20" t="n">
        <v>84.45</v>
      </c>
      <c r="D24" s="21" t="n">
        <v>300</v>
      </c>
      <c r="E24" s="20">
        <f>C24*D24</f>
        <v/>
      </c>
      <c r="F24" s="17">
        <f>E24/E29</f>
        <v/>
      </c>
      <c r="G24" s="17">
        <f>F24</f>
        <v/>
      </c>
    </row>
    <row r="25">
      <c r="A25" s="1" t="inlineStr">
        <is>
          <t>300ETF</t>
        </is>
      </c>
      <c r="B25" s="2" t="inlineStr">
        <is>
          <t>510300</t>
        </is>
      </c>
      <c r="C25" s="20" t="n">
        <v>3.362</v>
      </c>
      <c r="D25" s="21" t="n">
        <v>2800</v>
      </c>
      <c r="E25" s="20">
        <f>C25*D25</f>
        <v/>
      </c>
      <c r="F25" s="17">
        <f>E25/E29</f>
        <v/>
      </c>
      <c r="G25" s="19">
        <f>SUM(F25:F27)</f>
        <v/>
      </c>
    </row>
    <row r="26">
      <c r="A26" s="1" t="inlineStr">
        <is>
          <t>100ETF</t>
        </is>
      </c>
      <c r="B26" s="2" t="inlineStr">
        <is>
          <t>512910</t>
        </is>
      </c>
      <c r="C26" s="20" t="n">
        <v>0.853</v>
      </c>
      <c r="D26" s="21" t="n">
        <v>500</v>
      </c>
      <c r="E26" s="20">
        <f>C26*D26</f>
        <v/>
      </c>
      <c r="F26" s="17">
        <f>E26/E29</f>
        <v/>
      </c>
    </row>
    <row r="27">
      <c r="A27" s="1" t="inlineStr">
        <is>
          <t>黄金ETF</t>
        </is>
      </c>
      <c r="B27" s="2" t="inlineStr">
        <is>
          <t>518880</t>
        </is>
      </c>
      <c r="C27" s="20" t="n">
        <v>4.662</v>
      </c>
      <c r="D27" s="21" t="n">
        <v>4700</v>
      </c>
      <c r="E27" s="20">
        <f>C27*D27</f>
        <v/>
      </c>
      <c r="F27" s="17">
        <f>E27/E29</f>
        <v/>
      </c>
    </row>
    <row r="28">
      <c r="A28" s="11" t="inlineStr">
        <is>
          <t>现金</t>
        </is>
      </c>
      <c r="B28" s="12" t="inlineStr">
        <is>
          <t>000000</t>
        </is>
      </c>
      <c r="C28" s="20" t="n">
        <v>1</v>
      </c>
      <c r="E28" s="20" t="n">
        <v>26593.06</v>
      </c>
      <c r="F28" s="17">
        <f>E28/E29</f>
        <v/>
      </c>
      <c r="G28" s="17">
        <f>SUM(F28)</f>
        <v/>
      </c>
    </row>
    <row r="29">
      <c r="A29" s="1" t="inlineStr">
        <is>
          <t>合计</t>
        </is>
      </c>
      <c r="E29" s="20">
        <f>SUM(E2:E28)</f>
        <v/>
      </c>
      <c r="G29" s="17">
        <f>SUM(G2:G28)</f>
        <v/>
      </c>
    </row>
  </sheetData>
  <mergeCells count="6">
    <mergeCell ref="G22:G23"/>
    <mergeCell ref="G3:G6"/>
    <mergeCell ref="G25:G27"/>
    <mergeCell ref="G11:G15"/>
    <mergeCell ref="G16:G21"/>
    <mergeCell ref="G7:G10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wps</dc:creator>
  <dcterms:created xmlns:dcterms="http://purl.org/dc/terms/" xmlns:xsi="http://www.w3.org/2001/XMLSchema-instance" xsi:type="dcterms:W3CDTF">2018-06-08T11:28:00Z</dcterms:created>
  <dcterms:modified xmlns:dcterms="http://purl.org/dc/terms/" xmlns:xsi="http://www.w3.org/2001/XMLSchema-instance" xsi:type="dcterms:W3CDTF">2023-06-04T12:19:33Z</dcterms:modified>
  <cp:lastModifiedBy>shum hins</cp:lastModifiedBy>
</cp:coreProperties>
</file>