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9656DE42-90F5-415B-9496-12F3F64EBF1F}" xr6:coauthVersionLast="45" xr6:coauthVersionMax="45" xr10:uidLastSave="{00000000-0000-0000-0000-000000000000}"/>
  <bookViews>
    <workbookView xWindow="-120" yWindow="-120" windowWidth="29040" windowHeight="16440" tabRatio="500" xr2:uid="{00000000-000D-0000-FFFF-FFFF00000000}"/>
  </bookViews>
  <sheets>
    <sheet name="现金流量及资产负债表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25" i="1" l="1"/>
  <c r="Y24" i="1"/>
  <c r="Y23" i="1"/>
  <c r="Z9" i="1"/>
  <c r="Z15" i="1"/>
  <c r="Z16" i="1"/>
  <c r="Y16" i="1"/>
  <c r="Y15" i="1"/>
  <c r="Z14" i="1"/>
  <c r="Z13" i="1"/>
  <c r="Z12" i="1"/>
  <c r="Z11" i="1"/>
  <c r="Z10" i="1"/>
  <c r="Y9" i="1"/>
  <c r="Z8" i="1"/>
  <c r="Z6" i="1"/>
  <c r="Z5" i="1"/>
  <c r="Z4" i="1"/>
  <c r="Z7" i="1"/>
  <c r="Z3" i="1" l="1"/>
  <c r="Z2" i="1"/>
  <c r="E24" i="1" l="1"/>
  <c r="F24" i="1" s="1"/>
  <c r="G24" i="1" s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P14" i="1"/>
  <c r="P13" i="1"/>
  <c r="P12" i="1"/>
  <c r="P11" i="1"/>
  <c r="P10" i="1"/>
  <c r="X9" i="1"/>
  <c r="W9" i="1"/>
  <c r="V9" i="1"/>
  <c r="U9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E9" i="1"/>
  <c r="D9" i="1"/>
  <c r="P8" i="1"/>
  <c r="P7" i="1"/>
  <c r="P6" i="1"/>
  <c r="P5" i="1"/>
  <c r="P4" i="1"/>
  <c r="P3" i="1"/>
  <c r="P2" i="1"/>
  <c r="G16" i="1" l="1"/>
  <c r="K16" i="1"/>
  <c r="O16" i="1"/>
  <c r="T16" i="1"/>
  <c r="X16" i="1"/>
  <c r="E25" i="1"/>
  <c r="D16" i="1"/>
  <c r="H16" i="1"/>
  <c r="L16" i="1"/>
  <c r="U16" i="1"/>
  <c r="F25" i="1"/>
  <c r="E16" i="1"/>
  <c r="I16" i="1"/>
  <c r="M16" i="1"/>
  <c r="G25" i="1"/>
  <c r="R16" i="1"/>
  <c r="V16" i="1"/>
  <c r="Q16" i="1"/>
  <c r="F16" i="1"/>
  <c r="J16" i="1"/>
  <c r="N16" i="1"/>
  <c r="S16" i="1"/>
  <c r="W16" i="1"/>
  <c r="P15" i="1"/>
  <c r="H24" i="1"/>
  <c r="I24" i="1"/>
  <c r="K24" i="1" s="1"/>
  <c r="M24" i="1" s="1"/>
  <c r="O24" i="1" s="1"/>
  <c r="Q24" i="1" s="1"/>
  <c r="M25" i="1"/>
  <c r="P9" i="1"/>
  <c r="P16" i="1" l="1"/>
  <c r="K25" i="1"/>
  <c r="R24" i="1"/>
  <c r="Q25" i="1"/>
  <c r="I25" i="1"/>
  <c r="J24" i="1"/>
  <c r="H25" i="1"/>
  <c r="O25" i="1"/>
  <c r="L24" i="1" l="1"/>
  <c r="J25" i="1"/>
  <c r="S24" i="1"/>
  <c r="R25" i="1"/>
  <c r="T24" i="1" l="1"/>
  <c r="S25" i="1"/>
  <c r="L25" i="1"/>
  <c r="N24" i="1"/>
  <c r="N25" i="1" s="1"/>
  <c r="U24" i="1" l="1"/>
  <c r="T25" i="1"/>
  <c r="U25" i="1" l="1"/>
  <c r="V24" i="1"/>
  <c r="W24" i="1" l="1"/>
  <c r="V25" i="1"/>
  <c r="X24" i="1" l="1"/>
  <c r="X25" i="1" s="1"/>
  <c r="W25" i="1"/>
</calcChain>
</file>

<file path=xl/sharedStrings.xml><?xml version="1.0" encoding="utf-8"?>
<sst xmlns="http://schemas.openxmlformats.org/spreadsheetml/2006/main" count="53" uniqueCount="51">
  <si>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</si>
  <si>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</si>
  <si>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</si>
  <si>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</si>
  <si>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</si>
  <si>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</si>
  <si>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</si>
  <si>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</si>
  <si>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</si>
  <si>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</si>
  <si>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</si>
  <si>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</si>
  <si>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</si>
  <si>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</si>
  <si>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</si>
  <si>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</si>
  <si>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</si>
  <si>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</si>
  <si>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</si>
  <si>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</si>
  <si>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</si>
  <si>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</si>
  <si>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</si>
  <si>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现金流量</t>
  </si>
  <si>
    <t>收入项</t>
  </si>
  <si>
    <t>工资</t>
  </si>
  <si>
    <t>兼职</t>
  </si>
  <si>
    <t>其他现金收入</t>
  </si>
  <si>
    <t>公积金提取</t>
  </si>
  <si>
    <t>报效款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</si>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</sst>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2" x14ac:knownFonts="1">
    <font>
      <sz val="11"/>
      <color rgb="FF000000"/>
      <name val="等线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(现金流量及资产负债表!$D$1:$O$1,现金流量及资产负债表!$Q$1:$Y$1)</c:f>
              <c:strCache>
                <c:ptCount val="9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</c:strCache>
            </c:strRef>
          </c:cat>
          <c:val>
            <c:numRef>
              <c:f>(现金流量及资产负债表!$D$23:$O$23,现金流量及资产负债表!$Q$23:$Y$23)</c:f>
              <c:numCache>
                <c:formatCode>0.00</c:formatCode>
                <c:ptCount val="9"/>
                <c:pt idx="0">
                  <c:v>265255.3</c:v>
                </c:pt>
                <c:pt idx="1">
                  <c:v>283528.33999999997</c:v>
                </c:pt>
                <c:pt idx="2">
                  <c:v>281150.98</c:v>
                </c:pt>
                <c:pt idx="3">
                  <c:v>317850.69999999995</c:v>
                </c:pt>
                <c:pt idx="4">
                  <c:v>348620.79999999999</c:v>
                </c:pt>
                <c:pt idx="5">
                  <c:v>404304.67</c:v>
                </c:pt>
                <c:pt idx="6">
                  <c:v>396963.57999999996</c:v>
                </c:pt>
                <c:pt idx="7">
                  <c:v>389755.95</c:v>
                </c:pt>
                <c:pt idx="8">
                  <c:v>382849.73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7-4F8E-A975-21A4EA08D951}"/>
            </c:ext>
          </c:extLst>
        </c:ser>
        <c:ser>
          <c:idx val="1"/>
          <c:order val="1"/>
          <c:tx>
            <c:v>净资产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(现金流量及资产负债表!$D$1:$O$1,现金流量及资产负债表!$Q$1:$Y$1)</c:f>
              <c:strCache>
                <c:ptCount val="9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</c:strCache>
            </c:strRef>
          </c:cat>
          <c:val>
            <c:numRef>
              <c:f>(现金流量及资产负债表!$D$25:$O$25,现金流量及资产负债表!$Q$25:$Y$25)</c:f>
              <c:numCache>
                <c:formatCode>0.00</c:formatCode>
                <c:ptCount val="9"/>
                <c:pt idx="0">
                  <c:v>165255.29999999999</c:v>
                </c:pt>
                <c:pt idx="1">
                  <c:v>183528.33999999997</c:v>
                </c:pt>
                <c:pt idx="2">
                  <c:v>181150.97999999998</c:v>
                </c:pt>
                <c:pt idx="3">
                  <c:v>217850.69999999995</c:v>
                </c:pt>
                <c:pt idx="4">
                  <c:v>248620.79999999999</c:v>
                </c:pt>
                <c:pt idx="5">
                  <c:v>304304.67</c:v>
                </c:pt>
                <c:pt idx="6">
                  <c:v>226963.57999999996</c:v>
                </c:pt>
                <c:pt idx="7">
                  <c:v>219755.95</c:v>
                </c:pt>
                <c:pt idx="8">
                  <c:v>212849.72999999998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7-4F8E-A975-21A4EA08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1"/>
      </c:catAx>
      <c:valAx>
        <c:axId val="743000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27</xdr:row>
      <xdr:rowOff>175785</xdr:rowOff>
    </xdr:from>
    <xdr:to>
      <xdr:col>22</xdr:col>
      <xdr:colOff>754560</xdr:colOff>
      <xdr:row>46</xdr:row>
      <xdr:rowOff>91545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25"/>
  <sheetViews>
    <sheetView tabSelected="1" zoomScaleNormal="100" workbookViewId="0">
      <selection activeCell="D7" sqref="D1:P1048576"/>
    </sheetView>
  </sheetViews>
  <sheetFormatPr defaultRowHeight="14.25" x14ac:dyDescent="0.2"/>
  <cols>
    <col min="1" max="2" width="10.5" style="1" customWidth="1"/>
    <col min="3" max="3" width="12.125" style="1" customWidth="1"/>
    <col min="4" max="15" width="10.5" style="2" hidden="1" customWidth="1"/>
    <col min="16" max="16" width="14.25" style="2" hidden="1" customWidth="1"/>
    <col min="17" max="25" width="10.5" style="2" customWidth="1"/>
    <col min="26" max="26" width="12.75" style="2" customWidth="1"/>
    <col min="27" max="70" width="10.5" style="2" customWidth="1"/>
    <col min="71" max="1026" width="10.5" style="1" customWidth="1"/>
  </cols>
  <sheetData>
    <row r="1" spans="1:28" x14ac:dyDescent="0.2">
      <c r="A1" s="8" t="s">
        <v>0</v>
      </c>
      <c r="B1" s="8"/>
      <c r="C1" s="8"/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7">
        <v>44075</v>
      </c>
      <c r="Z1" s="6" t="s">
        <v>22</v>
      </c>
    </row>
    <row r="2" spans="1:28" x14ac:dyDescent="0.2">
      <c r="A2" s="9" t="s">
        <v>23</v>
      </c>
      <c r="B2" s="9" t="s">
        <v>24</v>
      </c>
      <c r="C2" s="5" t="s">
        <v>25</v>
      </c>
      <c r="D2" s="3">
        <v>7709</v>
      </c>
      <c r="E2" s="3">
        <v>7414.05</v>
      </c>
      <c r="F2" s="3">
        <v>7400</v>
      </c>
      <c r="G2" s="3">
        <v>7478.26</v>
      </c>
      <c r="H2" s="3">
        <v>7489.89</v>
      </c>
      <c r="I2" s="3">
        <v>7760</v>
      </c>
      <c r="J2" s="3">
        <v>7517.05</v>
      </c>
      <c r="K2" s="3">
        <v>7474.38</v>
      </c>
      <c r="L2" s="3">
        <v>7656.73</v>
      </c>
      <c r="M2" s="3">
        <v>7245.45</v>
      </c>
      <c r="N2" s="3">
        <v>7462.74</v>
      </c>
      <c r="O2" s="3">
        <v>7474.37</v>
      </c>
      <c r="P2" s="3">
        <f t="shared" ref="P2:P16" si="0">SUM(D2:O2)</f>
        <v>90081.919999999998</v>
      </c>
      <c r="Q2" s="3">
        <v>12359.3</v>
      </c>
      <c r="R2" s="3">
        <v>12271.99</v>
      </c>
      <c r="S2" s="3">
        <v>12469.87</v>
      </c>
      <c r="T2" s="3">
        <v>12458.24</v>
      </c>
      <c r="U2" s="3">
        <v>12434.95</v>
      </c>
      <c r="V2" s="3">
        <v>12634.95</v>
      </c>
      <c r="W2" s="3">
        <v>11501.73</v>
      </c>
      <c r="X2" s="3">
        <v>10823.46</v>
      </c>
      <c r="Y2" s="3">
        <v>0</v>
      </c>
      <c r="Z2" s="2">
        <f t="shared" ref="Z2:Z16" si="1">SUM(Q2:Y2)</f>
        <v>96954.489999999991</v>
      </c>
    </row>
    <row r="3" spans="1:28" x14ac:dyDescent="0.2">
      <c r="A3" s="8"/>
      <c r="B3" s="8"/>
      <c r="C3" s="4" t="s">
        <v>26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3">
        <v>407</v>
      </c>
      <c r="X3" s="3">
        <v>911.2</v>
      </c>
      <c r="Y3" s="3">
        <v>316.60000000000002</v>
      </c>
      <c r="Z3" s="2">
        <f t="shared" si="1"/>
        <v>1634.8000000000002</v>
      </c>
    </row>
    <row r="4" spans="1:28" x14ac:dyDescent="0.2">
      <c r="A4" s="8"/>
      <c r="B4" s="8"/>
      <c r="C4" s="4" t="s">
        <v>27</v>
      </c>
      <c r="D4" s="3">
        <v>44.33</v>
      </c>
      <c r="E4" s="3">
        <v>0</v>
      </c>
      <c r="F4" s="3">
        <v>0</v>
      </c>
      <c r="G4" s="3">
        <v>0</v>
      </c>
      <c r="H4" s="3">
        <v>464.11</v>
      </c>
      <c r="I4" s="3">
        <v>481.18</v>
      </c>
      <c r="J4" s="3">
        <v>530.79999999999995</v>
      </c>
      <c r="K4" s="3">
        <v>462.06</v>
      </c>
      <c r="L4" s="3">
        <v>878.35</v>
      </c>
      <c r="M4" s="3">
        <v>39.4</v>
      </c>
      <c r="N4" s="3">
        <v>148.5</v>
      </c>
      <c r="O4" s="3">
        <v>38130</v>
      </c>
      <c r="P4" s="3">
        <f t="shared" si="0"/>
        <v>41178.730000000003</v>
      </c>
      <c r="Q4" s="3">
        <v>638</v>
      </c>
      <c r="R4" s="3">
        <v>88</v>
      </c>
      <c r="S4" s="3">
        <v>1172.99</v>
      </c>
      <c r="T4" s="2">
        <v>3000</v>
      </c>
      <c r="U4" s="3">
        <v>75</v>
      </c>
      <c r="V4" s="3">
        <v>4000</v>
      </c>
      <c r="W4" s="3">
        <v>19.940000000000001</v>
      </c>
      <c r="X4" s="3">
        <v>5346</v>
      </c>
      <c r="Y4" s="3">
        <v>15.33</v>
      </c>
      <c r="Z4" s="2">
        <f t="shared" si="1"/>
        <v>14355.26</v>
      </c>
    </row>
    <row r="5" spans="1:28" x14ac:dyDescent="0.2">
      <c r="A5" s="8"/>
      <c r="B5" s="8"/>
      <c r="C5" s="4" t="s">
        <v>28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3">
        <v>12000</v>
      </c>
      <c r="L5" s="3">
        <v>0</v>
      </c>
      <c r="M5" s="3">
        <v>0</v>
      </c>
      <c r="N5" s="3">
        <v>0</v>
      </c>
      <c r="O5" s="3">
        <v>0</v>
      </c>
      <c r="P5" s="3">
        <f t="shared" si="0"/>
        <v>12000</v>
      </c>
      <c r="Q5" s="2">
        <v>0</v>
      </c>
      <c r="R5" s="2">
        <v>0</v>
      </c>
      <c r="S5" s="3">
        <v>8000</v>
      </c>
      <c r="T5" s="3">
        <v>1500</v>
      </c>
      <c r="U5" s="3">
        <v>1500</v>
      </c>
      <c r="V5" s="2">
        <v>0</v>
      </c>
      <c r="W5" s="2">
        <v>0</v>
      </c>
      <c r="X5" s="2">
        <v>0</v>
      </c>
      <c r="Y5" s="2">
        <v>0</v>
      </c>
      <c r="Z5" s="2">
        <f t="shared" si="1"/>
        <v>11000</v>
      </c>
    </row>
    <row r="6" spans="1:28" x14ac:dyDescent="0.2">
      <c r="A6" s="8"/>
      <c r="B6" s="8"/>
      <c r="C6" s="4" t="s">
        <v>29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v>1473.3</v>
      </c>
      <c r="J6" s="3">
        <v>0</v>
      </c>
      <c r="K6" s="2">
        <v>0</v>
      </c>
      <c r="L6" s="2">
        <v>0</v>
      </c>
      <c r="M6" s="3">
        <v>1636</v>
      </c>
      <c r="N6" s="3">
        <v>400</v>
      </c>
      <c r="O6" s="3">
        <v>0</v>
      </c>
      <c r="P6" s="3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3">
        <v>1803.1</v>
      </c>
      <c r="X6" s="2">
        <v>0</v>
      </c>
      <c r="Y6" s="2">
        <v>0</v>
      </c>
      <c r="Z6" s="2">
        <f t="shared" si="1"/>
        <v>1803.1</v>
      </c>
    </row>
    <row r="7" spans="1:28" x14ac:dyDescent="0.2">
      <c r="A7" s="8"/>
      <c r="B7" s="8"/>
      <c r="C7" s="4" t="s">
        <v>30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3">
        <v>1296</v>
      </c>
      <c r="J7" s="3">
        <v>0</v>
      </c>
      <c r="K7" s="2">
        <v>0</v>
      </c>
      <c r="L7" s="3">
        <v>1944</v>
      </c>
      <c r="M7" s="3">
        <v>0</v>
      </c>
      <c r="N7" s="3">
        <v>0</v>
      </c>
      <c r="O7" s="3">
        <v>1944</v>
      </c>
      <c r="P7" s="3">
        <f t="shared" si="0"/>
        <v>5184</v>
      </c>
      <c r="Q7" s="2">
        <v>0</v>
      </c>
      <c r="R7" s="2">
        <v>0</v>
      </c>
      <c r="S7" s="3">
        <v>1944</v>
      </c>
      <c r="T7" s="3">
        <v>648</v>
      </c>
      <c r="U7" s="3">
        <v>648</v>
      </c>
      <c r="V7" s="3">
        <v>648</v>
      </c>
      <c r="W7" s="3">
        <v>648</v>
      </c>
      <c r="X7" s="3">
        <v>648</v>
      </c>
      <c r="Y7" s="3">
        <v>648</v>
      </c>
      <c r="Z7" s="2">
        <f t="shared" si="1"/>
        <v>5832</v>
      </c>
    </row>
    <row r="8" spans="1:28" x14ac:dyDescent="0.2">
      <c r="A8" s="8"/>
      <c r="B8" s="8"/>
      <c r="C8" s="4" t="s">
        <v>31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3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3">
        <v>70000</v>
      </c>
      <c r="X8" s="2">
        <v>0</v>
      </c>
      <c r="Y8" s="2">
        <v>0</v>
      </c>
      <c r="Z8" s="2">
        <f t="shared" si="1"/>
        <v>70000</v>
      </c>
    </row>
    <row r="9" spans="1:28" x14ac:dyDescent="0.2">
      <c r="A9" s="8"/>
      <c r="B9" s="8"/>
      <c r="C9" s="4" t="s">
        <v>32</v>
      </c>
      <c r="D9" s="2">
        <f t="shared" ref="D9:O9" si="2">SUM(D2:D8)</f>
        <v>7753.33</v>
      </c>
      <c r="E9" s="2">
        <f t="shared" si="2"/>
        <v>7414.05</v>
      </c>
      <c r="F9" s="2">
        <f t="shared" si="2"/>
        <v>57400</v>
      </c>
      <c r="G9" s="2">
        <f t="shared" si="2"/>
        <v>7478.26</v>
      </c>
      <c r="H9" s="2">
        <f t="shared" si="2"/>
        <v>7954</v>
      </c>
      <c r="I9" s="2">
        <f t="shared" si="2"/>
        <v>11010.48</v>
      </c>
      <c r="J9" s="2">
        <f t="shared" si="2"/>
        <v>8047.85</v>
      </c>
      <c r="K9" s="2">
        <f t="shared" si="2"/>
        <v>19936.440000000002</v>
      </c>
      <c r="L9" s="2">
        <f t="shared" si="2"/>
        <v>10479.08</v>
      </c>
      <c r="M9" s="2">
        <f t="shared" si="2"/>
        <v>8920.8499999999985</v>
      </c>
      <c r="N9" s="2">
        <f t="shared" si="2"/>
        <v>8011.24</v>
      </c>
      <c r="O9" s="2">
        <f t="shared" si="2"/>
        <v>47548.37</v>
      </c>
      <c r="P9" s="3">
        <f t="shared" si="0"/>
        <v>201953.94999999998</v>
      </c>
      <c r="Q9" s="2">
        <f t="shared" ref="Q9:Y9" si="3">SUM(Q2:Q8)</f>
        <v>12997.3</v>
      </c>
      <c r="R9" s="2">
        <f t="shared" si="3"/>
        <v>12359.99</v>
      </c>
      <c r="S9" s="2">
        <f t="shared" si="3"/>
        <v>23586.86</v>
      </c>
      <c r="T9" s="2">
        <f t="shared" si="3"/>
        <v>17606.239999999998</v>
      </c>
      <c r="U9" s="2">
        <f t="shared" si="3"/>
        <v>14657.95</v>
      </c>
      <c r="V9" s="2">
        <f t="shared" si="3"/>
        <v>17282.95</v>
      </c>
      <c r="W9" s="2">
        <f t="shared" si="3"/>
        <v>84379.77</v>
      </c>
      <c r="X9" s="2">
        <f t="shared" si="3"/>
        <v>17728.66</v>
      </c>
      <c r="Y9" s="2">
        <f t="shared" si="3"/>
        <v>979.93000000000006</v>
      </c>
      <c r="Z9" s="2">
        <f t="shared" si="1"/>
        <v>201579.65</v>
      </c>
      <c r="AB9" s="3"/>
    </row>
    <row r="10" spans="1:28" x14ac:dyDescent="0.2">
      <c r="A10" s="8"/>
      <c r="B10" s="8" t="s">
        <v>33</v>
      </c>
      <c r="C10" s="4" t="s">
        <v>34</v>
      </c>
      <c r="D10" s="3">
        <v>2401</v>
      </c>
      <c r="E10" s="3">
        <v>2029.83</v>
      </c>
      <c r="F10" s="3">
        <v>1375.56</v>
      </c>
      <c r="G10" s="3">
        <v>2699.75</v>
      </c>
      <c r="H10" s="3">
        <v>3113.23</v>
      </c>
      <c r="I10" s="3">
        <v>3190.37</v>
      </c>
      <c r="J10" s="3">
        <v>1404.08</v>
      </c>
      <c r="K10" s="3">
        <v>1836.61</v>
      </c>
      <c r="L10" s="3">
        <v>1146.8800000000001</v>
      </c>
      <c r="M10" s="3">
        <v>3626.41</v>
      </c>
      <c r="N10" s="3">
        <v>1715.16</v>
      </c>
      <c r="O10" s="3">
        <v>1728.63</v>
      </c>
      <c r="P10" s="3">
        <f t="shared" si="0"/>
        <v>26267.51</v>
      </c>
      <c r="Q10" s="3">
        <v>4512.24</v>
      </c>
      <c r="R10" s="3">
        <v>969.37</v>
      </c>
      <c r="S10" s="3">
        <v>2381.5500000000002</v>
      </c>
      <c r="T10" s="3">
        <v>6214.7</v>
      </c>
      <c r="U10" s="3">
        <v>3004.41</v>
      </c>
      <c r="V10" s="3">
        <v>9534.9</v>
      </c>
      <c r="W10" s="3">
        <v>10480.42</v>
      </c>
      <c r="X10" s="3">
        <v>6134.28</v>
      </c>
      <c r="Y10" s="3">
        <v>5677.38</v>
      </c>
      <c r="Z10" s="2">
        <f t="shared" si="1"/>
        <v>48909.249999999993</v>
      </c>
      <c r="AB10" s="3"/>
    </row>
    <row r="11" spans="1:28" x14ac:dyDescent="0.2">
      <c r="A11" s="8"/>
      <c r="B11" s="8"/>
      <c r="C11" s="4" t="s">
        <v>35</v>
      </c>
      <c r="D11" s="3">
        <v>1230</v>
      </c>
      <c r="E11" s="3">
        <v>3690</v>
      </c>
      <c r="F11" s="3">
        <v>708.5</v>
      </c>
      <c r="G11" s="3">
        <v>0</v>
      </c>
      <c r="H11" s="3">
        <v>3962</v>
      </c>
      <c r="I11" s="3">
        <v>0</v>
      </c>
      <c r="J11" s="3">
        <v>0</v>
      </c>
      <c r="K11" s="3">
        <v>4285</v>
      </c>
      <c r="L11" s="3">
        <v>0</v>
      </c>
      <c r="M11" s="3">
        <v>373</v>
      </c>
      <c r="N11" s="3">
        <v>3690</v>
      </c>
      <c r="O11" s="3">
        <v>339</v>
      </c>
      <c r="P11" s="3">
        <f t="shared" si="0"/>
        <v>18277.5</v>
      </c>
      <c r="Q11" s="2">
        <v>0</v>
      </c>
      <c r="R11" s="3">
        <v>1700</v>
      </c>
      <c r="S11" s="3">
        <v>5190</v>
      </c>
      <c r="T11" s="2">
        <v>0</v>
      </c>
      <c r="U11" s="3">
        <v>5467</v>
      </c>
      <c r="V11" s="2">
        <v>0</v>
      </c>
      <c r="W11" s="2">
        <v>0</v>
      </c>
      <c r="X11" s="2">
        <v>0</v>
      </c>
      <c r="Y11" s="2">
        <v>0</v>
      </c>
      <c r="Z11" s="2">
        <f t="shared" si="1"/>
        <v>12357</v>
      </c>
      <c r="AB11" s="3"/>
    </row>
    <row r="12" spans="1:28" x14ac:dyDescent="0.2">
      <c r="A12" s="8"/>
      <c r="B12" s="8"/>
      <c r="C12" s="4" t="s">
        <v>36</v>
      </c>
      <c r="D12" s="3">
        <v>0</v>
      </c>
      <c r="E12" s="3">
        <v>800</v>
      </c>
      <c r="F12" s="3">
        <v>200</v>
      </c>
      <c r="G12" s="3">
        <v>50</v>
      </c>
      <c r="H12" s="3">
        <v>34.4</v>
      </c>
      <c r="I12" s="3">
        <v>121</v>
      </c>
      <c r="J12" s="3">
        <v>315.77999999999997</v>
      </c>
      <c r="K12" s="3">
        <v>287.5</v>
      </c>
      <c r="L12" s="3">
        <v>29</v>
      </c>
      <c r="M12" s="3">
        <v>0</v>
      </c>
      <c r="N12" s="3">
        <v>0</v>
      </c>
      <c r="O12" s="3">
        <v>0</v>
      </c>
      <c r="P12" s="3">
        <f t="shared" si="0"/>
        <v>1837.68</v>
      </c>
      <c r="Q12" s="3">
        <v>454.7</v>
      </c>
      <c r="R12" s="3">
        <v>663.4</v>
      </c>
      <c r="S12" s="3">
        <v>373</v>
      </c>
      <c r="T12" s="3">
        <v>89</v>
      </c>
      <c r="U12" s="3">
        <v>573</v>
      </c>
      <c r="V12" s="3">
        <v>217</v>
      </c>
      <c r="W12" s="2">
        <v>108166.76</v>
      </c>
      <c r="X12" s="2">
        <v>840</v>
      </c>
      <c r="Y12" s="2">
        <v>819.5</v>
      </c>
      <c r="Z12" s="2">
        <f t="shared" si="1"/>
        <v>112196.36</v>
      </c>
    </row>
    <row r="13" spans="1:28" x14ac:dyDescent="0.2">
      <c r="A13" s="8"/>
      <c r="B13" s="8"/>
      <c r="C13" s="4" t="s">
        <v>37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3">
        <f t="shared" si="0"/>
        <v>0</v>
      </c>
      <c r="Q13" s="2">
        <v>0</v>
      </c>
      <c r="R13" s="3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f t="shared" si="1"/>
        <v>5000</v>
      </c>
    </row>
    <row r="14" spans="1:28" x14ac:dyDescent="0.2">
      <c r="A14" s="8"/>
      <c r="B14" s="8"/>
      <c r="C14" s="4" t="s">
        <v>38</v>
      </c>
      <c r="D14" s="3">
        <v>3267.55</v>
      </c>
      <c r="E14" s="3">
        <v>3332.9</v>
      </c>
      <c r="F14" s="3">
        <v>3399.55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f t="shared" si="1"/>
        <v>0</v>
      </c>
    </row>
    <row r="15" spans="1:28" x14ac:dyDescent="0.2">
      <c r="A15" s="8"/>
      <c r="B15" s="8"/>
      <c r="C15" s="4" t="s">
        <v>32</v>
      </c>
      <c r="D15" s="2">
        <f t="shared" ref="D15:O15" si="4">SUM(D10:D14)</f>
        <v>6898.55</v>
      </c>
      <c r="E15" s="2">
        <f t="shared" si="4"/>
        <v>9852.73</v>
      </c>
      <c r="F15" s="2">
        <f t="shared" si="4"/>
        <v>5683.6100000000006</v>
      </c>
      <c r="G15" s="2">
        <f t="shared" si="4"/>
        <v>2749.75</v>
      </c>
      <c r="H15" s="2">
        <f t="shared" si="4"/>
        <v>7109.6299999999992</v>
      </c>
      <c r="I15" s="2">
        <f t="shared" si="4"/>
        <v>3311.37</v>
      </c>
      <c r="J15" s="2">
        <f t="shared" si="4"/>
        <v>1719.86</v>
      </c>
      <c r="K15" s="2">
        <f t="shared" si="4"/>
        <v>6409.11</v>
      </c>
      <c r="L15" s="2">
        <f t="shared" si="4"/>
        <v>1175.8800000000001</v>
      </c>
      <c r="M15" s="2">
        <f t="shared" si="4"/>
        <v>3999.41</v>
      </c>
      <c r="N15" s="2">
        <f t="shared" si="4"/>
        <v>5405.16</v>
      </c>
      <c r="O15" s="2">
        <f t="shared" si="4"/>
        <v>2067.63</v>
      </c>
      <c r="P15" s="3">
        <f t="shared" si="0"/>
        <v>56382.689999999995</v>
      </c>
      <c r="Q15" s="2">
        <f t="shared" ref="Q15:Y15" si="5">SUM(Q10:Q14)</f>
        <v>4966.9399999999996</v>
      </c>
      <c r="R15" s="2">
        <f t="shared" si="5"/>
        <v>8332.77</v>
      </c>
      <c r="S15" s="2">
        <f t="shared" si="5"/>
        <v>7944.55</v>
      </c>
      <c r="T15" s="2">
        <f t="shared" si="5"/>
        <v>6303.7</v>
      </c>
      <c r="U15" s="2">
        <f t="shared" si="5"/>
        <v>9044.41</v>
      </c>
      <c r="V15" s="2">
        <f t="shared" si="5"/>
        <v>9751.9</v>
      </c>
      <c r="W15" s="2">
        <f t="shared" si="5"/>
        <v>118647.18</v>
      </c>
      <c r="X15" s="2">
        <f t="shared" si="5"/>
        <v>6974.28</v>
      </c>
      <c r="Y15" s="2">
        <f t="shared" si="5"/>
        <v>6496.88</v>
      </c>
      <c r="Z15" s="2">
        <f t="shared" si="1"/>
        <v>178462.61</v>
      </c>
    </row>
    <row r="16" spans="1:28" x14ac:dyDescent="0.2">
      <c r="A16" s="8"/>
      <c r="B16" s="8" t="s">
        <v>39</v>
      </c>
      <c r="C16" s="8"/>
      <c r="D16" s="2">
        <f t="shared" ref="D16:O16" si="6">D9-D15</f>
        <v>854.77999999999975</v>
      </c>
      <c r="E16" s="2">
        <f t="shared" si="6"/>
        <v>-2438.6799999999994</v>
      </c>
      <c r="F16" s="2">
        <f t="shared" si="6"/>
        <v>51716.39</v>
      </c>
      <c r="G16" s="2">
        <f t="shared" si="6"/>
        <v>4728.51</v>
      </c>
      <c r="H16" s="2">
        <f t="shared" si="6"/>
        <v>844.3700000000008</v>
      </c>
      <c r="I16" s="2">
        <f t="shared" si="6"/>
        <v>7699.11</v>
      </c>
      <c r="J16" s="2">
        <f t="shared" si="6"/>
        <v>6327.9900000000007</v>
      </c>
      <c r="K16" s="2">
        <f t="shared" si="6"/>
        <v>13527.330000000002</v>
      </c>
      <c r="L16" s="2">
        <f t="shared" si="6"/>
        <v>9303.2000000000007</v>
      </c>
      <c r="M16" s="2">
        <f t="shared" si="6"/>
        <v>4921.4399999999987</v>
      </c>
      <c r="N16" s="2">
        <f t="shared" si="6"/>
        <v>2606.08</v>
      </c>
      <c r="O16" s="2">
        <f t="shared" si="6"/>
        <v>45480.740000000005</v>
      </c>
      <c r="P16" s="3">
        <f t="shared" si="0"/>
        <v>145571.26</v>
      </c>
      <c r="Q16" s="2">
        <f t="shared" ref="Q16:Y16" si="7">Q9-Q15</f>
        <v>8030.36</v>
      </c>
      <c r="R16" s="2">
        <f t="shared" si="7"/>
        <v>4027.2199999999993</v>
      </c>
      <c r="S16" s="2">
        <f t="shared" si="7"/>
        <v>15642.310000000001</v>
      </c>
      <c r="T16" s="2">
        <f t="shared" si="7"/>
        <v>11302.539999999997</v>
      </c>
      <c r="U16" s="2">
        <f t="shared" si="7"/>
        <v>5613.5400000000009</v>
      </c>
      <c r="V16" s="2">
        <f t="shared" si="7"/>
        <v>7531.0500000000011</v>
      </c>
      <c r="W16" s="2">
        <f t="shared" si="7"/>
        <v>-34267.409999999989</v>
      </c>
      <c r="X16" s="2">
        <f t="shared" si="7"/>
        <v>10754.380000000001</v>
      </c>
      <c r="Y16" s="2">
        <f t="shared" si="7"/>
        <v>-5516.95</v>
      </c>
      <c r="Z16" s="2">
        <f t="shared" si="1"/>
        <v>23117.040000000008</v>
      </c>
    </row>
    <row r="17" spans="1:25" x14ac:dyDescent="0.2">
      <c r="A17" s="8" t="s">
        <v>40</v>
      </c>
      <c r="B17" s="8" t="s">
        <v>41</v>
      </c>
      <c r="C17" s="4" t="s">
        <v>42</v>
      </c>
      <c r="D17" s="3">
        <v>33513</v>
      </c>
      <c r="E17" s="3">
        <v>24751.65</v>
      </c>
      <c r="F17" s="3">
        <v>12634.85</v>
      </c>
      <c r="G17" s="3">
        <v>15093.47</v>
      </c>
      <c r="H17" s="3">
        <v>20420.09</v>
      </c>
      <c r="I17" s="3">
        <v>17543.490000000002</v>
      </c>
      <c r="J17" s="3">
        <v>18868.080000000002</v>
      </c>
      <c r="K17" s="3">
        <v>14888.84</v>
      </c>
      <c r="L17" s="3">
        <v>14978.06</v>
      </c>
      <c r="M17" s="3">
        <v>15287.33</v>
      </c>
      <c r="N17" s="3">
        <v>18661.650000000001</v>
      </c>
      <c r="O17" s="3">
        <v>16076.11</v>
      </c>
      <c r="P17" s="3"/>
      <c r="Q17" s="3">
        <v>15240.57</v>
      </c>
      <c r="R17" s="3">
        <v>12701.39</v>
      </c>
      <c r="S17" s="3">
        <v>9350.41</v>
      </c>
      <c r="T17" s="3">
        <v>14222.96</v>
      </c>
      <c r="U17" s="3">
        <v>18253.05</v>
      </c>
      <c r="V17" s="3">
        <v>23645.57</v>
      </c>
      <c r="W17" s="3">
        <v>19546.21</v>
      </c>
      <c r="X17" s="3">
        <v>19342.560000000001</v>
      </c>
      <c r="Y17" s="3">
        <v>8015.72</v>
      </c>
    </row>
    <row r="18" spans="1:25" x14ac:dyDescent="0.2">
      <c r="A18" s="8"/>
      <c r="B18" s="8"/>
      <c r="C18" s="4" t="s">
        <v>43</v>
      </c>
      <c r="D18" s="3">
        <v>24162</v>
      </c>
      <c r="E18" s="3">
        <v>11155.93</v>
      </c>
      <c r="F18" s="3">
        <v>37081.440000000002</v>
      </c>
      <c r="G18" s="3">
        <v>8361.0400000000009</v>
      </c>
      <c r="H18" s="3">
        <v>7792.74</v>
      </c>
      <c r="I18" s="3">
        <v>9341.4699999999993</v>
      </c>
      <c r="J18" s="3">
        <v>7021.05</v>
      </c>
      <c r="K18" s="3">
        <v>12564.52</v>
      </c>
      <c r="L18" s="3">
        <v>6163.61</v>
      </c>
      <c r="M18" s="3">
        <v>3693.43</v>
      </c>
      <c r="N18" s="3">
        <v>1889.28</v>
      </c>
      <c r="O18" s="3">
        <v>49351.22</v>
      </c>
      <c r="P18" s="3"/>
      <c r="Q18" s="3">
        <v>1267.53</v>
      </c>
      <c r="R18" s="3">
        <v>29512.69</v>
      </c>
      <c r="S18" s="3">
        <v>14141.27</v>
      </c>
      <c r="T18" s="3">
        <v>13952.84</v>
      </c>
      <c r="U18" s="3">
        <v>16678.45</v>
      </c>
      <c r="V18" s="3">
        <v>21344.31</v>
      </c>
      <c r="W18" s="3">
        <v>7678.26</v>
      </c>
      <c r="X18" s="3">
        <v>9513.39</v>
      </c>
      <c r="Y18" s="3">
        <v>13126.19</v>
      </c>
    </row>
    <row r="19" spans="1:25" x14ac:dyDescent="0.2">
      <c r="A19" s="8"/>
      <c r="B19" s="8"/>
      <c r="C19" s="4" t="s">
        <v>44</v>
      </c>
      <c r="D19" s="3">
        <v>0</v>
      </c>
      <c r="E19" s="3">
        <v>0</v>
      </c>
      <c r="F19" s="3">
        <v>20000</v>
      </c>
      <c r="G19" s="3">
        <v>20051.439999999999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/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4009.06</v>
      </c>
      <c r="Y19" s="3">
        <v>6015.57</v>
      </c>
    </row>
    <row r="20" spans="1:25" x14ac:dyDescent="0.2">
      <c r="A20" s="8"/>
      <c r="B20" s="8"/>
      <c r="C20" s="4" t="s">
        <v>45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/>
      <c r="Q20" s="3">
        <v>3580.23</v>
      </c>
      <c r="R20" s="3">
        <v>4451.5200000000004</v>
      </c>
      <c r="S20" s="3">
        <v>4647.49</v>
      </c>
      <c r="T20" s="3">
        <v>2252.86</v>
      </c>
      <c r="U20" s="3">
        <v>1598.05</v>
      </c>
      <c r="V20" s="3">
        <v>859.81</v>
      </c>
      <c r="W20" s="2">
        <v>0</v>
      </c>
      <c r="X20" s="3">
        <v>2106.7600000000002</v>
      </c>
      <c r="Y20" s="3">
        <v>2786.56</v>
      </c>
    </row>
    <row r="21" spans="1:25" x14ac:dyDescent="0.2">
      <c r="A21" s="8"/>
      <c r="B21" s="8"/>
      <c r="C21" s="4" t="s">
        <v>46</v>
      </c>
      <c r="D21" s="3">
        <v>10009.5</v>
      </c>
      <c r="E21" s="3">
        <v>30022.74</v>
      </c>
      <c r="F21" s="3">
        <v>19984.47</v>
      </c>
      <c r="G21" s="3">
        <v>19998.32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</row>
    <row r="22" spans="1:25" x14ac:dyDescent="0.2">
      <c r="A22" s="8"/>
      <c r="B22" s="8"/>
      <c r="C22" s="4" t="s">
        <v>47</v>
      </c>
      <c r="D22" s="3">
        <v>28940</v>
      </c>
      <c r="E22" s="3">
        <v>43024.44</v>
      </c>
      <c r="F22" s="3">
        <v>72264.17</v>
      </c>
      <c r="G22" s="3">
        <v>96752.12</v>
      </c>
      <c r="H22" s="3">
        <v>126725.83</v>
      </c>
      <c r="I22" s="3">
        <v>143531.51999999999</v>
      </c>
      <c r="J22" s="3">
        <v>136197.87</v>
      </c>
      <c r="K22" s="3">
        <v>157196.16</v>
      </c>
      <c r="L22" s="3">
        <v>171682.53</v>
      </c>
      <c r="M22" s="3">
        <v>188902.16</v>
      </c>
      <c r="N22" s="3">
        <v>185183.64</v>
      </c>
      <c r="O22" s="3">
        <v>201931.89</v>
      </c>
      <c r="P22" s="3"/>
      <c r="Q22" s="3">
        <v>245166.97</v>
      </c>
      <c r="R22" s="3">
        <v>236862.74</v>
      </c>
      <c r="S22" s="3">
        <v>253011.81</v>
      </c>
      <c r="T22" s="3">
        <v>287422.03999999998</v>
      </c>
      <c r="U22" s="3">
        <v>312091.25</v>
      </c>
      <c r="V22" s="3">
        <v>358454.98</v>
      </c>
      <c r="W22" s="3">
        <v>369739.11</v>
      </c>
      <c r="X22" s="3">
        <v>354784.18</v>
      </c>
      <c r="Y22" s="3">
        <v>352905.69</v>
      </c>
    </row>
    <row r="23" spans="1:25" x14ac:dyDescent="0.2">
      <c r="A23" s="8"/>
      <c r="B23" s="8"/>
      <c r="C23" s="4" t="s">
        <v>32</v>
      </c>
      <c r="D23" s="2">
        <f t="shared" ref="D23:O23" si="8">SUM(D17:D22)</f>
        <v>96624.5</v>
      </c>
      <c r="E23" s="2">
        <f t="shared" si="8"/>
        <v>108954.76000000001</v>
      </c>
      <c r="F23" s="2">
        <f t="shared" si="8"/>
        <v>161964.93</v>
      </c>
      <c r="G23" s="2">
        <f t="shared" si="8"/>
        <v>160256.38999999998</v>
      </c>
      <c r="H23" s="2">
        <f t="shared" si="8"/>
        <v>154938.66</v>
      </c>
      <c r="I23" s="2">
        <f t="shared" si="8"/>
        <v>170416.47999999998</v>
      </c>
      <c r="J23" s="2">
        <f t="shared" si="8"/>
        <v>162087</v>
      </c>
      <c r="K23" s="2">
        <f t="shared" si="8"/>
        <v>184649.52000000002</v>
      </c>
      <c r="L23" s="2">
        <f t="shared" si="8"/>
        <v>192824.2</v>
      </c>
      <c r="M23" s="2">
        <f t="shared" si="8"/>
        <v>207882.92</v>
      </c>
      <c r="N23" s="2">
        <f t="shared" si="8"/>
        <v>205734.57</v>
      </c>
      <c r="O23" s="2">
        <f t="shared" si="8"/>
        <v>267359.22000000003</v>
      </c>
      <c r="Q23" s="2">
        <f t="shared" ref="Q23:Y23" si="9">SUM(Q17:Q22)</f>
        <v>265255.3</v>
      </c>
      <c r="R23" s="2">
        <f t="shared" si="9"/>
        <v>283528.33999999997</v>
      </c>
      <c r="S23" s="2">
        <f t="shared" si="9"/>
        <v>281150.98</v>
      </c>
      <c r="T23" s="2">
        <f t="shared" si="9"/>
        <v>317850.69999999995</v>
      </c>
      <c r="U23" s="2">
        <f t="shared" si="9"/>
        <v>348620.79999999999</v>
      </c>
      <c r="V23" s="2">
        <f t="shared" si="9"/>
        <v>404304.67</v>
      </c>
      <c r="W23" s="2">
        <f t="shared" si="9"/>
        <v>396963.57999999996</v>
      </c>
      <c r="X23" s="2">
        <f t="shared" si="9"/>
        <v>389755.95</v>
      </c>
      <c r="Y23" s="2">
        <f t="shared" si="9"/>
        <v>382849.73</v>
      </c>
    </row>
    <row r="24" spans="1:25" x14ac:dyDescent="0.2">
      <c r="A24" s="8"/>
      <c r="B24" s="4" t="s">
        <v>48</v>
      </c>
      <c r="C24" s="4" t="s">
        <v>49</v>
      </c>
      <c r="D24" s="2">
        <v>56732.45</v>
      </c>
      <c r="E24" s="2">
        <f>D24+E8-E14</f>
        <v>53399.549999999996</v>
      </c>
      <c r="F24" s="2">
        <f>E24+F8-F14</f>
        <v>99999.999999999985</v>
      </c>
      <c r="G24" s="2">
        <f>F24+G8-G14</f>
        <v>99999.999999999985</v>
      </c>
      <c r="H24" s="2">
        <f>G24+H8-H14</f>
        <v>99999.999999999985</v>
      </c>
      <c r="I24" s="2">
        <f t="shared" ref="I24:O24" si="10">G24+I8-I14</f>
        <v>99999.999999999985</v>
      </c>
      <c r="J24" s="2">
        <f t="shared" si="10"/>
        <v>99999.999999999985</v>
      </c>
      <c r="K24" s="2">
        <f t="shared" si="10"/>
        <v>99999.999999999985</v>
      </c>
      <c r="L24" s="2">
        <f t="shared" si="10"/>
        <v>99999.999999999985</v>
      </c>
      <c r="M24" s="2">
        <f t="shared" si="10"/>
        <v>99999.999999999985</v>
      </c>
      <c r="N24" s="2">
        <f t="shared" si="10"/>
        <v>99999.999999999985</v>
      </c>
      <c r="O24" s="2">
        <f t="shared" si="10"/>
        <v>99999.999999999985</v>
      </c>
      <c r="Q24" s="2">
        <f>O24+Q8-Q14</f>
        <v>99999.999999999985</v>
      </c>
      <c r="R24" s="2">
        <f t="shared" ref="R24:W24" si="11">Q24+R8-R14</f>
        <v>99999.999999999985</v>
      </c>
      <c r="S24" s="2">
        <f t="shared" si="11"/>
        <v>99999.999999999985</v>
      </c>
      <c r="T24" s="2">
        <f t="shared" si="11"/>
        <v>99999.999999999985</v>
      </c>
      <c r="U24" s="2">
        <f t="shared" si="11"/>
        <v>99999.999999999985</v>
      </c>
      <c r="V24" s="2">
        <f t="shared" si="11"/>
        <v>99999.999999999985</v>
      </c>
      <c r="W24" s="2">
        <f t="shared" si="11"/>
        <v>170000</v>
      </c>
      <c r="X24" s="2">
        <f>W24+X8-X14</f>
        <v>170000</v>
      </c>
      <c r="Y24" s="2">
        <f>X24+Y8-Y14</f>
        <v>170000</v>
      </c>
    </row>
    <row r="25" spans="1:25" x14ac:dyDescent="0.2">
      <c r="A25" s="8"/>
      <c r="B25" s="8" t="s">
        <v>50</v>
      </c>
      <c r="C25" s="8"/>
      <c r="D25" s="2">
        <f t="shared" ref="D25:O25" si="12">D23-D24</f>
        <v>39892.050000000003</v>
      </c>
      <c r="E25" s="2">
        <f t="shared" si="12"/>
        <v>55555.210000000014</v>
      </c>
      <c r="F25" s="2">
        <f t="shared" si="12"/>
        <v>61964.930000000008</v>
      </c>
      <c r="G25" s="2">
        <f t="shared" si="12"/>
        <v>60256.39</v>
      </c>
      <c r="H25" s="2">
        <f t="shared" si="12"/>
        <v>54938.660000000018</v>
      </c>
      <c r="I25" s="2">
        <f t="shared" si="12"/>
        <v>70416.479999999996</v>
      </c>
      <c r="J25" s="2">
        <f t="shared" si="12"/>
        <v>62087.000000000015</v>
      </c>
      <c r="K25" s="2">
        <f t="shared" si="12"/>
        <v>84649.520000000033</v>
      </c>
      <c r="L25" s="2">
        <f t="shared" si="12"/>
        <v>92824.200000000026</v>
      </c>
      <c r="M25" s="2">
        <f t="shared" si="12"/>
        <v>107882.92000000003</v>
      </c>
      <c r="N25" s="2">
        <f t="shared" si="12"/>
        <v>105734.57000000002</v>
      </c>
      <c r="O25" s="2">
        <f t="shared" si="12"/>
        <v>167359.22000000003</v>
      </c>
      <c r="Q25" s="2">
        <f t="shared" ref="Q25:Y25" si="13">Q23-Q24</f>
        <v>165255.29999999999</v>
      </c>
      <c r="R25" s="2">
        <f t="shared" si="13"/>
        <v>183528.33999999997</v>
      </c>
      <c r="S25" s="2">
        <f t="shared" si="13"/>
        <v>181150.97999999998</v>
      </c>
      <c r="T25" s="2">
        <f t="shared" si="13"/>
        <v>217850.69999999995</v>
      </c>
      <c r="U25" s="2">
        <f t="shared" si="13"/>
        <v>248620.79999999999</v>
      </c>
      <c r="V25" s="2">
        <f t="shared" si="13"/>
        <v>304304.67</v>
      </c>
      <c r="W25" s="2">
        <f t="shared" si="13"/>
        <v>226963.57999999996</v>
      </c>
      <c r="X25" s="2">
        <f t="shared" si="13"/>
        <v>219755.95</v>
      </c>
      <c r="Y25" s="2">
        <f t="shared" si="13"/>
        <v>212849.72999999998</v>
      </c>
    </row>
  </sheetData>
  <mergeCells count="8">
    <mergeCell ref="A17:A25"/>
    <mergeCell ref="B17:B23"/>
    <mergeCell ref="B25:C25"/>
    <mergeCell ref="A1:C1"/>
    <mergeCell ref="A2:A16"/>
    <mergeCell ref="B2:B9"/>
    <mergeCell ref="B10:B15"/>
    <mergeCell ref="B16:C16"/>
  </mergeCells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shum hins</cp:lastModifiedBy>
  <cp:revision>29</cp:revision>
  <dcterms:created xsi:type="dcterms:W3CDTF">2015-06-05T18:19:34Z</dcterms:created>
  <dcterms:modified xsi:type="dcterms:W3CDTF">2020-10-02T02:07:23Z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