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1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3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0" fontId="1" fillId="0" borderId="0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49" fontId="1" fillId="0" borderId="0" applyAlignment="1" pivotButton="0" quotePrefix="1" xfId="0">
      <alignment horizontal="right" vertical="center"/>
    </xf>
    <xf numFmtId="1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center" vertical="center"/>
    </xf>
    <xf numFmtId="10" fontId="0" fillId="0" borderId="2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G26" sqref="G26:G27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5" min="3" max="3"/>
    <col width="9" customWidth="1" style="26" min="4" max="4"/>
    <col width="12.625" customWidth="1" style="25" min="5" max="5"/>
    <col width="13.5" customWidth="1" style="22" min="6" max="6"/>
    <col width="9.875" customWidth="1" style="21" min="7" max="7"/>
    <col width="9" customWidth="1" style="1" min="8" max="26"/>
    <col width="9" customWidth="1" style="1" min="27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7" t="inlineStr">
        <is>
          <t>股价</t>
        </is>
      </c>
      <c r="D1" s="28" t="inlineStr">
        <is>
          <t>持仓</t>
        </is>
      </c>
      <c r="E1" s="27" t="inlineStr">
        <is>
          <t>市值</t>
        </is>
      </c>
      <c r="F1" s="5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5" t="n">
        <v>51.39</v>
      </c>
      <c r="D2" s="26" t="n">
        <v>200</v>
      </c>
      <c r="E2" s="25">
        <f>C2*D2</f>
        <v/>
      </c>
      <c r="F2" s="22">
        <f>E2/E29</f>
        <v/>
      </c>
      <c r="G2" s="24">
        <f>SUM(F2:F2)</f>
        <v/>
      </c>
    </row>
    <row r="3">
      <c r="A3" s="1" t="inlineStr">
        <is>
          <t>中新药业</t>
        </is>
      </c>
      <c r="B3" s="2" t="inlineStr">
        <is>
          <t>600329</t>
        </is>
      </c>
      <c r="C3" s="25" t="n">
        <v>26.68</v>
      </c>
      <c r="D3" s="26" t="n">
        <v>1000</v>
      </c>
      <c r="E3" s="25">
        <f>C3*D3</f>
        <v/>
      </c>
      <c r="F3" s="22">
        <f>E3/E29</f>
        <v/>
      </c>
      <c r="G3" s="22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5" t="n">
        <v>38.07</v>
      </c>
      <c r="D4" s="26" t="n">
        <v>600</v>
      </c>
      <c r="E4" s="25">
        <f>C4*D4</f>
        <v/>
      </c>
      <c r="F4" s="22">
        <f>E4/E29</f>
        <v/>
      </c>
    </row>
    <row r="5">
      <c r="A5" s="1" t="inlineStr">
        <is>
          <t>云南白药</t>
        </is>
      </c>
      <c r="B5" s="6" t="inlineStr">
        <is>
          <t>000538</t>
        </is>
      </c>
      <c r="C5" s="25" t="n">
        <v>90.54000000000001</v>
      </c>
      <c r="D5" s="26" t="n">
        <v>200</v>
      </c>
      <c r="E5" s="25">
        <f>C5*D5</f>
        <v/>
      </c>
      <c r="F5" s="22">
        <f>E5/E29</f>
        <v/>
      </c>
    </row>
    <row r="6">
      <c r="A6" s="1" t="inlineStr">
        <is>
          <t>白云山</t>
        </is>
      </c>
      <c r="B6" s="2" t="inlineStr">
        <is>
          <t>600332</t>
        </is>
      </c>
      <c r="C6" s="25" t="n">
        <v>29.72</v>
      </c>
      <c r="D6" s="26" t="n">
        <v>800</v>
      </c>
      <c r="E6" s="25">
        <f>C6*D6</f>
        <v/>
      </c>
      <c r="F6" s="22">
        <f>E6/E29</f>
        <v/>
      </c>
    </row>
    <row r="7">
      <c r="A7" s="1" t="inlineStr">
        <is>
          <t>华东医药</t>
        </is>
      </c>
      <c r="B7" s="6" t="inlineStr">
        <is>
          <t>000963</t>
        </is>
      </c>
      <c r="C7" s="25" t="n">
        <v>37.15</v>
      </c>
      <c r="D7" s="26" t="n">
        <v>640</v>
      </c>
      <c r="E7" s="25">
        <f>C7*D7</f>
        <v/>
      </c>
      <c r="F7" s="22">
        <f>E7/E29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5" t="n">
        <v>22.87</v>
      </c>
      <c r="D8" s="26" t="n">
        <v>500</v>
      </c>
      <c r="E8" s="25">
        <f>C8*D8</f>
        <v/>
      </c>
      <c r="F8" s="22">
        <f>E8/E29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5" t="n">
        <v>28.13</v>
      </c>
      <c r="D9" s="26" t="n">
        <v>900</v>
      </c>
      <c r="E9" s="25">
        <f>C9*D9</f>
        <v/>
      </c>
      <c r="F9" s="22">
        <f>E9/E29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5" t="n">
        <v>169</v>
      </c>
      <c r="D10" s="26" t="n">
        <v>100</v>
      </c>
      <c r="E10" s="25">
        <f>C10*D10</f>
        <v/>
      </c>
      <c r="F10" s="22">
        <f>E10/E29</f>
        <v/>
      </c>
      <c r="G10" s="23">
        <f>SUM(F10:F13)</f>
        <v/>
      </c>
    </row>
    <row r="11">
      <c r="A11" s="1" t="inlineStr">
        <is>
          <t>五粮液</t>
        </is>
      </c>
      <c r="B11" s="8" t="inlineStr">
        <is>
          <t>000858</t>
        </is>
      </c>
      <c r="C11" s="25" t="n">
        <v>193.19</v>
      </c>
      <c r="D11" s="26" t="n">
        <v>100</v>
      </c>
      <c r="E11" s="25">
        <f>C11*D11</f>
        <v/>
      </c>
      <c r="F11" s="22">
        <f>E11/E29</f>
        <v/>
      </c>
    </row>
    <row r="12">
      <c r="A12" s="1" t="inlineStr">
        <is>
          <t>泸州老窖</t>
        </is>
      </c>
      <c r="B12" s="6" t="inlineStr">
        <is>
          <t>000568</t>
        </is>
      </c>
      <c r="C12" s="25" t="n">
        <v>220.79</v>
      </c>
      <c r="D12" s="26" t="n">
        <v>100</v>
      </c>
      <c r="E12" s="25">
        <f>C12*D12</f>
        <v/>
      </c>
      <c r="F12" s="22">
        <f>E12/E29</f>
        <v/>
      </c>
    </row>
    <row r="13">
      <c r="A13" s="1" t="inlineStr">
        <is>
          <t>酒ETF</t>
        </is>
      </c>
      <c r="B13" s="2" t="inlineStr">
        <is>
          <t>512690</t>
        </is>
      </c>
      <c r="C13" s="25" t="n">
        <v>0.88</v>
      </c>
      <c r="D13" s="26" t="n">
        <v>8400</v>
      </c>
      <c r="E13" s="25">
        <f>C13*D13</f>
        <v/>
      </c>
      <c r="F13" s="22">
        <f>E13/E29</f>
        <v/>
      </c>
    </row>
    <row r="14">
      <c r="A14" s="1" t="inlineStr">
        <is>
          <t>恒顺醋业</t>
        </is>
      </c>
      <c r="B14" s="2" t="inlineStr">
        <is>
          <t>600305</t>
        </is>
      </c>
      <c r="C14" s="25" t="n">
        <v>12.66</v>
      </c>
      <c r="D14" s="26" t="n">
        <v>1468</v>
      </c>
      <c r="E14" s="25">
        <f>C14*D14</f>
        <v/>
      </c>
      <c r="F14" s="22">
        <f>E14/E29</f>
        <v/>
      </c>
      <c r="G14" s="22">
        <f>SUM(F14:F18)</f>
        <v/>
      </c>
    </row>
    <row r="15">
      <c r="A15" s="1" t="inlineStr">
        <is>
          <t>伊利股份</t>
        </is>
      </c>
      <c r="B15" s="2" t="inlineStr">
        <is>
          <t>600887</t>
        </is>
      </c>
      <c r="C15" s="25" t="n">
        <v>39.5</v>
      </c>
      <c r="D15" s="26" t="n">
        <v>700</v>
      </c>
      <c r="E15" s="25">
        <f>C15*D15</f>
        <v/>
      </c>
      <c r="F15" s="22">
        <f>E15/E29</f>
        <v/>
      </c>
    </row>
    <row r="16">
      <c r="A16" s="1" t="inlineStr">
        <is>
          <t>双汇发展</t>
        </is>
      </c>
      <c r="B16" s="6" t="inlineStr">
        <is>
          <t>000895</t>
        </is>
      </c>
      <c r="C16" s="25" t="n">
        <v>29.36</v>
      </c>
      <c r="D16" s="26" t="n">
        <v>1000</v>
      </c>
      <c r="E16" s="25">
        <f>C16*D16</f>
        <v/>
      </c>
      <c r="F16" s="22">
        <f>E16/E29</f>
        <v/>
      </c>
    </row>
    <row r="17">
      <c r="A17" s="1" t="inlineStr">
        <is>
          <t>涪陵榨菜</t>
        </is>
      </c>
      <c r="B17" s="2" t="inlineStr">
        <is>
          <t>002507</t>
        </is>
      </c>
      <c r="C17" s="25" t="n">
        <v>35</v>
      </c>
      <c r="D17" s="26" t="n">
        <v>600</v>
      </c>
      <c r="E17" s="25">
        <f>C17*D17</f>
        <v/>
      </c>
      <c r="F17" s="22">
        <f>E17/E29</f>
        <v/>
      </c>
    </row>
    <row r="18">
      <c r="A18" s="1" t="inlineStr">
        <is>
          <t>安琪酵母</t>
        </is>
      </c>
      <c r="B18" s="2" t="inlineStr">
        <is>
          <t>600298</t>
        </is>
      </c>
      <c r="C18" s="25" t="n">
        <v>50.25</v>
      </c>
      <c r="D18" s="26" t="n">
        <v>400</v>
      </c>
      <c r="E18" s="25">
        <f>C18*D18</f>
        <v/>
      </c>
      <c r="F18" s="22">
        <f>E18/E29</f>
        <v/>
      </c>
    </row>
    <row r="19">
      <c r="A19" s="1" t="inlineStr">
        <is>
          <t>格力电器</t>
        </is>
      </c>
      <c r="B19" s="2" t="inlineStr">
        <is>
          <t>000651</t>
        </is>
      </c>
      <c r="C19" s="25" t="n">
        <v>36.83</v>
      </c>
      <c r="D19" s="26" t="n">
        <v>300</v>
      </c>
      <c r="E19" s="25">
        <f>C19*D19</f>
        <v/>
      </c>
      <c r="F19" s="22">
        <f>E19/E29</f>
        <v/>
      </c>
      <c r="G19" s="22">
        <f>SUM(F19:F20)</f>
        <v/>
      </c>
    </row>
    <row r="20">
      <c r="A20" s="1" t="inlineStr">
        <is>
          <t>老板电器</t>
        </is>
      </c>
      <c r="B20" s="6" t="inlineStr">
        <is>
          <t>002508</t>
        </is>
      </c>
      <c r="C20" s="25" t="n">
        <v>33.29</v>
      </c>
      <c r="D20" s="26" t="n">
        <v>200</v>
      </c>
      <c r="E20" s="25">
        <f>C20*D20</f>
        <v/>
      </c>
      <c r="F20" s="22">
        <f>E20/E29</f>
        <v/>
      </c>
    </row>
    <row r="21">
      <c r="A21" s="7" t="inlineStr">
        <is>
          <t>珠海冠宇</t>
        </is>
      </c>
      <c r="B21" s="9" t="inlineStr">
        <is>
          <t>688772</t>
        </is>
      </c>
      <c r="C21" s="1" t="n">
        <v>38.83</v>
      </c>
      <c r="D21" s="26" t="n">
        <v>500</v>
      </c>
      <c r="E21" s="25">
        <f>C21*D21</f>
        <v/>
      </c>
      <c r="F21" s="22">
        <f>E21/E29</f>
        <v/>
      </c>
      <c r="G21" s="20">
        <f>F21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1" t="n">
        <v>208.25</v>
      </c>
      <c r="D22" s="26" t="n">
        <v>100</v>
      </c>
      <c r="E22" s="25">
        <f>C22*D22</f>
        <v/>
      </c>
      <c r="F22" s="22">
        <f>E22/E29</f>
        <v/>
      </c>
      <c r="G22" s="20">
        <f>F22</f>
        <v/>
      </c>
    </row>
    <row r="23">
      <c r="A23" s="7" t="inlineStr">
        <is>
          <t>大族数控</t>
        </is>
      </c>
      <c r="B23" s="8" t="inlineStr">
        <is>
          <t>301200</t>
        </is>
      </c>
      <c r="C23" s="1" t="n">
        <v>66.53</v>
      </c>
      <c r="D23" s="26" t="n">
        <v>500</v>
      </c>
      <c r="E23" s="25">
        <f>C23*D23</f>
        <v/>
      </c>
      <c r="F23" s="22">
        <f>E23/E29</f>
        <v/>
      </c>
      <c r="G23" s="20">
        <f>F23</f>
        <v/>
      </c>
    </row>
    <row r="24">
      <c r="A24" s="7" t="inlineStr">
        <is>
          <t>万盛股份</t>
        </is>
      </c>
      <c r="B24" s="8" t="inlineStr">
        <is>
          <t>603010</t>
        </is>
      </c>
      <c r="C24" s="1" t="n">
        <v>23.1</v>
      </c>
      <c r="D24" s="26" t="n">
        <v>100</v>
      </c>
      <c r="E24" s="25">
        <f>C24*D24</f>
        <v/>
      </c>
      <c r="F24" s="22">
        <f>E24/E29</f>
        <v/>
      </c>
      <c r="G24" s="20">
        <f>F24</f>
        <v/>
      </c>
    </row>
    <row r="25">
      <c r="A25" s="7" t="inlineStr">
        <is>
          <t>山东药玻</t>
        </is>
      </c>
      <c r="B25" s="8" t="inlineStr">
        <is>
          <t>600529</t>
        </is>
      </c>
      <c r="C25" s="1" t="n">
        <v>31.67</v>
      </c>
      <c r="D25" s="26" t="n">
        <v>100</v>
      </c>
      <c r="E25" s="25">
        <f>C25*D25</f>
        <v/>
      </c>
      <c r="F25" s="22">
        <f>E25/E29</f>
        <v/>
      </c>
      <c r="G25" s="20">
        <f>F25</f>
        <v/>
      </c>
    </row>
    <row r="26">
      <c r="A26" s="1" t="inlineStr">
        <is>
          <t>300ETF</t>
        </is>
      </c>
      <c r="B26" s="2" t="inlineStr">
        <is>
          <t>510300</t>
        </is>
      </c>
      <c r="C26" s="25" t="n">
        <v>4.609</v>
      </c>
      <c r="D26" s="26" t="n">
        <v>1100</v>
      </c>
      <c r="E26" s="25">
        <f>C26*D26</f>
        <v/>
      </c>
      <c r="F26" s="22">
        <f>E26/E29</f>
        <v/>
      </c>
      <c r="G26" s="20">
        <f>SUM(F26:F27)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5" t="n">
        <v>3.786</v>
      </c>
      <c r="D27" s="26" t="n">
        <v>1400</v>
      </c>
      <c r="E27" s="25">
        <f>C27*D27</f>
        <v/>
      </c>
      <c r="F27" s="22">
        <f>E27/E29</f>
        <v/>
      </c>
    </row>
    <row r="28">
      <c r="A28" s="7" t="inlineStr">
        <is>
          <t>现金</t>
        </is>
      </c>
      <c r="B28" s="8" t="inlineStr">
        <is>
          <t>000000</t>
        </is>
      </c>
      <c r="C28" s="25" t="n">
        <v>1</v>
      </c>
      <c r="E28" s="25" t="n">
        <v>11845.07</v>
      </c>
      <c r="F28" s="22">
        <f>E28/E29</f>
        <v/>
      </c>
      <c r="G28" s="20">
        <f>SUM(F28)</f>
        <v/>
      </c>
    </row>
    <row r="29">
      <c r="A29" s="1" t="inlineStr">
        <is>
          <t>合计</t>
        </is>
      </c>
      <c r="E29" s="25">
        <f>SUM(E2:E28)</f>
        <v/>
      </c>
      <c r="G29" s="22">
        <f>SUM(G2:G28)</f>
        <v/>
      </c>
    </row>
  </sheetData>
  <mergeCells count="5">
    <mergeCell ref="G26:G27"/>
    <mergeCell ref="G3:G9"/>
    <mergeCell ref="G10:G13"/>
    <mergeCell ref="G14:G18"/>
    <mergeCell ref="G19:G20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workbookViewId="0">
      <selection activeCell="G29" sqref="G29:G31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5" min="3" max="3"/>
    <col width="9" customWidth="1" style="26" min="4" max="4"/>
    <col width="12.625" customWidth="1" style="25" min="5" max="5"/>
    <col width="13.5" customWidth="1" style="22" min="6" max="6"/>
    <col width="9.875" customWidth="1" style="21" min="7" max="7"/>
    <col width="9" customWidth="1" style="1" min="8" max="23"/>
    <col width="9" customWidth="1" style="1" min="24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7" t="inlineStr">
        <is>
          <t>股价</t>
        </is>
      </c>
      <c r="D1" s="28" t="inlineStr">
        <is>
          <t>持仓</t>
        </is>
      </c>
      <c r="E1" s="27" t="inlineStr">
        <is>
          <t>市值</t>
        </is>
      </c>
      <c r="F1" s="5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5" t="n">
        <v>51.39</v>
      </c>
      <c r="D2" s="26" t="n">
        <v>300</v>
      </c>
      <c r="E2" s="25">
        <f>C2*D2</f>
        <v/>
      </c>
      <c r="F2" s="22">
        <f>E2/E33</f>
        <v/>
      </c>
      <c r="G2" s="24">
        <f>SUM(F2:F4)</f>
        <v/>
      </c>
    </row>
    <row r="3">
      <c r="A3" s="1" t="inlineStr">
        <is>
          <t>宁波银行</t>
        </is>
      </c>
      <c r="B3" s="6" t="inlineStr">
        <is>
          <t>002142</t>
        </is>
      </c>
      <c r="C3" s="25" t="n">
        <v>38.44</v>
      </c>
      <c r="D3" s="26" t="n">
        <v>0</v>
      </c>
      <c r="E3" s="25">
        <f>C3*D3</f>
        <v/>
      </c>
      <c r="F3" s="22">
        <f>E3/E33</f>
        <v/>
      </c>
    </row>
    <row r="4">
      <c r="A4" s="1" t="inlineStr">
        <is>
          <t>招商银行</t>
        </is>
      </c>
      <c r="B4" s="2" t="inlineStr">
        <is>
          <t>600036</t>
        </is>
      </c>
      <c r="C4" s="25" t="n">
        <v>50.24</v>
      </c>
      <c r="D4" s="26" t="n">
        <v>0</v>
      </c>
      <c r="E4" s="25">
        <f>C4*D4</f>
        <v/>
      </c>
      <c r="F4" s="22">
        <f>E4/E33</f>
        <v/>
      </c>
    </row>
    <row r="5">
      <c r="A5" s="1" t="inlineStr">
        <is>
          <t>中新药业</t>
        </is>
      </c>
      <c r="B5" s="2" t="inlineStr">
        <is>
          <t>600329</t>
        </is>
      </c>
      <c r="C5" s="25" t="n">
        <v>26.68</v>
      </c>
      <c r="D5" s="26" t="n">
        <v>1200</v>
      </c>
      <c r="E5" s="25">
        <f>C5*D5</f>
        <v/>
      </c>
      <c r="F5" s="22">
        <f>E5/E33</f>
        <v/>
      </c>
      <c r="G5" s="22">
        <f>SUM(F5:F11)</f>
        <v/>
      </c>
    </row>
    <row r="6">
      <c r="A6" s="1" t="inlineStr">
        <is>
          <t>东阿阿胶</t>
        </is>
      </c>
      <c r="B6" s="2" t="inlineStr">
        <is>
          <t>000423</t>
        </is>
      </c>
      <c r="C6" s="25" t="n">
        <v>38.07</v>
      </c>
      <c r="D6" s="26" t="n">
        <v>1000</v>
      </c>
      <c r="E6" s="25">
        <f>C6*D6</f>
        <v/>
      </c>
      <c r="F6" s="22">
        <f>E6/E33</f>
        <v/>
      </c>
    </row>
    <row r="7">
      <c r="A7" s="1" t="inlineStr">
        <is>
          <t>云南白药</t>
        </is>
      </c>
      <c r="B7" s="6" t="inlineStr">
        <is>
          <t>000538</t>
        </is>
      </c>
      <c r="C7" s="25" t="n">
        <v>90.54000000000001</v>
      </c>
      <c r="D7" s="26" t="n">
        <v>400</v>
      </c>
      <c r="E7" s="25">
        <f>C7*D7</f>
        <v/>
      </c>
      <c r="F7" s="22">
        <f>E7/E33</f>
        <v/>
      </c>
    </row>
    <row r="8">
      <c r="A8" s="1" t="inlineStr">
        <is>
          <t>白云山</t>
        </is>
      </c>
      <c r="B8" s="2" t="inlineStr">
        <is>
          <t>600332</t>
        </is>
      </c>
      <c r="C8" s="25" t="n">
        <v>29.72</v>
      </c>
      <c r="D8" s="26" t="n">
        <v>1400</v>
      </c>
      <c r="E8" s="25">
        <f>C8*D8</f>
        <v/>
      </c>
      <c r="F8" s="22">
        <f>E8/E33</f>
        <v/>
      </c>
    </row>
    <row r="9">
      <c r="A9" s="1" t="inlineStr">
        <is>
          <t>华东医药</t>
        </is>
      </c>
      <c r="B9" s="6" t="inlineStr">
        <is>
          <t>000963</t>
        </is>
      </c>
      <c r="C9" s="25" t="n">
        <v>37.15</v>
      </c>
      <c r="D9" s="26" t="n">
        <v>1240</v>
      </c>
      <c r="E9" s="25">
        <f>C9*D9</f>
        <v/>
      </c>
      <c r="F9" s="22">
        <f>E9/E33</f>
        <v/>
      </c>
    </row>
    <row r="10">
      <c r="A10" s="1" t="inlineStr">
        <is>
          <t>三诺生物</t>
        </is>
      </c>
      <c r="B10" s="2" t="inlineStr">
        <is>
          <t>300298</t>
        </is>
      </c>
      <c r="C10" s="25" t="n">
        <v>22.87</v>
      </c>
      <c r="D10" s="26" t="n">
        <v>800</v>
      </c>
      <c r="E10" s="25">
        <f>C10*D10</f>
        <v/>
      </c>
      <c r="F10" s="22">
        <f>E10/E33</f>
        <v/>
      </c>
    </row>
    <row r="11">
      <c r="A11" s="1" t="inlineStr">
        <is>
          <t>天坛生物</t>
        </is>
      </c>
      <c r="B11" s="2" t="inlineStr">
        <is>
          <t>600161</t>
        </is>
      </c>
      <c r="C11" s="25" t="n">
        <v>28.13</v>
      </c>
      <c r="D11" s="26" t="n">
        <v>1600</v>
      </c>
      <c r="E11" s="25">
        <f>C11*D11</f>
        <v/>
      </c>
      <c r="F11" s="22">
        <f>E11/E33</f>
        <v/>
      </c>
    </row>
    <row r="12">
      <c r="A12" s="1" t="inlineStr">
        <is>
          <t>洋河股份</t>
        </is>
      </c>
      <c r="B12" s="2" t="inlineStr">
        <is>
          <t>002304</t>
        </is>
      </c>
      <c r="C12" s="25" t="n">
        <v>169</v>
      </c>
      <c r="D12" s="26" t="n">
        <v>300</v>
      </c>
      <c r="E12" s="25">
        <f>C12*D12</f>
        <v/>
      </c>
      <c r="F12" s="22">
        <f>E12/E33</f>
        <v/>
      </c>
      <c r="G12" s="23">
        <f>SUM(F12:F16)</f>
        <v/>
      </c>
    </row>
    <row r="13">
      <c r="A13" s="1" t="inlineStr">
        <is>
          <t>泸州老窖</t>
        </is>
      </c>
      <c r="B13" s="6" t="inlineStr">
        <is>
          <t>000568</t>
        </is>
      </c>
      <c r="C13" s="25" t="n">
        <v>220.79</v>
      </c>
      <c r="D13" s="26" t="n">
        <v>100</v>
      </c>
      <c r="E13" s="25">
        <f>C13*D13</f>
        <v/>
      </c>
      <c r="F13" s="22">
        <f>E13/E33</f>
        <v/>
      </c>
    </row>
    <row r="14">
      <c r="A14" s="1" t="inlineStr">
        <is>
          <t>五粮液</t>
        </is>
      </c>
      <c r="B14" s="8" t="inlineStr">
        <is>
          <t>000858</t>
        </is>
      </c>
      <c r="C14" s="25" t="n">
        <v>193.19</v>
      </c>
      <c r="D14" s="26" t="n">
        <v>100</v>
      </c>
      <c r="E14" s="25">
        <f>C14*D14</f>
        <v/>
      </c>
      <c r="F14" s="22">
        <f>E14/E33</f>
        <v/>
      </c>
    </row>
    <row r="15">
      <c r="A15" s="1" t="inlineStr">
        <is>
          <t>山西汾酒</t>
        </is>
      </c>
      <c r="B15" s="2" t="inlineStr">
        <is>
          <t>600809</t>
        </is>
      </c>
      <c r="C15" s="25" t="n">
        <v>297.27</v>
      </c>
      <c r="D15" s="26" t="n">
        <v>100</v>
      </c>
      <c r="E15" s="25">
        <f>C15*D15</f>
        <v/>
      </c>
      <c r="F15" s="22">
        <f>E15/E33</f>
        <v/>
      </c>
    </row>
    <row r="16">
      <c r="A16" s="1" t="inlineStr">
        <is>
          <t>酒ETF</t>
        </is>
      </c>
      <c r="B16" s="2" t="inlineStr">
        <is>
          <t>512690</t>
        </is>
      </c>
      <c r="C16" s="25" t="n">
        <v>0.88</v>
      </c>
      <c r="D16" s="26" t="n">
        <v>18600</v>
      </c>
      <c r="E16" s="25">
        <f>C16*D16</f>
        <v/>
      </c>
      <c r="F16" s="22">
        <f>E16/E33</f>
        <v/>
      </c>
    </row>
    <row r="17">
      <c r="A17" s="1" t="inlineStr">
        <is>
          <t>恒顺醋业</t>
        </is>
      </c>
      <c r="B17" s="2" t="inlineStr">
        <is>
          <t>600305</t>
        </is>
      </c>
      <c r="C17" s="25" t="n">
        <v>12.66</v>
      </c>
      <c r="D17" s="26" t="n">
        <v>2568</v>
      </c>
      <c r="E17" s="25">
        <f>C17*D17</f>
        <v/>
      </c>
      <c r="F17" s="22">
        <f>E17/E33</f>
        <v/>
      </c>
      <c r="G17" s="22">
        <f>SUM(F17:F21)</f>
        <v/>
      </c>
    </row>
    <row r="18">
      <c r="A18" s="1" t="inlineStr">
        <is>
          <t>伊利股份</t>
        </is>
      </c>
      <c r="B18" s="2" t="inlineStr">
        <is>
          <t>600887</t>
        </is>
      </c>
      <c r="C18" s="25" t="n">
        <v>39.5</v>
      </c>
      <c r="D18" s="26" t="n">
        <v>900</v>
      </c>
      <c r="E18" s="25">
        <f>C18*D18</f>
        <v/>
      </c>
      <c r="F18" s="22">
        <f>E18/E33</f>
        <v/>
      </c>
    </row>
    <row r="19">
      <c r="A19" s="1" t="inlineStr">
        <is>
          <t>双汇发展</t>
        </is>
      </c>
      <c r="B19" s="6" t="inlineStr">
        <is>
          <t>000895</t>
        </is>
      </c>
      <c r="C19" s="25" t="n">
        <v>29.36</v>
      </c>
      <c r="D19" s="26" t="n">
        <v>1300</v>
      </c>
      <c r="E19" s="25">
        <f>C19*D19</f>
        <v/>
      </c>
      <c r="F19" s="22">
        <f>E19/E33</f>
        <v/>
      </c>
    </row>
    <row r="20">
      <c r="A20" s="1" t="inlineStr">
        <is>
          <t>涪陵榨菜</t>
        </is>
      </c>
      <c r="B20" s="2" t="inlineStr">
        <is>
          <t>002507</t>
        </is>
      </c>
      <c r="C20" s="25" t="n">
        <v>35</v>
      </c>
      <c r="D20" s="26" t="n">
        <v>900</v>
      </c>
      <c r="E20" s="25">
        <f>C20*D20</f>
        <v/>
      </c>
      <c r="F20" s="22">
        <f>E20/E33</f>
        <v/>
      </c>
    </row>
    <row r="21">
      <c r="A21" s="1" t="inlineStr">
        <is>
          <t>安琪酵母</t>
        </is>
      </c>
      <c r="B21" s="2" t="inlineStr">
        <is>
          <t>600298</t>
        </is>
      </c>
      <c r="C21" s="25" t="n">
        <v>50.25</v>
      </c>
      <c r="D21" s="26" t="n">
        <v>700</v>
      </c>
      <c r="E21" s="25">
        <f>C21*D21</f>
        <v/>
      </c>
      <c r="F21" s="22">
        <f>E21/E33</f>
        <v/>
      </c>
    </row>
    <row r="22">
      <c r="A22" s="1" t="inlineStr">
        <is>
          <t>格力电器</t>
        </is>
      </c>
      <c r="B22" s="2" t="inlineStr">
        <is>
          <t>000651</t>
        </is>
      </c>
      <c r="C22" s="25" t="n">
        <v>36.83</v>
      </c>
      <c r="D22" s="26" t="n">
        <v>400</v>
      </c>
      <c r="E22" s="25">
        <f>C22*D22</f>
        <v/>
      </c>
      <c r="F22" s="22">
        <f>E22/E33</f>
        <v/>
      </c>
      <c r="G22" s="22">
        <f>SUM(F22:F23)</f>
        <v/>
      </c>
    </row>
    <row r="23">
      <c r="A23" s="1" t="inlineStr">
        <is>
          <t>老板电器</t>
        </is>
      </c>
      <c r="B23" s="6" t="inlineStr">
        <is>
          <t>002508</t>
        </is>
      </c>
      <c r="C23" s="25" t="n">
        <v>33.29</v>
      </c>
      <c r="D23" s="26" t="n">
        <v>200</v>
      </c>
      <c r="E23" s="25">
        <f>C23*D23</f>
        <v/>
      </c>
      <c r="F23" s="22">
        <f>E23/E33</f>
        <v/>
      </c>
    </row>
    <row r="24">
      <c r="A24" s="1" t="inlineStr">
        <is>
          <t>中国中免</t>
        </is>
      </c>
      <c r="B24" s="2" t="inlineStr">
        <is>
          <t>601888</t>
        </is>
      </c>
      <c r="C24" s="25" t="n">
        <v>208.25</v>
      </c>
      <c r="D24" s="26" t="n">
        <v>300</v>
      </c>
      <c r="E24" s="25">
        <f>C24*D24</f>
        <v/>
      </c>
      <c r="F24" s="22">
        <f>E24/E33</f>
        <v/>
      </c>
      <c r="G24" s="22">
        <f>F24</f>
        <v/>
      </c>
    </row>
    <row r="25">
      <c r="A25" s="7" t="inlineStr">
        <is>
          <t>珠海冠宇</t>
        </is>
      </c>
      <c r="B25" s="8" t="inlineStr">
        <is>
          <t>688772</t>
        </is>
      </c>
      <c r="C25" s="25" t="n">
        <v>38.83</v>
      </c>
      <c r="D25" s="26" t="n">
        <v>500</v>
      </c>
      <c r="E25" s="25">
        <f>C25*D25</f>
        <v/>
      </c>
      <c r="F25" s="22">
        <f>E25/E33</f>
        <v/>
      </c>
      <c r="G25" s="22">
        <f>F25</f>
        <v/>
      </c>
    </row>
    <row r="26">
      <c r="A26" s="7" t="inlineStr">
        <is>
          <t>大族数控</t>
        </is>
      </c>
      <c r="B26" s="8" t="inlineStr">
        <is>
          <t>301200</t>
        </is>
      </c>
      <c r="C26" s="25" t="n">
        <v>66.53</v>
      </c>
      <c r="D26" s="26" t="n">
        <v>500</v>
      </c>
      <c r="E26" s="25">
        <f>C26*D26</f>
        <v/>
      </c>
      <c r="F26" s="22">
        <f>E26/E33</f>
        <v/>
      </c>
      <c r="G26" s="22">
        <f>F26</f>
        <v/>
      </c>
    </row>
    <row r="27">
      <c r="A27" s="7" t="inlineStr">
        <is>
          <t>万盛股份</t>
        </is>
      </c>
      <c r="B27" s="8" t="inlineStr">
        <is>
          <t>603010</t>
        </is>
      </c>
      <c r="C27" s="25" t="n">
        <v>23.1</v>
      </c>
      <c r="D27" s="26" t="n">
        <v>100</v>
      </c>
      <c r="E27" s="25">
        <f>C27*D27</f>
        <v/>
      </c>
      <c r="F27" s="22">
        <f>E27/E33</f>
        <v/>
      </c>
      <c r="G27" s="22">
        <f>F27</f>
        <v/>
      </c>
    </row>
    <row r="28">
      <c r="A28" s="7" t="inlineStr">
        <is>
          <t>山东药玻</t>
        </is>
      </c>
      <c r="B28" s="8" t="inlineStr">
        <is>
          <t>600529</t>
        </is>
      </c>
      <c r="C28" s="25" t="n">
        <v>31.67</v>
      </c>
      <c r="D28" s="26" t="n">
        <v>300</v>
      </c>
      <c r="E28" s="25">
        <f>C28*D28</f>
        <v/>
      </c>
      <c r="F28" s="22">
        <f>E28/E33</f>
        <v/>
      </c>
      <c r="G28" s="22">
        <f>F28</f>
        <v/>
      </c>
    </row>
    <row r="29">
      <c r="A29" s="1" t="inlineStr">
        <is>
          <t>300ETF</t>
        </is>
      </c>
      <c r="B29" s="2" t="inlineStr">
        <is>
          <t>510300</t>
        </is>
      </c>
      <c r="C29" s="25" t="n">
        <v>4.609</v>
      </c>
      <c r="D29" s="26" t="n">
        <v>3700</v>
      </c>
      <c r="E29" s="25">
        <f>C29*D29</f>
        <v/>
      </c>
      <c r="F29" s="22">
        <f>E29/E33</f>
        <v/>
      </c>
      <c r="G29" s="20">
        <f>SUM(F29:F31)</f>
        <v/>
      </c>
    </row>
    <row r="30">
      <c r="A30" s="1" t="inlineStr">
        <is>
          <t>100ETF</t>
        </is>
      </c>
      <c r="B30" s="2" t="inlineStr">
        <is>
          <t>512910</t>
        </is>
      </c>
      <c r="C30" s="25" t="n">
        <v>1.325</v>
      </c>
      <c r="D30" s="26" t="n">
        <v>500</v>
      </c>
      <c r="E30" s="25">
        <f>C30*D30</f>
        <v/>
      </c>
      <c r="F30" s="22">
        <f>E30/E33</f>
        <v/>
      </c>
    </row>
    <row r="31">
      <c r="A31" s="1" t="inlineStr">
        <is>
          <t>黄金ETF</t>
        </is>
      </c>
      <c r="B31" s="2" t="inlineStr">
        <is>
          <t>518880</t>
        </is>
      </c>
      <c r="C31" s="25" t="n">
        <v>3.786</v>
      </c>
      <c r="D31" s="26" t="n">
        <v>4700</v>
      </c>
      <c r="E31" s="25">
        <f>C31*D31</f>
        <v/>
      </c>
      <c r="F31" s="22">
        <f>E31/E33</f>
        <v/>
      </c>
    </row>
    <row r="32">
      <c r="A32" s="7" t="inlineStr">
        <is>
          <t>现金</t>
        </is>
      </c>
      <c r="B32" s="8" t="inlineStr">
        <is>
          <t>000000</t>
        </is>
      </c>
      <c r="C32" s="25" t="n">
        <v>1</v>
      </c>
      <c r="E32" s="25" t="n">
        <v>3273.52</v>
      </c>
      <c r="F32" s="22">
        <f>E32/E33</f>
        <v/>
      </c>
      <c r="G32" s="22">
        <f>SUM(F32)</f>
        <v/>
      </c>
    </row>
    <row r="33">
      <c r="A33" s="1" t="inlineStr">
        <is>
          <t>合计</t>
        </is>
      </c>
      <c r="E33" s="25">
        <f>SUM(E2:E32)</f>
        <v/>
      </c>
      <c r="G33" s="22">
        <f>SUM(G2:G32)</f>
        <v/>
      </c>
    </row>
  </sheetData>
  <mergeCells count="6">
    <mergeCell ref="G29:G31"/>
    <mergeCell ref="G2:G4"/>
    <mergeCell ref="G5:G11"/>
    <mergeCell ref="G12:G16"/>
    <mergeCell ref="G17:G21"/>
    <mergeCell ref="G22:G2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2018-06-07T19:28:00Z</dcterms:created>
  <dcterms:modified xmlns:dcterms="http://purl.org/dc/terms/" xmlns:xsi="http://www.w3.org/2001/XMLSchema-instance" xsi:type="dcterms:W3CDTF">2022-02-24T13:35:48Z</dcterms:modified>
  <cp:lastModifiedBy>shum hins</cp:lastModifiedBy>
</cp:coreProperties>
</file>