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880" activeTab="1"/>
  </bookViews>
  <sheets>
    <sheet name="个人持仓" sheetId="1" r:id="rId1"/>
    <sheet name="家庭持仓" sheetId="2" r:id="rId2"/>
  </sheets>
  <calcPr calcId="144525"/>
</workbook>
</file>

<file path=xl/sharedStrings.xml><?xml version="1.0" encoding="utf-8"?>
<sst xmlns="http://schemas.openxmlformats.org/spreadsheetml/2006/main" count="116" uniqueCount="61">
  <si>
    <t>股票名称</t>
  </si>
  <si>
    <t>股票代码</t>
  </si>
  <si>
    <t>股价</t>
  </si>
  <si>
    <t>持仓</t>
  </si>
  <si>
    <t>市值</t>
  </si>
  <si>
    <t>仓位占比</t>
  </si>
  <si>
    <t>板块占比</t>
  </si>
  <si>
    <t>中国平安</t>
  </si>
  <si>
    <t>达仁堂</t>
  </si>
  <si>
    <t>600329</t>
  </si>
  <si>
    <t>东阿阿胶</t>
  </si>
  <si>
    <t>000423</t>
  </si>
  <si>
    <t>云南白药</t>
  </si>
  <si>
    <t>000538</t>
  </si>
  <si>
    <t>白云山</t>
  </si>
  <si>
    <t>600332</t>
  </si>
  <si>
    <t>华东医药</t>
  </si>
  <si>
    <t>000963</t>
  </si>
  <si>
    <t>山东药玻</t>
  </si>
  <si>
    <t>600529</t>
  </si>
  <si>
    <t>三诺生物</t>
  </si>
  <si>
    <t>300298</t>
  </si>
  <si>
    <t>天坛生物</t>
  </si>
  <si>
    <t>600161</t>
  </si>
  <si>
    <t>洋河股份</t>
  </si>
  <si>
    <t>002304</t>
  </si>
  <si>
    <t>五粮液</t>
  </si>
  <si>
    <t>000858</t>
  </si>
  <si>
    <t>泸州老窖</t>
  </si>
  <si>
    <t>000568</t>
  </si>
  <si>
    <t>酒ETF</t>
  </si>
  <si>
    <t>512690</t>
  </si>
  <si>
    <t>恒顺醋业</t>
  </si>
  <si>
    <t>600305</t>
  </si>
  <si>
    <t>伊利股份</t>
  </si>
  <si>
    <t>600887</t>
  </si>
  <si>
    <t>双汇发展</t>
  </si>
  <si>
    <t>000895</t>
  </si>
  <si>
    <t>涪陵榨菜</t>
  </si>
  <si>
    <t>002507</t>
  </si>
  <si>
    <t>安琪酵母</t>
  </si>
  <si>
    <t>600298</t>
  </si>
  <si>
    <t>格力电器</t>
  </si>
  <si>
    <t>000651</t>
  </si>
  <si>
    <t>老板电器</t>
  </si>
  <si>
    <t>002508</t>
  </si>
  <si>
    <t>中国中免</t>
  </si>
  <si>
    <t>601888</t>
  </si>
  <si>
    <t>300ETF</t>
  </si>
  <si>
    <t>510300</t>
  </si>
  <si>
    <t>黄金ETF</t>
  </si>
  <si>
    <t>518880</t>
  </si>
  <si>
    <t>现金</t>
  </si>
  <si>
    <t>000000</t>
  </si>
  <si>
    <t>合计</t>
  </si>
  <si>
    <t>山西汾酒</t>
  </si>
  <si>
    <t>600809</t>
  </si>
  <si>
    <t>海天味业</t>
  </si>
  <si>
    <t>603288</t>
  </si>
  <si>
    <t>100ETF</t>
  </si>
  <si>
    <t>512910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</si>
</sst>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G3" sqref="A3:G6"/>
    </sheetView>
  </sheetViews>
  <sheetFormatPr defaultColWidth="9" defaultRowHeight="16.5" outlineLevelCol="6"/>
  <cols>
    <col min="1" max="1" width="9" style="1" customWidth="1"/>
    <col min="2" max="2" width="9" style="2" customWidth="1"/>
    <col min="3" max="3" width="9.50222222222222" style="3" customWidth="1"/>
    <col min="4" max="4" width="9" style="4" customWidth="1"/>
    <col min="5" max="5" width="12.6266666666667" style="3" customWidth="1"/>
    <col min="6" max="6" width="13.5022222222222" style="5" customWidth="1"/>
    <col min="7" max="7" width="9.87555555555556" style="6" customWidth="1"/>
    <col min="8" max="16384" width="9" style="1" customWidth="1"/>
  </cols>
  <sheetData>
    <row r="1" spans="1:7">
      <c r="A1" s="7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3" t="s">
        <v>5</v>
      </c>
      <c r="G1" s="7" t="s">
        <v>6</v>
      </c>
    </row>
    <row r="2" spans="1:7">
      <c r="A2" s="1" t="s">
        <v>7</v>
      </c>
      <c r="B2" s="2">
        <v>601318</v>
      </c>
      <c r="C2" s="3">
        <v>45.57</v>
      </c>
      <c r="D2" s="4">
        <v>100</v>
      </c>
      <c r="E2" s="3">
        <f>C2*D2</f>
        <v>4557</v>
      </c>
      <c r="F2" s="5">
        <f>E2/E26</f>
        <v>0.0101870477890798</v>
      </c>
      <c r="G2" s="14">
        <f>SUM(F2:F2)</f>
        <v>0.0101870477890798</v>
      </c>
    </row>
    <row r="3" spans="1:7">
      <c r="A3" s="11" t="s">
        <v>8</v>
      </c>
      <c r="B3" s="2" t="s">
        <v>9</v>
      </c>
      <c r="C3" s="3">
        <v>41.86</v>
      </c>
      <c r="D3" s="4">
        <v>800</v>
      </c>
      <c r="E3" s="3">
        <f t="shared" ref="E3:E8" si="0">C3*D3</f>
        <v>33488</v>
      </c>
      <c r="F3" s="5">
        <f>E3/E26</f>
        <v>0.0748615001888751</v>
      </c>
      <c r="G3" s="5">
        <f>SUM(E3:E6)/E26</f>
        <v>0.295250913224013</v>
      </c>
    </row>
    <row r="4" spans="1:7">
      <c r="A4" s="1" t="s">
        <v>10</v>
      </c>
      <c r="B4" s="2" t="s">
        <v>11</v>
      </c>
      <c r="C4" s="3">
        <v>54.71</v>
      </c>
      <c r="D4" s="4">
        <v>700</v>
      </c>
      <c r="E4" s="3">
        <f t="shared" si="0"/>
        <v>38297</v>
      </c>
      <c r="F4" s="5">
        <f>E4/E26</f>
        <v>0.0856118870261989</v>
      </c>
      <c r="G4" s="5"/>
    </row>
    <row r="5" spans="1:7">
      <c r="A5" s="1" t="s">
        <v>12</v>
      </c>
      <c r="B5" s="16" t="s">
        <v>13</v>
      </c>
      <c r="C5" s="3">
        <v>55.57</v>
      </c>
      <c r="D5" s="4">
        <v>720</v>
      </c>
      <c r="E5" s="3">
        <f t="shared" si="0"/>
        <v>40010.4</v>
      </c>
      <c r="F5" s="5">
        <f>E5/E26</f>
        <v>0.0894421454597756</v>
      </c>
      <c r="G5" s="5"/>
    </row>
    <row r="6" spans="1:7">
      <c r="A6" s="1" t="s">
        <v>14</v>
      </c>
      <c r="B6" s="2" t="s">
        <v>15</v>
      </c>
      <c r="C6" s="3">
        <v>33.8</v>
      </c>
      <c r="D6" s="4">
        <v>600</v>
      </c>
      <c r="E6" s="3">
        <f t="shared" si="0"/>
        <v>20280</v>
      </c>
      <c r="F6" s="5">
        <f>E6/E26</f>
        <v>0.0453353805491635</v>
      </c>
      <c r="G6" s="5"/>
    </row>
    <row r="7" spans="1:7">
      <c r="A7" s="1" t="s">
        <v>16</v>
      </c>
      <c r="B7" s="16" t="s">
        <v>17</v>
      </c>
      <c r="C7" s="3">
        <v>47.19</v>
      </c>
      <c r="D7" s="4">
        <v>640</v>
      </c>
      <c r="E7" s="3">
        <f t="shared" si="0"/>
        <v>30201.6</v>
      </c>
      <c r="F7" s="5">
        <f>E7/E26</f>
        <v>0.0675148436486004</v>
      </c>
      <c r="G7" s="5">
        <f>SUM(E7:E10)/E26</f>
        <v>0.160532850781277</v>
      </c>
    </row>
    <row r="8" spans="1:7">
      <c r="A8" s="11" t="s">
        <v>18</v>
      </c>
      <c r="B8" s="12" t="s">
        <v>19</v>
      </c>
      <c r="C8" s="1">
        <v>26.02</v>
      </c>
      <c r="D8" s="4">
        <v>200</v>
      </c>
      <c r="E8" s="3">
        <f t="shared" si="0"/>
        <v>5204</v>
      </c>
      <c r="F8" s="5">
        <f>E8/E26</f>
        <v>0.0116333984407222</v>
      </c>
      <c r="G8" s="5"/>
    </row>
    <row r="9" spans="1:7">
      <c r="A9" s="1" t="s">
        <v>20</v>
      </c>
      <c r="B9" s="2" t="s">
        <v>21</v>
      </c>
      <c r="C9" s="3">
        <v>30.23</v>
      </c>
      <c r="D9" s="4">
        <v>200</v>
      </c>
      <c r="E9" s="3">
        <f t="shared" ref="E9:E25" si="1">C9*D9</f>
        <v>6046</v>
      </c>
      <c r="F9" s="5">
        <f>E9/E26</f>
        <v>0.0135156662130297</v>
      </c>
      <c r="G9" s="5"/>
    </row>
    <row r="10" spans="1:7">
      <c r="A10" s="1" t="s">
        <v>22</v>
      </c>
      <c r="B10" s="2" t="s">
        <v>23</v>
      </c>
      <c r="C10" s="3">
        <v>25.3</v>
      </c>
      <c r="D10" s="4">
        <v>1200</v>
      </c>
      <c r="E10" s="3">
        <f t="shared" si="1"/>
        <v>30360</v>
      </c>
      <c r="F10" s="5">
        <f>E10/E26</f>
        <v>0.0678689424789252</v>
      </c>
      <c r="G10" s="5"/>
    </row>
    <row r="11" spans="1:7">
      <c r="A11" s="1" t="s">
        <v>24</v>
      </c>
      <c r="B11" s="2" t="s">
        <v>25</v>
      </c>
      <c r="C11" s="3">
        <v>165.43</v>
      </c>
      <c r="D11" s="4">
        <v>100</v>
      </c>
      <c r="E11" s="3">
        <f t="shared" si="1"/>
        <v>16543</v>
      </c>
      <c r="F11" s="5">
        <f>E11/E26</f>
        <v>0.0369814201392905</v>
      </c>
      <c r="G11" s="5">
        <f>SUM(F11:F14)</f>
        <v>0.165041575092402</v>
      </c>
    </row>
    <row r="12" spans="1:6">
      <c r="A12" s="1" t="s">
        <v>26</v>
      </c>
      <c r="B12" s="12" t="s">
        <v>27</v>
      </c>
      <c r="C12" s="3">
        <v>196.15</v>
      </c>
      <c r="D12" s="4">
        <v>100</v>
      </c>
      <c r="E12" s="3">
        <f t="shared" si="1"/>
        <v>19615</v>
      </c>
      <c r="F12" s="5">
        <f>E12/E26</f>
        <v>0.043848791394075</v>
      </c>
    </row>
    <row r="13" spans="1:6">
      <c r="A13" s="1" t="s">
        <v>28</v>
      </c>
      <c r="B13" s="16" t="s">
        <v>29</v>
      </c>
      <c r="C13" s="3">
        <v>259.23</v>
      </c>
      <c r="D13" s="4">
        <v>100</v>
      </c>
      <c r="E13" s="3">
        <f t="shared" si="1"/>
        <v>25923</v>
      </c>
      <c r="F13" s="5">
        <f>E13/E26</f>
        <v>0.0579501513794854</v>
      </c>
    </row>
    <row r="14" spans="1:6">
      <c r="A14" s="1" t="s">
        <v>30</v>
      </c>
      <c r="B14" s="2" t="s">
        <v>31</v>
      </c>
      <c r="C14" s="3">
        <v>0.925</v>
      </c>
      <c r="D14" s="4">
        <v>12700</v>
      </c>
      <c r="E14" s="3">
        <f t="shared" si="1"/>
        <v>11747.5</v>
      </c>
      <c r="F14" s="5">
        <f>E14/E26</f>
        <v>0.0262612121795512</v>
      </c>
    </row>
    <row r="15" spans="1:7">
      <c r="A15" s="1" t="s">
        <v>32</v>
      </c>
      <c r="B15" s="2" t="s">
        <v>33</v>
      </c>
      <c r="C15" s="3">
        <v>11.99</v>
      </c>
      <c r="D15" s="4">
        <v>1568</v>
      </c>
      <c r="E15" s="3">
        <f t="shared" si="1"/>
        <v>18800.32</v>
      </c>
      <c r="F15" s="5">
        <f>E15/E26</f>
        <v>0.0420275967281089</v>
      </c>
      <c r="G15" s="5">
        <f>SUM(F15:F19)</f>
        <v>0.245202977989047</v>
      </c>
    </row>
    <row r="16" spans="1:6">
      <c r="A16" s="1" t="s">
        <v>34</v>
      </c>
      <c r="B16" s="2" t="s">
        <v>35</v>
      </c>
      <c r="C16" s="3">
        <v>29.11</v>
      </c>
      <c r="D16" s="4">
        <v>700</v>
      </c>
      <c r="E16" s="3">
        <f t="shared" si="1"/>
        <v>20377</v>
      </c>
      <c r="F16" s="5">
        <f>E16/E26</f>
        <v>0.0455522213732892</v>
      </c>
    </row>
    <row r="17" spans="1:6">
      <c r="A17" s="1" t="s">
        <v>36</v>
      </c>
      <c r="B17" s="16" t="s">
        <v>37</v>
      </c>
      <c r="C17" s="3">
        <v>26.11</v>
      </c>
      <c r="D17" s="4">
        <v>800</v>
      </c>
      <c r="E17" s="3">
        <f t="shared" si="1"/>
        <v>20888</v>
      </c>
      <c r="F17" s="5">
        <f>E17/E26</f>
        <v>0.0466945477766729</v>
      </c>
    </row>
    <row r="18" spans="1:6">
      <c r="A18" s="1" t="s">
        <v>38</v>
      </c>
      <c r="B18" s="2" t="s">
        <v>39</v>
      </c>
      <c r="C18" s="3">
        <v>25.07</v>
      </c>
      <c r="D18" s="4">
        <v>1000</v>
      </c>
      <c r="E18" s="3">
        <f t="shared" si="1"/>
        <v>25070</v>
      </c>
      <c r="F18" s="5">
        <f>E18/E26</f>
        <v>0.0560432934106276</v>
      </c>
    </row>
    <row r="19" spans="1:6">
      <c r="A19" s="1" t="s">
        <v>40</v>
      </c>
      <c r="B19" s="2" t="s">
        <v>41</v>
      </c>
      <c r="C19" s="3">
        <v>40.92</v>
      </c>
      <c r="D19" s="4">
        <v>600</v>
      </c>
      <c r="E19" s="3">
        <f t="shared" si="1"/>
        <v>24552</v>
      </c>
      <c r="F19" s="5">
        <f>E19/E26</f>
        <v>0.0548853187003482</v>
      </c>
    </row>
    <row r="20" spans="1:7">
      <c r="A20" s="1" t="s">
        <v>42</v>
      </c>
      <c r="B20" s="2" t="s">
        <v>43</v>
      </c>
      <c r="C20" s="3">
        <v>37.03</v>
      </c>
      <c r="D20" s="4">
        <v>300</v>
      </c>
      <c r="E20" s="3">
        <f t="shared" si="1"/>
        <v>11109</v>
      </c>
      <c r="F20" s="5">
        <f>E20/E26</f>
        <v>0.0248338630434249</v>
      </c>
      <c r="G20" s="5">
        <f>SUM(F20:F21)</f>
        <v>0.0377951320978652</v>
      </c>
    </row>
    <row r="21" spans="1:6">
      <c r="A21" s="1" t="s">
        <v>44</v>
      </c>
      <c r="B21" s="16" t="s">
        <v>45</v>
      </c>
      <c r="C21" s="3">
        <v>28.99</v>
      </c>
      <c r="D21" s="4">
        <v>200</v>
      </c>
      <c r="E21" s="3">
        <f t="shared" si="1"/>
        <v>5798</v>
      </c>
      <c r="F21" s="5">
        <f>E21/E26</f>
        <v>0.0129612690544403</v>
      </c>
    </row>
    <row r="22" spans="1:7">
      <c r="A22" s="1" t="s">
        <v>46</v>
      </c>
      <c r="B22" s="2" t="s">
        <v>47</v>
      </c>
      <c r="C22" s="1">
        <v>178.04</v>
      </c>
      <c r="D22" s="4">
        <v>100</v>
      </c>
      <c r="E22" s="3">
        <f t="shared" si="1"/>
        <v>17804</v>
      </c>
      <c r="F22" s="5">
        <f>E22/E26</f>
        <v>0.0398003508529244</v>
      </c>
      <c r="G22" s="15">
        <f>F22</f>
        <v>0.0398003508529244</v>
      </c>
    </row>
    <row r="23" spans="1:7">
      <c r="A23" s="1" t="s">
        <v>48</v>
      </c>
      <c r="B23" s="2" t="s">
        <v>49</v>
      </c>
      <c r="C23" s="3">
        <v>4.1</v>
      </c>
      <c r="D23" s="4">
        <v>200</v>
      </c>
      <c r="E23" s="3">
        <f>C23*D23</f>
        <v>820</v>
      </c>
      <c r="F23" s="5">
        <f>E23/E26</f>
        <v>0.00183308737920681</v>
      </c>
      <c r="G23" s="15">
        <f>SUM(F23:F24)</f>
        <v>0.015193611806728</v>
      </c>
    </row>
    <row r="24" spans="1:6">
      <c r="A24" s="1" t="s">
        <v>50</v>
      </c>
      <c r="B24" s="2" t="s">
        <v>51</v>
      </c>
      <c r="C24" s="3">
        <v>4.269</v>
      </c>
      <c r="D24" s="4">
        <v>1400</v>
      </c>
      <c r="E24" s="3">
        <f>C24*D24</f>
        <v>5976.6</v>
      </c>
      <c r="F24" s="5">
        <f>E24/E26</f>
        <v>0.0133605244275212</v>
      </c>
    </row>
    <row r="25" spans="1:7">
      <c r="A25" s="11" t="s">
        <v>52</v>
      </c>
      <c r="B25" s="12" t="s">
        <v>53</v>
      </c>
      <c r="C25" s="3">
        <v>1</v>
      </c>
      <c r="E25" s="3">
        <v>13865.32</v>
      </c>
      <c r="F25" s="5">
        <f>E25/E26</f>
        <v>0.0309955403666631</v>
      </c>
      <c r="G25" s="15">
        <f>SUM(F25)</f>
        <v>0.0309955403666631</v>
      </c>
    </row>
    <row r="26" spans="1:7">
      <c r="A26" s="1" t="s">
        <v>54</v>
      </c>
      <c r="E26" s="3">
        <f>SUM(E2:E25)</f>
        <v>447332.74</v>
      </c>
      <c r="G26" s="5">
        <f>SUM(G2:G25)</f>
        <v>1</v>
      </c>
    </row>
  </sheetData>
  <mergeCells count="6">
    <mergeCell ref="G3:G6"/>
    <mergeCell ref="G7:G10"/>
    <mergeCell ref="G11:G14"/>
    <mergeCell ref="G15:G19"/>
    <mergeCell ref="G20:G21"/>
    <mergeCell ref="G23:G2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workbookViewId="0">
      <selection activeCell="D4" sqref="D4"/>
    </sheetView>
  </sheetViews>
  <sheetFormatPr defaultColWidth="9" defaultRowHeight="16.5" outlineLevelCol="6"/>
  <cols>
    <col min="1" max="1" width="9" style="1" customWidth="1"/>
    <col min="2" max="2" width="9" style="2" customWidth="1"/>
    <col min="3" max="3" width="9.50222222222222" style="3" customWidth="1"/>
    <col min="4" max="4" width="9" style="4" customWidth="1"/>
    <col min="5" max="5" width="12.6266666666667" style="3" customWidth="1"/>
    <col min="6" max="6" width="13.5022222222222" style="5" customWidth="1"/>
    <col min="7" max="7" width="9.87555555555556" style="6" customWidth="1"/>
    <col min="8" max="16384" width="9" style="1" customWidth="1"/>
  </cols>
  <sheetData>
    <row r="1" spans="1:7">
      <c r="A1" s="7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3" t="s">
        <v>5</v>
      </c>
      <c r="G1" s="7" t="s">
        <v>6</v>
      </c>
    </row>
    <row r="2" spans="1:7">
      <c r="A2" s="1" t="s">
        <v>7</v>
      </c>
      <c r="B2" s="2">
        <v>601318</v>
      </c>
      <c r="C2" s="3">
        <v>45.57</v>
      </c>
      <c r="D2" s="4">
        <v>200</v>
      </c>
      <c r="E2" s="3">
        <f>C2*D2</f>
        <v>9114</v>
      </c>
      <c r="F2" s="5">
        <f>E2/E29</f>
        <v>0.0104728805482136</v>
      </c>
      <c r="G2" s="14">
        <f>SUM(F2:F2)</f>
        <v>0.0104728805482136</v>
      </c>
    </row>
    <row r="3" spans="1:7">
      <c r="A3" s="11" t="s">
        <v>8</v>
      </c>
      <c r="B3" s="2" t="s">
        <v>9</v>
      </c>
      <c r="C3" s="3">
        <v>41.86</v>
      </c>
      <c r="D3" s="4">
        <v>1400</v>
      </c>
      <c r="E3" s="3">
        <f t="shared" ref="E3:E8" si="0">C3*D3</f>
        <v>58604</v>
      </c>
      <c r="F3" s="5">
        <f>E3/E29</f>
        <v>0.0673417480412013</v>
      </c>
      <c r="G3" s="5">
        <f>SUM(E3:E6)/E29</f>
        <v>0.23909170318041</v>
      </c>
    </row>
    <row r="4" spans="1:7">
      <c r="A4" s="1" t="s">
        <v>10</v>
      </c>
      <c r="B4" s="2" t="s">
        <v>11</v>
      </c>
      <c r="C4" s="3">
        <v>54.71</v>
      </c>
      <c r="D4" s="4">
        <v>1200</v>
      </c>
      <c r="E4" s="3">
        <f t="shared" si="0"/>
        <v>65652</v>
      </c>
      <c r="F4" s="5">
        <f>E4/E29</f>
        <v>0.075440591809449</v>
      </c>
      <c r="G4" s="5"/>
    </row>
    <row r="5" spans="1:7">
      <c r="A5" s="1" t="s">
        <v>12</v>
      </c>
      <c r="B5" s="16" t="s">
        <v>13</v>
      </c>
      <c r="C5" s="3">
        <v>55.57</v>
      </c>
      <c r="D5" s="4">
        <v>900</v>
      </c>
      <c r="E5" s="3">
        <f t="shared" si="0"/>
        <v>50013</v>
      </c>
      <c r="F5" s="5">
        <f>E5/E29</f>
        <v>0.0574698458259607</v>
      </c>
      <c r="G5" s="5"/>
    </row>
    <row r="6" spans="1:7">
      <c r="A6" s="1" t="s">
        <v>14</v>
      </c>
      <c r="B6" s="2" t="s">
        <v>15</v>
      </c>
      <c r="C6" s="3">
        <v>33.8</v>
      </c>
      <c r="D6" s="4">
        <v>1000</v>
      </c>
      <c r="E6" s="3">
        <f t="shared" si="0"/>
        <v>33800</v>
      </c>
      <c r="F6" s="5">
        <f>E6/E29</f>
        <v>0.0388395175037985</v>
      </c>
      <c r="G6" s="5"/>
    </row>
    <row r="7" spans="1:7">
      <c r="A7" s="1" t="s">
        <v>16</v>
      </c>
      <c r="B7" s="16" t="s">
        <v>17</v>
      </c>
      <c r="C7" s="3">
        <v>47.19</v>
      </c>
      <c r="D7" s="4">
        <v>1240</v>
      </c>
      <c r="E7" s="3">
        <f t="shared" si="0"/>
        <v>58515.6</v>
      </c>
      <c r="F7" s="5">
        <f>E7/E29</f>
        <v>0.0672401677646529</v>
      </c>
      <c r="G7" s="5">
        <f>SUM(E7:E10)/E29</f>
        <v>0.160404449455125</v>
      </c>
    </row>
    <row r="8" spans="1:7">
      <c r="A8" s="11" t="s">
        <v>18</v>
      </c>
      <c r="B8" s="12" t="s">
        <v>19</v>
      </c>
      <c r="C8" s="3">
        <v>26.02</v>
      </c>
      <c r="D8" s="4">
        <v>900</v>
      </c>
      <c r="E8" s="3">
        <f t="shared" si="0"/>
        <v>23418</v>
      </c>
      <c r="F8" s="5">
        <f>E8/E29</f>
        <v>0.0269095805001169</v>
      </c>
      <c r="G8" s="5"/>
    </row>
    <row r="9" spans="1:7">
      <c r="A9" s="1" t="s">
        <v>20</v>
      </c>
      <c r="B9" s="2" t="s">
        <v>21</v>
      </c>
      <c r="C9" s="3">
        <v>30.23</v>
      </c>
      <c r="D9" s="4">
        <v>200</v>
      </c>
      <c r="E9" s="3">
        <f t="shared" ref="E9:E28" si="1">C9*D9</f>
        <v>6046</v>
      </c>
      <c r="F9" s="5">
        <f>E9/E29</f>
        <v>0.00694744742094572</v>
      </c>
      <c r="G9" s="5"/>
    </row>
    <row r="10" spans="1:7">
      <c r="A10" s="1" t="s">
        <v>22</v>
      </c>
      <c r="B10" s="2" t="s">
        <v>23</v>
      </c>
      <c r="C10" s="3">
        <v>25.3</v>
      </c>
      <c r="D10" s="4">
        <v>2040</v>
      </c>
      <c r="E10" s="3">
        <f t="shared" si="1"/>
        <v>51612</v>
      </c>
      <c r="F10" s="5">
        <f>E10/E29</f>
        <v>0.0593072537694096</v>
      </c>
      <c r="G10" s="5"/>
    </row>
    <row r="11" spans="1:7">
      <c r="A11" s="1" t="s">
        <v>24</v>
      </c>
      <c r="B11" s="2" t="s">
        <v>25</v>
      </c>
      <c r="C11" s="3">
        <v>165.43</v>
      </c>
      <c r="D11" s="4">
        <v>300</v>
      </c>
      <c r="E11" s="3">
        <f t="shared" si="1"/>
        <v>49629</v>
      </c>
      <c r="F11" s="5">
        <f>E11/E29</f>
        <v>0.0570285921359767</v>
      </c>
      <c r="G11" s="5">
        <f>SUM(F11:F15)</f>
        <v>0.175645282961283</v>
      </c>
    </row>
    <row r="12" spans="1:6">
      <c r="A12" s="1" t="s">
        <v>28</v>
      </c>
      <c r="B12" s="16" t="s">
        <v>29</v>
      </c>
      <c r="C12" s="3">
        <v>259.23</v>
      </c>
      <c r="D12" s="4">
        <v>100</v>
      </c>
      <c r="E12" s="3">
        <f t="shared" si="1"/>
        <v>25923</v>
      </c>
      <c r="F12" s="5">
        <f>E12/E29</f>
        <v>0.0297880713683718</v>
      </c>
    </row>
    <row r="13" spans="1:6">
      <c r="A13" s="1" t="s">
        <v>26</v>
      </c>
      <c r="B13" s="12" t="s">
        <v>27</v>
      </c>
      <c r="C13" s="3">
        <v>196.15</v>
      </c>
      <c r="D13" s="4">
        <v>100</v>
      </c>
      <c r="E13" s="3">
        <f t="shared" si="1"/>
        <v>19615</v>
      </c>
      <c r="F13" s="5">
        <f>E13/E29</f>
        <v>0.0225395602318641</v>
      </c>
    </row>
    <row r="14" spans="1:6">
      <c r="A14" s="1" t="s">
        <v>55</v>
      </c>
      <c r="B14" s="2" t="s">
        <v>56</v>
      </c>
      <c r="C14" s="3">
        <v>267.36</v>
      </c>
      <c r="D14" s="4">
        <v>140</v>
      </c>
      <c r="E14" s="3">
        <f t="shared" si="1"/>
        <v>37430.4</v>
      </c>
      <c r="F14" s="5">
        <f>E14/E29</f>
        <v>0.0430112034311887</v>
      </c>
    </row>
    <row r="15" spans="1:6">
      <c r="A15" s="1" t="s">
        <v>30</v>
      </c>
      <c r="B15" s="2" t="s">
        <v>31</v>
      </c>
      <c r="C15" s="3">
        <v>0.925</v>
      </c>
      <c r="D15" s="4">
        <v>21900</v>
      </c>
      <c r="E15" s="3">
        <f t="shared" si="1"/>
        <v>20257.5</v>
      </c>
      <c r="F15" s="5">
        <f>E15/E29</f>
        <v>0.0232778557938816</v>
      </c>
    </row>
    <row r="16" spans="1:7">
      <c r="A16" s="11" t="s">
        <v>57</v>
      </c>
      <c r="B16" s="12" t="s">
        <v>58</v>
      </c>
      <c r="C16" s="3">
        <v>78.36</v>
      </c>
      <c r="D16" s="4">
        <v>400</v>
      </c>
      <c r="E16" s="3">
        <f t="shared" si="1"/>
        <v>31344</v>
      </c>
      <c r="F16" s="5">
        <f>E16/E29</f>
        <v>0.0360173324449426</v>
      </c>
      <c r="G16" s="5">
        <f>SUM(F16:F21)</f>
        <v>0.261843065183466</v>
      </c>
    </row>
    <row r="17" spans="1:6">
      <c r="A17" s="1" t="s">
        <v>32</v>
      </c>
      <c r="B17" s="2" t="s">
        <v>33</v>
      </c>
      <c r="C17" s="3">
        <v>11.99</v>
      </c>
      <c r="D17" s="4">
        <v>2668</v>
      </c>
      <c r="E17" s="3">
        <f t="shared" si="1"/>
        <v>31989.32</v>
      </c>
      <c r="F17" s="5">
        <f>E17/E29</f>
        <v>0.0367588684637459</v>
      </c>
    </row>
    <row r="18" spans="1:6">
      <c r="A18" s="1" t="s">
        <v>34</v>
      </c>
      <c r="B18" s="2" t="s">
        <v>35</v>
      </c>
      <c r="C18" s="3">
        <v>29.11</v>
      </c>
      <c r="D18" s="4">
        <v>1300</v>
      </c>
      <c r="E18" s="3">
        <f t="shared" si="1"/>
        <v>37843</v>
      </c>
      <c r="F18" s="5">
        <f>E18/E29</f>
        <v>0.0434853213282913</v>
      </c>
    </row>
    <row r="19" spans="1:6">
      <c r="A19" s="1" t="s">
        <v>36</v>
      </c>
      <c r="B19" s="16" t="s">
        <v>37</v>
      </c>
      <c r="C19" s="3">
        <v>26.11</v>
      </c>
      <c r="D19" s="4">
        <v>1400</v>
      </c>
      <c r="E19" s="3">
        <f t="shared" si="1"/>
        <v>36554</v>
      </c>
      <c r="F19" s="5">
        <f>E19/E29</f>
        <v>0.0420041338116523</v>
      </c>
    </row>
    <row r="20" spans="1:6">
      <c r="A20" s="1" t="s">
        <v>38</v>
      </c>
      <c r="B20" s="2" t="s">
        <v>39</v>
      </c>
      <c r="C20" s="3">
        <v>25.07</v>
      </c>
      <c r="D20" s="4">
        <v>1800</v>
      </c>
      <c r="E20" s="3">
        <f t="shared" si="1"/>
        <v>45126</v>
      </c>
      <c r="F20" s="5">
        <f>E20/E29</f>
        <v>0.0518542031620239</v>
      </c>
    </row>
    <row r="21" spans="1:6">
      <c r="A21" s="1" t="s">
        <v>40</v>
      </c>
      <c r="B21" s="2" t="s">
        <v>41</v>
      </c>
      <c r="C21" s="3">
        <v>40.92</v>
      </c>
      <c r="D21" s="4">
        <v>1100</v>
      </c>
      <c r="E21" s="3">
        <f t="shared" si="1"/>
        <v>45012</v>
      </c>
      <c r="F21" s="5">
        <f>E21/E29</f>
        <v>0.0517232059728099</v>
      </c>
    </row>
    <row r="22" spans="1:7">
      <c r="A22" s="1" t="s">
        <v>42</v>
      </c>
      <c r="B22" s="2" t="s">
        <v>43</v>
      </c>
      <c r="C22" s="3">
        <v>37.03</v>
      </c>
      <c r="D22" s="4">
        <v>400</v>
      </c>
      <c r="E22" s="3">
        <f t="shared" si="1"/>
        <v>14812</v>
      </c>
      <c r="F22" s="5">
        <f>E22/E29</f>
        <v>0.0170204418126113</v>
      </c>
      <c r="G22" s="5">
        <f>SUM(F22:F23)</f>
        <v>0.0236829128921091</v>
      </c>
    </row>
    <row r="23" spans="1:6">
      <c r="A23" s="1" t="s">
        <v>44</v>
      </c>
      <c r="B23" s="16" t="s">
        <v>45</v>
      </c>
      <c r="C23" s="3">
        <v>28.99</v>
      </c>
      <c r="D23" s="4">
        <v>200</v>
      </c>
      <c r="E23" s="3">
        <f t="shared" si="1"/>
        <v>5798</v>
      </c>
      <c r="F23" s="5">
        <f>E23/E29</f>
        <v>0.00666247107949774</v>
      </c>
    </row>
    <row r="24" spans="1:7">
      <c r="A24" s="1" t="s">
        <v>46</v>
      </c>
      <c r="B24" s="2" t="s">
        <v>47</v>
      </c>
      <c r="C24" s="3">
        <v>178.04</v>
      </c>
      <c r="D24" s="4">
        <v>300</v>
      </c>
      <c r="E24" s="3">
        <f t="shared" si="1"/>
        <v>53412</v>
      </c>
      <c r="F24" s="5">
        <f>E24/E29</f>
        <v>0.0613756304412096</v>
      </c>
      <c r="G24" s="5">
        <f>F24</f>
        <v>0.0613756304412096</v>
      </c>
    </row>
    <row r="25" spans="1:7">
      <c r="A25" s="1" t="s">
        <v>48</v>
      </c>
      <c r="B25" s="2" t="s">
        <v>49</v>
      </c>
      <c r="C25" s="3">
        <v>4.1</v>
      </c>
      <c r="D25" s="4">
        <v>2800</v>
      </c>
      <c r="E25" s="3">
        <f>C25*D25</f>
        <v>11480</v>
      </c>
      <c r="F25" s="5">
        <f>E25/E29</f>
        <v>0.0131916467734795</v>
      </c>
      <c r="G25" s="15">
        <f>SUM(F25:F27)</f>
        <v>0.0369260392627533</v>
      </c>
    </row>
    <row r="26" spans="1:6">
      <c r="A26" s="1" t="s">
        <v>59</v>
      </c>
      <c r="B26" s="2" t="s">
        <v>60</v>
      </c>
      <c r="C26" s="3">
        <v>1.181</v>
      </c>
      <c r="D26" s="4">
        <v>500</v>
      </c>
      <c r="E26" s="3">
        <f>C26*D26</f>
        <v>590.5</v>
      </c>
      <c r="F26" s="5">
        <f>E26/E29</f>
        <v>0.000678542458165473</v>
      </c>
    </row>
    <row r="27" spans="1:6">
      <c r="A27" s="1" t="s">
        <v>50</v>
      </c>
      <c r="B27" s="2" t="s">
        <v>51</v>
      </c>
      <c r="C27" s="3">
        <v>4.269</v>
      </c>
      <c r="D27" s="4">
        <v>4700</v>
      </c>
      <c r="E27" s="3">
        <f>C27*D27</f>
        <v>20064.3</v>
      </c>
      <c r="F27" s="5">
        <f>E27/E29</f>
        <v>0.0230558500311084</v>
      </c>
    </row>
    <row r="28" spans="1:7">
      <c r="A28" s="11" t="s">
        <v>52</v>
      </c>
      <c r="B28" s="12" t="s">
        <v>53</v>
      </c>
      <c r="C28" s="3">
        <v>1</v>
      </c>
      <c r="E28" s="3">
        <v>26593.06</v>
      </c>
      <c r="F28" s="5">
        <f>E28/E29</f>
        <v>0.0305580360754308</v>
      </c>
      <c r="G28" s="5">
        <f>SUM(F28)</f>
        <v>0.0305580360754308</v>
      </c>
    </row>
    <row r="29" spans="1:7">
      <c r="A29" s="1" t="s">
        <v>54</v>
      </c>
      <c r="E29" s="3">
        <f>SUM(E2:E28)</f>
        <v>870247.68</v>
      </c>
      <c r="G29" s="5">
        <f>SUM(G2:G28)</f>
        <v>1</v>
      </c>
    </row>
  </sheetData>
  <mergeCells count="6">
    <mergeCell ref="G3:G6"/>
    <mergeCell ref="G7:G10"/>
    <mergeCell ref="G11:G15"/>
    <mergeCell ref="G16:G21"/>
    <mergeCell ref="G22:G23"/>
    <mergeCell ref="G25:G2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个人持仓</vt:lpstr>
      <vt:lpstr>家庭持仓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hinsshum</cp:lastModifiedBy>
  <dcterms:created xsi:type="dcterms:W3CDTF">2018-06-08T11:28:00Z</dcterms:created>
  <dcterms:modified xsi:type="dcterms:W3CDTF">2023-04-04T21:27:33Z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