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80" tabRatio="500"/>
  </bookViews>
  <sheets>
    <sheet name="个人现金流量及资产负债表" sheetId="1" r:id="rId1"/>
  </sheets>
  <calcPr calcId="144525"/>
</workbook>
</file>

<file path=xl/sharedStrings.xml><?xml version="1.0" encoding="utf-8"?>
<sst xmlns="http://schemas.openxmlformats.org/spreadsheetml/2006/main" count="56" uniqueCount="54">
  <si>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</si>
  <si>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</si>
  <si>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</si>
  <si>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</si>
  <si>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</si>
  <si>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</si>
  <si>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</si>
  <si>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</si>
  <si>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</si>
  <si>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</si>
  <si>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</si>
  <si>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</si>
  <si>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</si>
  <si>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</si>
  <si>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</si>
  <si>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</si>
  <si>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</si>
  <si>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</si>
  <si>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</si>
  <si>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</si>
  <si>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</si>
  <si>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</si>
  <si>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</si>
  <si>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</si>
  <si>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</si>
  <si>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2023年度总计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</si>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</sst>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m"/>
  </numFmts>
  <fonts count="23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  <a:endParaRPr lang="zh-CN" altLang="en-US" sz="1300" b="0" strike="noStrike" spc="-1">
              <a:latin typeface="Arial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"总资产"</c:f>
              <c:strCache>
                <c:ptCount val="1"/>
                <c:pt idx="0">
                  <c:v>总资产</c:v>
                </c:pt>
              </c:strCache>
            </c:strRef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(个人现金流量及资产负债表!$D$1:$O$1,个人现金流量及资产负债表!$Q$1:$AB$1,个人现金流量及资产负债表!$AD$1:$AO$1,个人现金流量及资产负债表!$AQ$1:$BB$1,个人现金流量及资产负债表!$BD$1:$BD$1)</c:f>
              <c:strCache>
                <c:ptCount val="49"/>
                <c:pt idx="0" c:formatCode="yyyy/mm">
                  <c:v>2019/01</c:v>
                </c:pt>
                <c:pt idx="1" c:formatCode="yyyy/mm">
                  <c:v>2019/02</c:v>
                </c:pt>
                <c:pt idx="2" c:formatCode="yyyy/mm">
                  <c:v>2019/03</c:v>
                </c:pt>
                <c:pt idx="3" c:formatCode="yyyy/mm">
                  <c:v>2019/04</c:v>
                </c:pt>
                <c:pt idx="4" c:formatCode="yyyy/mm">
                  <c:v>2019/05</c:v>
                </c:pt>
                <c:pt idx="5" c:formatCode="yyyy/mm">
                  <c:v>2019/06</c:v>
                </c:pt>
                <c:pt idx="6" c:formatCode="yyyy/mm">
                  <c:v>2019/07</c:v>
                </c:pt>
                <c:pt idx="7" c:formatCode="yyyy/mm">
                  <c:v>2019/08</c:v>
                </c:pt>
                <c:pt idx="8" c:formatCode="yyyy/mm">
                  <c:v>2019/09</c:v>
                </c:pt>
                <c:pt idx="9" c:formatCode="yyyy/mm">
                  <c:v>2019/10</c:v>
                </c:pt>
                <c:pt idx="10" c:formatCode="yyyy/mm">
                  <c:v>2019/11</c:v>
                </c:pt>
                <c:pt idx="11" c:formatCode="yyyy/mm">
                  <c:v>2019/12</c:v>
                </c:pt>
                <c:pt idx="12" c:formatCode="yyyy/mm">
                  <c:v>2020/01</c:v>
                </c:pt>
                <c:pt idx="13" c:formatCode="yyyy/mm">
                  <c:v>2020/02</c:v>
                </c:pt>
                <c:pt idx="14" c:formatCode="yyyy/mm">
                  <c:v>2020/03</c:v>
                </c:pt>
                <c:pt idx="15" c:formatCode="yyyy/mm">
                  <c:v>2020/04</c:v>
                </c:pt>
                <c:pt idx="16" c:formatCode="yyyy/mm">
                  <c:v>2020/05</c:v>
                </c:pt>
                <c:pt idx="17" c:formatCode="yyyy/mm">
                  <c:v>2020/06</c:v>
                </c:pt>
                <c:pt idx="18" c:formatCode="yyyy/mm">
                  <c:v>2020/07</c:v>
                </c:pt>
                <c:pt idx="19" c:formatCode="yyyy/mm">
                  <c:v>2020/08</c:v>
                </c:pt>
                <c:pt idx="20" c:formatCode="yyyy/mm">
                  <c:v>2020/09</c:v>
                </c:pt>
                <c:pt idx="21" c:formatCode="yyyy/mm">
                  <c:v>2020/10</c:v>
                </c:pt>
                <c:pt idx="22" c:formatCode="yyyy/mm">
                  <c:v>2020/11</c:v>
                </c:pt>
                <c:pt idx="23" c:formatCode="yyyy/mm">
                  <c:v>2020/12</c:v>
                </c:pt>
                <c:pt idx="24" c:formatCode="yyyy/mm">
                  <c:v>44197</c:v>
                </c:pt>
                <c:pt idx="25" c:formatCode="yyyy/mm">
                  <c:v>44228</c:v>
                </c:pt>
                <c:pt idx="26" c:formatCode="yyyy/mm">
                  <c:v>44256</c:v>
                </c:pt>
                <c:pt idx="27" c:formatCode="yyyy/mm">
                  <c:v>44287</c:v>
                </c:pt>
                <c:pt idx="28" c:formatCode="yyyy/mm">
                  <c:v>44317</c:v>
                </c:pt>
                <c:pt idx="29" c:formatCode="yyyy/mm">
                  <c:v>44348</c:v>
                </c:pt>
                <c:pt idx="30" c:formatCode="yyyy/mm">
                  <c:v>44378</c:v>
                </c:pt>
                <c:pt idx="31" c:formatCode="yyyy/mm">
                  <c:v>44409</c:v>
                </c:pt>
                <c:pt idx="32" c:formatCode="yyyy/mm">
                  <c:v>44440</c:v>
                </c:pt>
                <c:pt idx="33" c:formatCode="yyyy/mm">
                  <c:v>44470</c:v>
                </c:pt>
                <c:pt idx="34" c:formatCode="yyyy/mm">
                  <c:v>44501</c:v>
                </c:pt>
                <c:pt idx="35" c:formatCode="yyyy/mm">
                  <c:v>44531</c:v>
                </c:pt>
                <c:pt idx="36" c:formatCode="yyyy/mm">
                  <c:v>44562</c:v>
                </c:pt>
                <c:pt idx="37" c:formatCode="yyyy/mm">
                  <c:v>44593</c:v>
                </c:pt>
                <c:pt idx="38" c:formatCode="yyyy/mm">
                  <c:v>44621</c:v>
                </c:pt>
                <c:pt idx="39" c:formatCode="yyyy/mm">
                  <c:v>44652</c:v>
                </c:pt>
                <c:pt idx="40" c:formatCode="yyyy/mm">
                  <c:v>44682</c:v>
                </c:pt>
                <c:pt idx="41" c:formatCode="yyyy/mm">
                  <c:v>44713</c:v>
                </c:pt>
                <c:pt idx="42" c:formatCode="yyyy/mm">
                  <c:v>44743</c:v>
                </c:pt>
                <c:pt idx="43" c:formatCode="yyyy/mm">
                  <c:v>44774</c:v>
                </c:pt>
                <c:pt idx="44" c:formatCode="yyyy/mm">
                  <c:v>44805</c:v>
                </c:pt>
                <c:pt idx="45" c:formatCode="yyyy/mm">
                  <c:v>44835</c:v>
                </c:pt>
                <c:pt idx="46" c:formatCode="yyyy/mm">
                  <c:v>44866</c:v>
                </c:pt>
                <c:pt idx="47" c:formatCode="yyyy/mm">
                  <c:v>44896</c:v>
                </c:pt>
                <c:pt idx="48" c:formatCode="yyyy/mm">
                  <c:v>44927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(个人现金流量及资产负债表!$D$23:$O$23,个人现金流量及资产负债表!$Q$23:$AB$23,个人现金流量及资产负债表!$AD$23:$AO$23,个人现金流量及资产负债表!$AQ$23:$BB$23,个人现金流量及资产负债表!$BD$23:$BD$23)</c:f>
              <c:numCache>
                <c:formatCode>0.00</c:formatCode>
                <c:ptCount val="49"/>
                <c:pt idx="0">
                  <c:v>96624.5</c:v>
                </c:pt>
                <c:pt idx="1">
                  <c:v>108954.76</c:v>
                </c:pt>
                <c:pt idx="2">
                  <c:v>161964.93</c:v>
                </c:pt>
                <c:pt idx="3">
                  <c:v>160256.39</c:v>
                </c:pt>
                <c:pt idx="4">
                  <c:v>154938.66</c:v>
                </c:pt>
                <c:pt idx="5">
                  <c:v>170416.48</c:v>
                </c:pt>
                <c:pt idx="6">
                  <c:v>162087</c:v>
                </c:pt>
                <c:pt idx="7">
                  <c:v>184649.52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</c:v>
                </c:pt>
                <c:pt idx="12">
                  <c:v>265255.3</c:v>
                </c:pt>
                <c:pt idx="13">
                  <c:v>283528.34</c:v>
                </c:pt>
                <c:pt idx="14">
                  <c:v>281150.98</c:v>
                </c:pt>
                <c:pt idx="15">
                  <c:v>317850.7</c:v>
                </c:pt>
                <c:pt idx="16">
                  <c:v>348620.8</c:v>
                </c:pt>
                <c:pt idx="17">
                  <c:v>404304.67</c:v>
                </c:pt>
                <c:pt idx="18">
                  <c:v>396963.58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501978.83</c:v>
                </c:pt>
                <c:pt idx="39">
                  <c:v>499789.07</c:v>
                </c:pt>
                <c:pt idx="40">
                  <c:v>525935.25</c:v>
                </c:pt>
                <c:pt idx="41">
                  <c:v>587826.56</c:v>
                </c:pt>
                <c:pt idx="42">
                  <c:v>570254.55</c:v>
                </c:pt>
                <c:pt idx="43">
                  <c:v>574698.94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644905.45</c:v>
                </c:pt>
                <c:pt idx="48">
                  <c:v>683016.61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"净资产"</c:f>
              <c:strCache>
                <c:ptCount val="1"/>
                <c:pt idx="0">
                  <c:v>净资产</c:v>
                </c:pt>
              </c:strCache>
            </c:strRef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(个人现金流量及资产负债表!$D$1:$O$1,个人现金流量及资产负债表!$Q$1:$AB$1,个人现金流量及资产负债表!$AD$1:$AO$1,个人现金流量及资产负债表!$AQ$1:$BB$1,个人现金流量及资产负债表!$BD$1:$BD$1)</c:f>
              <c:strCache>
                <c:ptCount val="49"/>
                <c:pt idx="0" c:formatCode="yyyy/mm">
                  <c:v>2019/01</c:v>
                </c:pt>
                <c:pt idx="1" c:formatCode="yyyy/mm">
                  <c:v>2019/02</c:v>
                </c:pt>
                <c:pt idx="2" c:formatCode="yyyy/mm">
                  <c:v>2019/03</c:v>
                </c:pt>
                <c:pt idx="3" c:formatCode="yyyy/mm">
                  <c:v>2019/04</c:v>
                </c:pt>
                <c:pt idx="4" c:formatCode="yyyy/mm">
                  <c:v>2019/05</c:v>
                </c:pt>
                <c:pt idx="5" c:formatCode="yyyy/mm">
                  <c:v>2019/06</c:v>
                </c:pt>
                <c:pt idx="6" c:formatCode="yyyy/mm">
                  <c:v>2019/07</c:v>
                </c:pt>
                <c:pt idx="7" c:formatCode="yyyy/mm">
                  <c:v>2019/08</c:v>
                </c:pt>
                <c:pt idx="8" c:formatCode="yyyy/mm">
                  <c:v>2019/09</c:v>
                </c:pt>
                <c:pt idx="9" c:formatCode="yyyy/mm">
                  <c:v>2019/10</c:v>
                </c:pt>
                <c:pt idx="10" c:formatCode="yyyy/mm">
                  <c:v>2019/11</c:v>
                </c:pt>
                <c:pt idx="11" c:formatCode="yyyy/mm">
                  <c:v>2019/12</c:v>
                </c:pt>
                <c:pt idx="12" c:formatCode="yyyy/mm">
                  <c:v>2020/01</c:v>
                </c:pt>
                <c:pt idx="13" c:formatCode="yyyy/mm">
                  <c:v>2020/02</c:v>
                </c:pt>
                <c:pt idx="14" c:formatCode="yyyy/mm">
                  <c:v>2020/03</c:v>
                </c:pt>
                <c:pt idx="15" c:formatCode="yyyy/mm">
                  <c:v>2020/04</c:v>
                </c:pt>
                <c:pt idx="16" c:formatCode="yyyy/mm">
                  <c:v>2020/05</c:v>
                </c:pt>
                <c:pt idx="17" c:formatCode="yyyy/mm">
                  <c:v>2020/06</c:v>
                </c:pt>
                <c:pt idx="18" c:formatCode="yyyy/mm">
                  <c:v>2020/07</c:v>
                </c:pt>
                <c:pt idx="19" c:formatCode="yyyy/mm">
                  <c:v>2020/08</c:v>
                </c:pt>
                <c:pt idx="20" c:formatCode="yyyy/mm">
                  <c:v>2020/09</c:v>
                </c:pt>
                <c:pt idx="21" c:formatCode="yyyy/mm">
                  <c:v>2020/10</c:v>
                </c:pt>
                <c:pt idx="22" c:formatCode="yyyy/mm">
                  <c:v>2020/11</c:v>
                </c:pt>
                <c:pt idx="23" c:formatCode="yyyy/mm">
                  <c:v>2020/12</c:v>
                </c:pt>
                <c:pt idx="24" c:formatCode="yyyy/mm">
                  <c:v>44197</c:v>
                </c:pt>
                <c:pt idx="25" c:formatCode="yyyy/mm">
                  <c:v>44228</c:v>
                </c:pt>
                <c:pt idx="26" c:formatCode="yyyy/mm">
                  <c:v>44256</c:v>
                </c:pt>
                <c:pt idx="27" c:formatCode="yyyy/mm">
                  <c:v>44287</c:v>
                </c:pt>
                <c:pt idx="28" c:formatCode="yyyy/mm">
                  <c:v>44317</c:v>
                </c:pt>
                <c:pt idx="29" c:formatCode="yyyy/mm">
                  <c:v>44348</c:v>
                </c:pt>
                <c:pt idx="30" c:formatCode="yyyy/mm">
                  <c:v>44378</c:v>
                </c:pt>
                <c:pt idx="31" c:formatCode="yyyy/mm">
                  <c:v>44409</c:v>
                </c:pt>
                <c:pt idx="32" c:formatCode="yyyy/mm">
                  <c:v>44440</c:v>
                </c:pt>
                <c:pt idx="33" c:formatCode="yyyy/mm">
                  <c:v>44470</c:v>
                </c:pt>
                <c:pt idx="34" c:formatCode="yyyy/mm">
                  <c:v>44501</c:v>
                </c:pt>
                <c:pt idx="35" c:formatCode="yyyy/mm">
                  <c:v>44531</c:v>
                </c:pt>
                <c:pt idx="36" c:formatCode="yyyy/mm">
                  <c:v>44562</c:v>
                </c:pt>
                <c:pt idx="37" c:formatCode="yyyy/mm">
                  <c:v>44593</c:v>
                </c:pt>
                <c:pt idx="38" c:formatCode="yyyy/mm">
                  <c:v>44621</c:v>
                </c:pt>
                <c:pt idx="39" c:formatCode="yyyy/mm">
                  <c:v>44652</c:v>
                </c:pt>
                <c:pt idx="40" c:formatCode="yyyy/mm">
                  <c:v>44682</c:v>
                </c:pt>
                <c:pt idx="41" c:formatCode="yyyy/mm">
                  <c:v>44713</c:v>
                </c:pt>
                <c:pt idx="42" c:formatCode="yyyy/mm">
                  <c:v>44743</c:v>
                </c:pt>
                <c:pt idx="43" c:formatCode="yyyy/mm">
                  <c:v>44774</c:v>
                </c:pt>
                <c:pt idx="44" c:formatCode="yyyy/mm">
                  <c:v>44805</c:v>
                </c:pt>
                <c:pt idx="45" c:formatCode="yyyy/mm">
                  <c:v>44835</c:v>
                </c:pt>
                <c:pt idx="46" c:formatCode="yyyy/mm">
                  <c:v>44866</c:v>
                </c:pt>
                <c:pt idx="47" c:formatCode="yyyy/mm">
                  <c:v>44896</c:v>
                </c:pt>
                <c:pt idx="48" c:formatCode="yyyy/mm">
                  <c:v>44927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(个人现金流量及资产负债表!$D$25:$O$25,个人现金流量及资产负债表!$Q$25:$AB$25,个人现金流量及资产负债表!$AD$25:$AO$25,个人现金流量及资产负债表!$AQ$25:$BB$25,个人现金流量及资产负债表!$BD$25:$BD$25)</c:f>
              <c:numCache>
                <c:formatCode>0.00</c:formatCode>
                <c:ptCount val="49"/>
                <c:pt idx="0">
                  <c:v>39892.05</c:v>
                </c:pt>
                <c:pt idx="1">
                  <c:v>55555.21</c:v>
                </c:pt>
                <c:pt idx="2">
                  <c:v>61964.93</c:v>
                </c:pt>
                <c:pt idx="3">
                  <c:v>60256.39</c:v>
                </c:pt>
                <c:pt idx="4">
                  <c:v>54938.66</c:v>
                </c:pt>
                <c:pt idx="5">
                  <c:v>70416.48</c:v>
                </c:pt>
                <c:pt idx="6">
                  <c:v>62087</c:v>
                </c:pt>
                <c:pt idx="7">
                  <c:v>84649.52</c:v>
                </c:pt>
                <c:pt idx="8">
                  <c:v>92824.2</c:v>
                </c:pt>
                <c:pt idx="9">
                  <c:v>107882.92</c:v>
                </c:pt>
                <c:pt idx="10">
                  <c:v>105734.57</c:v>
                </c:pt>
                <c:pt idx="11">
                  <c:v>167359.22</c:v>
                </c:pt>
                <c:pt idx="12">
                  <c:v>165255.3</c:v>
                </c:pt>
                <c:pt idx="13">
                  <c:v>183528.34</c:v>
                </c:pt>
                <c:pt idx="14">
                  <c:v>181150.98</c:v>
                </c:pt>
                <c:pt idx="15">
                  <c:v>217850.7</c:v>
                </c:pt>
                <c:pt idx="16">
                  <c:v>248620.8</c:v>
                </c:pt>
                <c:pt idx="17">
                  <c:v>304304.67</c:v>
                </c:pt>
                <c:pt idx="18">
                  <c:v>226963.58</c:v>
                </c:pt>
                <c:pt idx="19">
                  <c:v>219755.95</c:v>
                </c:pt>
                <c:pt idx="20">
                  <c:v>212849.73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283295.72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345978.83</c:v>
                </c:pt>
                <c:pt idx="39">
                  <c:v>343789.07</c:v>
                </c:pt>
                <c:pt idx="40">
                  <c:v>369935.25</c:v>
                </c:pt>
                <c:pt idx="41">
                  <c:v>431826.56</c:v>
                </c:pt>
                <c:pt idx="42">
                  <c:v>414254.55</c:v>
                </c:pt>
                <c:pt idx="43">
                  <c:v>418698.94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</c:v>
                </c:pt>
                <c:pt idx="47">
                  <c:v>488905.45</c:v>
                </c:pt>
                <c:pt idx="48">
                  <c:v>527016.61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marker val="0"/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  <a:endParaRPr lang="zh-CN" altLang="en-US" sz="900" b="0" strike="noStrike" spc="-1">
                  <a:latin typeface="Arial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  <a:endParaRPr lang="zh-CN" altLang="en-US" sz="900" b="0" strike="noStrike" spc="-1">
                  <a:latin typeface="Arial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  <a:endParaRPr lang="zh-CN" altLang="en-US" sz="1300" b="0" strike="noStrike" spc="-1">
              <a:latin typeface="Arial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"总资产"</c:f>
              <c:strCache>
                <c:ptCount val="1"/>
                <c:pt idx="0">
                  <c:v>总资产</c:v>
                </c:pt>
              </c:strCache>
            </c:strRef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(个人现金流量及资产负债表!$D$1:$O$1,个人现金流量及资产负债表!$Q$1:$AB$1,个人现金流量及资产负债表!$AD$1:$AO$1,个人现金流量及资产负债表!$AQ$1:$BB$1,个人现金流量及资产负债表!$BD$1:$BH$1)</c:f>
              <c:strCache>
                <c:ptCount val="53"/>
                <c:pt idx="0" c:formatCode="yyyy/mm">
                  <c:v>2019/01</c:v>
                </c:pt>
                <c:pt idx="1" c:formatCode="yyyy/mm">
                  <c:v>2019/02</c:v>
                </c:pt>
                <c:pt idx="2" c:formatCode="yyyy/mm">
                  <c:v>2019/03</c:v>
                </c:pt>
                <c:pt idx="3" c:formatCode="yyyy/mm">
                  <c:v>2019/04</c:v>
                </c:pt>
                <c:pt idx="4" c:formatCode="yyyy/mm">
                  <c:v>2019/05</c:v>
                </c:pt>
                <c:pt idx="5" c:formatCode="yyyy/mm">
                  <c:v>2019/06</c:v>
                </c:pt>
                <c:pt idx="6" c:formatCode="yyyy/mm">
                  <c:v>2019/07</c:v>
                </c:pt>
                <c:pt idx="7" c:formatCode="yyyy/mm">
                  <c:v>2019/08</c:v>
                </c:pt>
                <c:pt idx="8" c:formatCode="yyyy/mm">
                  <c:v>2019/09</c:v>
                </c:pt>
                <c:pt idx="9" c:formatCode="yyyy/mm">
                  <c:v>2019/10</c:v>
                </c:pt>
                <c:pt idx="10" c:formatCode="yyyy/mm">
                  <c:v>2019/11</c:v>
                </c:pt>
                <c:pt idx="11" c:formatCode="yyyy/mm">
                  <c:v>2019/12</c:v>
                </c:pt>
                <c:pt idx="12" c:formatCode="yyyy/mm">
                  <c:v>2020/01</c:v>
                </c:pt>
                <c:pt idx="13" c:formatCode="yyyy/mm">
                  <c:v>2020/02</c:v>
                </c:pt>
                <c:pt idx="14" c:formatCode="yyyy/mm">
                  <c:v>2020/03</c:v>
                </c:pt>
                <c:pt idx="15" c:formatCode="yyyy/mm">
                  <c:v>2020/04</c:v>
                </c:pt>
                <c:pt idx="16" c:formatCode="yyyy/mm">
                  <c:v>2020/05</c:v>
                </c:pt>
                <c:pt idx="17" c:formatCode="yyyy/mm">
                  <c:v>2020/06</c:v>
                </c:pt>
                <c:pt idx="18" c:formatCode="yyyy/mm">
                  <c:v>2020/07</c:v>
                </c:pt>
                <c:pt idx="19" c:formatCode="yyyy/mm">
                  <c:v>2020/08</c:v>
                </c:pt>
                <c:pt idx="20" c:formatCode="yyyy/mm">
                  <c:v>2020/09</c:v>
                </c:pt>
                <c:pt idx="21" c:formatCode="yyyy/mm">
                  <c:v>2020/10</c:v>
                </c:pt>
                <c:pt idx="22" c:formatCode="yyyy/mm">
                  <c:v>2020/11</c:v>
                </c:pt>
                <c:pt idx="23" c:formatCode="yyyy/mm">
                  <c:v>2020/12</c:v>
                </c:pt>
                <c:pt idx="24" c:formatCode="yyyy/mm">
                  <c:v>44197</c:v>
                </c:pt>
                <c:pt idx="25" c:formatCode="yyyy/mm">
                  <c:v>44228</c:v>
                </c:pt>
                <c:pt idx="26" c:formatCode="yyyy/mm">
                  <c:v>44256</c:v>
                </c:pt>
                <c:pt idx="27" c:formatCode="yyyy/mm">
                  <c:v>44287</c:v>
                </c:pt>
                <c:pt idx="28" c:formatCode="yyyy/mm">
                  <c:v>44317</c:v>
                </c:pt>
                <c:pt idx="29" c:formatCode="yyyy/mm">
                  <c:v>44348</c:v>
                </c:pt>
                <c:pt idx="30" c:formatCode="yyyy/mm">
                  <c:v>44378</c:v>
                </c:pt>
                <c:pt idx="31" c:formatCode="yyyy/mm">
                  <c:v>44409</c:v>
                </c:pt>
                <c:pt idx="32" c:formatCode="yyyy/mm">
                  <c:v>44440</c:v>
                </c:pt>
                <c:pt idx="33" c:formatCode="yyyy/mm">
                  <c:v>44470</c:v>
                </c:pt>
                <c:pt idx="34" c:formatCode="yyyy/mm">
                  <c:v>44501</c:v>
                </c:pt>
                <c:pt idx="35" c:formatCode="yyyy/mm">
                  <c:v>44531</c:v>
                </c:pt>
                <c:pt idx="36" c:formatCode="yyyy/mm">
                  <c:v>44562</c:v>
                </c:pt>
                <c:pt idx="37" c:formatCode="yyyy/mm">
                  <c:v>44593</c:v>
                </c:pt>
                <c:pt idx="38" c:formatCode="yyyy/mm">
                  <c:v>44621</c:v>
                </c:pt>
                <c:pt idx="39" c:formatCode="yyyy/mm">
                  <c:v>44652</c:v>
                </c:pt>
                <c:pt idx="40" c:formatCode="yyyy/mm">
                  <c:v>44682</c:v>
                </c:pt>
                <c:pt idx="41" c:formatCode="yyyy/mm">
                  <c:v>44713</c:v>
                </c:pt>
                <c:pt idx="42" c:formatCode="yyyy/mm">
                  <c:v>44743</c:v>
                </c:pt>
                <c:pt idx="43" c:formatCode="yyyy/mm">
                  <c:v>44774</c:v>
                </c:pt>
                <c:pt idx="44" c:formatCode="yyyy/mm">
                  <c:v>44805</c:v>
                </c:pt>
                <c:pt idx="45" c:formatCode="yyyy/mm">
                  <c:v>44835</c:v>
                </c:pt>
                <c:pt idx="46" c:formatCode="yyyy/mm">
                  <c:v>44866</c:v>
                </c:pt>
                <c:pt idx="47" c:formatCode="yyyy/mm">
                  <c:v>44896</c:v>
                </c:pt>
                <c:pt idx="48" c:formatCode="yyyy/mm">
                  <c:v>44927</c:v>
                </c:pt>
                <c:pt idx="49" c:formatCode="yyyy/mm">
                  <c:v>44958</c:v>
                </c:pt>
                <c:pt idx="50" c:formatCode="yyyy/mm">
                  <c:v>44986</c:v>
                </c:pt>
                <c:pt idx="51" c:formatCode="yyyy/mm">
                  <c:v>45017</c:v>
                </c:pt>
                <c:pt idx="52" c:formatCode="yyyy/mm">
                  <c:v>45047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(个人现金流量及资产负债表!$D$23:$O$23,个人现金流量及资产负债表!$Q$23:$AB$23,个人现金流量及资产负债表!$AD$23:$AO$23,个人现金流量及资产负债表!$AQ$23:$BB$23,个人现金流量及资产负债表!$BD$23:$BH$23)</c:f>
              <c:numCache>
                <c:formatCode>0.00</c:formatCode>
                <c:ptCount val="53"/>
                <c:pt idx="0">
                  <c:v>96624.5</c:v>
                </c:pt>
                <c:pt idx="1">
                  <c:v>108954.76</c:v>
                </c:pt>
                <c:pt idx="2">
                  <c:v>161964.93</c:v>
                </c:pt>
                <c:pt idx="3">
                  <c:v>160256.39</c:v>
                </c:pt>
                <c:pt idx="4">
                  <c:v>154938.66</c:v>
                </c:pt>
                <c:pt idx="5">
                  <c:v>170416.48</c:v>
                </c:pt>
                <c:pt idx="6">
                  <c:v>162087</c:v>
                </c:pt>
                <c:pt idx="7">
                  <c:v>184649.52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</c:v>
                </c:pt>
                <c:pt idx="12">
                  <c:v>265255.3</c:v>
                </c:pt>
                <c:pt idx="13">
                  <c:v>283528.34</c:v>
                </c:pt>
                <c:pt idx="14">
                  <c:v>281150.98</c:v>
                </c:pt>
                <c:pt idx="15">
                  <c:v>317850.7</c:v>
                </c:pt>
                <c:pt idx="16">
                  <c:v>348620.8</c:v>
                </c:pt>
                <c:pt idx="17">
                  <c:v>404304.67</c:v>
                </c:pt>
                <c:pt idx="18">
                  <c:v>396963.58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501978.83</c:v>
                </c:pt>
                <c:pt idx="39">
                  <c:v>499789.07</c:v>
                </c:pt>
                <c:pt idx="40">
                  <c:v>525935.25</c:v>
                </c:pt>
                <c:pt idx="41">
                  <c:v>587826.56</c:v>
                </c:pt>
                <c:pt idx="42">
                  <c:v>570254.55</c:v>
                </c:pt>
                <c:pt idx="43">
                  <c:v>574698.94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644905.45</c:v>
                </c:pt>
                <c:pt idx="48">
                  <c:v>683016.61</c:v>
                </c:pt>
                <c:pt idx="49">
                  <c:v>713686.98</c:v>
                </c:pt>
                <c:pt idx="50">
                  <c:v>722718.8</c:v>
                </c:pt>
                <c:pt idx="51">
                  <c:v>725593.41</c:v>
                </c:pt>
                <c:pt idx="52">
                  <c:v>685222.35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"净资产"</c:f>
              <c:strCache>
                <c:ptCount val="1"/>
                <c:pt idx="0">
                  <c:v>净资产</c:v>
                </c:pt>
              </c:strCache>
            </c:strRef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(个人现金流量及资产负债表!$D$1:$O$1,个人现金流量及资产负债表!$Q$1:$AB$1,个人现金流量及资产负债表!$AD$1:$AO$1,个人现金流量及资产负债表!$AQ$1:$BB$1,个人现金流量及资产负债表!$BD$1:$BH$1)</c:f>
              <c:strCache>
                <c:ptCount val="53"/>
                <c:pt idx="0" c:formatCode="yyyy/mm">
                  <c:v>2019/01</c:v>
                </c:pt>
                <c:pt idx="1" c:formatCode="yyyy/mm">
                  <c:v>2019/02</c:v>
                </c:pt>
                <c:pt idx="2" c:formatCode="yyyy/mm">
                  <c:v>2019/03</c:v>
                </c:pt>
                <c:pt idx="3" c:formatCode="yyyy/mm">
                  <c:v>2019/04</c:v>
                </c:pt>
                <c:pt idx="4" c:formatCode="yyyy/mm">
                  <c:v>2019/05</c:v>
                </c:pt>
                <c:pt idx="5" c:formatCode="yyyy/mm">
                  <c:v>2019/06</c:v>
                </c:pt>
                <c:pt idx="6" c:formatCode="yyyy/mm">
                  <c:v>2019/07</c:v>
                </c:pt>
                <c:pt idx="7" c:formatCode="yyyy/mm">
                  <c:v>2019/08</c:v>
                </c:pt>
                <c:pt idx="8" c:formatCode="yyyy/mm">
                  <c:v>2019/09</c:v>
                </c:pt>
                <c:pt idx="9" c:formatCode="yyyy/mm">
                  <c:v>2019/10</c:v>
                </c:pt>
                <c:pt idx="10" c:formatCode="yyyy/mm">
                  <c:v>2019/11</c:v>
                </c:pt>
                <c:pt idx="11" c:formatCode="yyyy/mm">
                  <c:v>2019/12</c:v>
                </c:pt>
                <c:pt idx="12" c:formatCode="yyyy/mm">
                  <c:v>2020/01</c:v>
                </c:pt>
                <c:pt idx="13" c:formatCode="yyyy/mm">
                  <c:v>2020/02</c:v>
                </c:pt>
                <c:pt idx="14" c:formatCode="yyyy/mm">
                  <c:v>2020/03</c:v>
                </c:pt>
                <c:pt idx="15" c:formatCode="yyyy/mm">
                  <c:v>2020/04</c:v>
                </c:pt>
                <c:pt idx="16" c:formatCode="yyyy/mm">
                  <c:v>2020/05</c:v>
                </c:pt>
                <c:pt idx="17" c:formatCode="yyyy/mm">
                  <c:v>2020/06</c:v>
                </c:pt>
                <c:pt idx="18" c:formatCode="yyyy/mm">
                  <c:v>2020/07</c:v>
                </c:pt>
                <c:pt idx="19" c:formatCode="yyyy/mm">
                  <c:v>2020/08</c:v>
                </c:pt>
                <c:pt idx="20" c:formatCode="yyyy/mm">
                  <c:v>2020/09</c:v>
                </c:pt>
                <c:pt idx="21" c:formatCode="yyyy/mm">
                  <c:v>2020/10</c:v>
                </c:pt>
                <c:pt idx="22" c:formatCode="yyyy/mm">
                  <c:v>2020/11</c:v>
                </c:pt>
                <c:pt idx="23" c:formatCode="yyyy/mm">
                  <c:v>2020/12</c:v>
                </c:pt>
                <c:pt idx="24" c:formatCode="yyyy/mm">
                  <c:v>44197</c:v>
                </c:pt>
                <c:pt idx="25" c:formatCode="yyyy/mm">
                  <c:v>44228</c:v>
                </c:pt>
                <c:pt idx="26" c:formatCode="yyyy/mm">
                  <c:v>44256</c:v>
                </c:pt>
                <c:pt idx="27" c:formatCode="yyyy/mm">
                  <c:v>44287</c:v>
                </c:pt>
                <c:pt idx="28" c:formatCode="yyyy/mm">
                  <c:v>44317</c:v>
                </c:pt>
                <c:pt idx="29" c:formatCode="yyyy/mm">
                  <c:v>44348</c:v>
                </c:pt>
                <c:pt idx="30" c:formatCode="yyyy/mm">
                  <c:v>44378</c:v>
                </c:pt>
                <c:pt idx="31" c:formatCode="yyyy/mm">
                  <c:v>44409</c:v>
                </c:pt>
                <c:pt idx="32" c:formatCode="yyyy/mm">
                  <c:v>44440</c:v>
                </c:pt>
                <c:pt idx="33" c:formatCode="yyyy/mm">
                  <c:v>44470</c:v>
                </c:pt>
                <c:pt idx="34" c:formatCode="yyyy/mm">
                  <c:v>44501</c:v>
                </c:pt>
                <c:pt idx="35" c:formatCode="yyyy/mm">
                  <c:v>44531</c:v>
                </c:pt>
                <c:pt idx="36" c:formatCode="yyyy/mm">
                  <c:v>44562</c:v>
                </c:pt>
                <c:pt idx="37" c:formatCode="yyyy/mm">
                  <c:v>44593</c:v>
                </c:pt>
                <c:pt idx="38" c:formatCode="yyyy/mm">
                  <c:v>44621</c:v>
                </c:pt>
                <c:pt idx="39" c:formatCode="yyyy/mm">
                  <c:v>44652</c:v>
                </c:pt>
                <c:pt idx="40" c:formatCode="yyyy/mm">
                  <c:v>44682</c:v>
                </c:pt>
                <c:pt idx="41" c:formatCode="yyyy/mm">
                  <c:v>44713</c:v>
                </c:pt>
                <c:pt idx="42" c:formatCode="yyyy/mm">
                  <c:v>44743</c:v>
                </c:pt>
                <c:pt idx="43" c:formatCode="yyyy/mm">
                  <c:v>44774</c:v>
                </c:pt>
                <c:pt idx="44" c:formatCode="yyyy/mm">
                  <c:v>44805</c:v>
                </c:pt>
                <c:pt idx="45" c:formatCode="yyyy/mm">
                  <c:v>44835</c:v>
                </c:pt>
                <c:pt idx="46" c:formatCode="yyyy/mm">
                  <c:v>44866</c:v>
                </c:pt>
                <c:pt idx="47" c:formatCode="yyyy/mm">
                  <c:v>44896</c:v>
                </c:pt>
                <c:pt idx="48" c:formatCode="yyyy/mm">
                  <c:v>44927</c:v>
                </c:pt>
                <c:pt idx="49" c:formatCode="yyyy/mm">
                  <c:v>44958</c:v>
                </c:pt>
                <c:pt idx="50" c:formatCode="yyyy/mm">
                  <c:v>44986</c:v>
                </c:pt>
                <c:pt idx="51" c:formatCode="yyyy/mm">
                  <c:v>45017</c:v>
                </c:pt>
                <c:pt idx="52" c:formatCode="yyyy/mm">
                  <c:v>45047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(个人现金流量及资产负债表!$D$25:$O$25,个人现金流量及资产负债表!$Q$25:$AB$25,个人现金流量及资产负债表!$AD$25:$AO$25,个人现金流量及资产负债表!$AQ$25:$BB$25,个人现金流量及资产负债表!$BD$25:$BH$25)</c:f>
              <c:numCache>
                <c:formatCode>0.00</c:formatCode>
                <c:ptCount val="53"/>
                <c:pt idx="0">
                  <c:v>39892.05</c:v>
                </c:pt>
                <c:pt idx="1">
                  <c:v>55555.21</c:v>
                </c:pt>
                <c:pt idx="2">
                  <c:v>61964.93</c:v>
                </c:pt>
                <c:pt idx="3">
                  <c:v>60256.39</c:v>
                </c:pt>
                <c:pt idx="4">
                  <c:v>54938.66</c:v>
                </c:pt>
                <c:pt idx="5">
                  <c:v>70416.48</c:v>
                </c:pt>
                <c:pt idx="6">
                  <c:v>62087</c:v>
                </c:pt>
                <c:pt idx="7">
                  <c:v>84649.52</c:v>
                </c:pt>
                <c:pt idx="8">
                  <c:v>92824.2</c:v>
                </c:pt>
                <c:pt idx="9">
                  <c:v>107882.92</c:v>
                </c:pt>
                <c:pt idx="10">
                  <c:v>105734.57</c:v>
                </c:pt>
                <c:pt idx="11">
                  <c:v>167359.22</c:v>
                </c:pt>
                <c:pt idx="12">
                  <c:v>165255.3</c:v>
                </c:pt>
                <c:pt idx="13">
                  <c:v>183528.34</c:v>
                </c:pt>
                <c:pt idx="14">
                  <c:v>181150.98</c:v>
                </c:pt>
                <c:pt idx="15">
                  <c:v>217850.7</c:v>
                </c:pt>
                <c:pt idx="16">
                  <c:v>248620.8</c:v>
                </c:pt>
                <c:pt idx="17">
                  <c:v>304304.67</c:v>
                </c:pt>
                <c:pt idx="18">
                  <c:v>226963.58</c:v>
                </c:pt>
                <c:pt idx="19">
                  <c:v>219755.95</c:v>
                </c:pt>
                <c:pt idx="20">
                  <c:v>212849.73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283295.72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345978.83</c:v>
                </c:pt>
                <c:pt idx="39">
                  <c:v>343789.07</c:v>
                </c:pt>
                <c:pt idx="40">
                  <c:v>369935.25</c:v>
                </c:pt>
                <c:pt idx="41">
                  <c:v>431826.56</c:v>
                </c:pt>
                <c:pt idx="42">
                  <c:v>414254.55</c:v>
                </c:pt>
                <c:pt idx="43">
                  <c:v>418698.94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</c:v>
                </c:pt>
                <c:pt idx="47">
                  <c:v>488905.45</c:v>
                </c:pt>
                <c:pt idx="48">
                  <c:v>527016.61</c:v>
                </c:pt>
                <c:pt idx="49">
                  <c:v>557686.98</c:v>
                </c:pt>
                <c:pt idx="50">
                  <c:v>566718.8</c:v>
                </c:pt>
                <c:pt idx="51">
                  <c:v>569593.41</c:v>
                </c:pt>
                <c:pt idx="52">
                  <c:v>529222.35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marker val="0"/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  <a:endParaRPr lang="zh-CN" altLang="en-US" sz="900" b="0" strike="noStrike" spc="-1">
                  <a:latin typeface="Arial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  <a:endParaRPr lang="zh-CN" altLang="en-US" sz="900" b="0" strike="noStrike" spc="-1">
                  <a:latin typeface="Arial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&quot;￥&quot;#,##0_);[Red]\(&quot;￥&quot;#,##0\)" sourceLinked="0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61</xdr:col>
      <xdr:colOff>438150</xdr:colOff>
      <xdr:row>0</xdr:row>
      <xdr:rowOff>0</xdr:rowOff>
    </xdr:from>
    <xdr:to>
      <xdr:col>67</xdr:col>
      <xdr:colOff>562155</xdr:colOff>
      <xdr:row>27</xdr:row>
      <xdr:rowOff>111255</xdr:rowOff>
    </xdr:to>
    <xdr:graphicFrame>
      <xdr:nvGraphicFramePr>
        <xdr:cNvPr id="3" name="图表 2"/>
        <xdr:cNvGraphicFramePr/>
      </xdr:nvGraphicFramePr>
      <xdr:xfrm>
        <a:off x="50756820" y="0"/>
        <a:ext cx="5142865" cy="4740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61</xdr:col>
      <xdr:colOff>247650</xdr:colOff>
      <xdr:row>0</xdr:row>
      <xdr:rowOff>47625</xdr:rowOff>
    </xdr:from>
    <xdr:to>
      <xdr:col>67</xdr:col>
      <xdr:colOff>376100</xdr:colOff>
      <xdr:row>27</xdr:row>
      <xdr:rowOff>158880</xdr:rowOff>
    </xdr:to>
    <xdr:graphicFrame>
      <xdr:nvGraphicFramePr>
        <xdr:cNvPr id="4" name="图表 3"/>
        <xdr:cNvGraphicFramePr/>
      </xdr:nvGraphicFramePr>
      <xdr:xfrm>
        <a:off x="50566320" y="47625"/>
        <a:ext cx="5147310" cy="4740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O25"/>
  <sheetViews>
    <sheetView tabSelected="1" workbookViewId="0">
      <pane xSplit="3" topLeftCell="BB1" activePane="topRight" state="frozen"/>
      <selection/>
      <selection pane="topRight" activeCell="BN35" sqref="BN35"/>
    </sheetView>
  </sheetViews>
  <sheetFormatPr defaultColWidth="9" defaultRowHeight="13.5"/>
  <cols>
    <col min="1" max="2" width="10.4416666666667" style="2" customWidth="1"/>
    <col min="3" max="3" width="12.1083333333333" style="2" customWidth="1"/>
    <col min="4" max="15" width="10.4416666666667" style="3" customWidth="1"/>
    <col min="16" max="16" width="14.2166666666667" style="3" customWidth="1"/>
    <col min="17" max="22" width="10.4416666666667" style="3" customWidth="1"/>
    <col min="23" max="23" width="11.6666666666667" style="3" customWidth="1"/>
    <col min="24" max="28" width="10.4416666666667" style="3" customWidth="1"/>
    <col min="29" max="29" width="12.775" style="3" customWidth="1"/>
    <col min="30" max="41" width="11.2166666666667" style="3" customWidth="1"/>
    <col min="42" max="42" width="12" style="3" customWidth="1"/>
    <col min="43" max="54" width="10.4416666666667" style="3" customWidth="1"/>
    <col min="55" max="55" width="12.2166666666667" style="3" customWidth="1"/>
    <col min="56" max="60" width="10.4416666666667" style="3" customWidth="1"/>
    <col min="61" max="61" width="12.2166666666667" style="3" customWidth="1"/>
    <col min="62" max="99" width="10.4416666666667" style="3" customWidth="1"/>
    <col min="100" max="1055" width="10.4416666666667" style="2" customWidth="1"/>
  </cols>
  <sheetData>
    <row r="1" s="1" customFormat="1" spans="1:1055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>
        <v>44075</v>
      </c>
      <c r="Z1" s="5">
        <v>44105</v>
      </c>
      <c r="AA1" s="5">
        <v>44136</v>
      </c>
      <c r="AB1" s="5">
        <v>44166</v>
      </c>
      <c r="AC1" s="5" t="s">
        <v>22</v>
      </c>
      <c r="AD1" s="5">
        <v>44197</v>
      </c>
      <c r="AE1" s="5">
        <v>44228</v>
      </c>
      <c r="AF1" s="5">
        <v>44256</v>
      </c>
      <c r="AG1" s="5">
        <v>44287</v>
      </c>
      <c r="AH1" s="5">
        <v>44317</v>
      </c>
      <c r="AI1" s="5">
        <v>44348</v>
      </c>
      <c r="AJ1" s="5">
        <v>44378</v>
      </c>
      <c r="AK1" s="5">
        <v>44409</v>
      </c>
      <c r="AL1" s="5">
        <v>44440</v>
      </c>
      <c r="AM1" s="5">
        <v>44470</v>
      </c>
      <c r="AN1" s="5">
        <v>44501</v>
      </c>
      <c r="AO1" s="5">
        <v>44531</v>
      </c>
      <c r="AP1" s="5" t="s">
        <v>23</v>
      </c>
      <c r="AQ1" s="5">
        <v>44562</v>
      </c>
      <c r="AR1" s="5">
        <v>44593</v>
      </c>
      <c r="AS1" s="5">
        <v>44621</v>
      </c>
      <c r="AT1" s="5">
        <v>44652</v>
      </c>
      <c r="AU1" s="5">
        <v>44682</v>
      </c>
      <c r="AV1" s="5">
        <v>44713</v>
      </c>
      <c r="AW1" s="5">
        <v>44743</v>
      </c>
      <c r="AX1" s="5">
        <v>44774</v>
      </c>
      <c r="AY1" s="5">
        <v>44805</v>
      </c>
      <c r="AZ1" s="5">
        <v>44835</v>
      </c>
      <c r="BA1" s="5">
        <v>44866</v>
      </c>
      <c r="BB1" s="5">
        <v>44896</v>
      </c>
      <c r="BC1" s="12" t="s">
        <v>24</v>
      </c>
      <c r="BD1" s="5">
        <v>44927</v>
      </c>
      <c r="BE1" s="5">
        <v>44958</v>
      </c>
      <c r="BF1" s="5">
        <v>44986</v>
      </c>
      <c r="BG1" s="5">
        <v>45017</v>
      </c>
      <c r="BH1" s="5">
        <v>45047</v>
      </c>
      <c r="BI1" s="12" t="s">
        <v>25</v>
      </c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</row>
    <row r="2" spans="1:61">
      <c r="A2" s="6" t="s">
        <v>26</v>
      </c>
      <c r="B2" s="6" t="s">
        <v>27</v>
      </c>
      <c r="C2" s="7" t="s">
        <v>28</v>
      </c>
      <c r="D2" s="8">
        <v>7709</v>
      </c>
      <c r="E2" s="8">
        <v>7414.05</v>
      </c>
      <c r="F2" s="8">
        <v>7400</v>
      </c>
      <c r="G2" s="8">
        <v>7478.26</v>
      </c>
      <c r="H2" s="8">
        <v>7489.89</v>
      </c>
      <c r="I2" s="8">
        <v>7760</v>
      </c>
      <c r="J2" s="8">
        <v>7517.05</v>
      </c>
      <c r="K2" s="8">
        <v>7474.38</v>
      </c>
      <c r="L2" s="8">
        <v>7656.73</v>
      </c>
      <c r="M2" s="8">
        <v>7245.45</v>
      </c>
      <c r="N2" s="8">
        <v>7462.74</v>
      </c>
      <c r="O2" s="8">
        <v>7474.37</v>
      </c>
      <c r="P2" s="8">
        <f t="shared" ref="P2:P16" si="0">SUM(D2:O2)</f>
        <v>90081.92</v>
      </c>
      <c r="Q2" s="8">
        <v>12359.3</v>
      </c>
      <c r="R2" s="8">
        <v>12271.99</v>
      </c>
      <c r="S2" s="8">
        <v>12469.87</v>
      </c>
      <c r="T2" s="8">
        <v>12458.24</v>
      </c>
      <c r="U2" s="8">
        <v>12434.95</v>
      </c>
      <c r="V2" s="8">
        <v>12634.95</v>
      </c>
      <c r="W2" s="8">
        <v>11501.73</v>
      </c>
      <c r="X2" s="8">
        <v>10823.46</v>
      </c>
      <c r="Y2" s="8">
        <v>0</v>
      </c>
      <c r="Z2" s="8">
        <v>7099.86</v>
      </c>
      <c r="AA2" s="8">
        <v>7875.71</v>
      </c>
      <c r="AB2" s="8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17572.19</v>
      </c>
      <c r="AH2" s="3">
        <v>13221.36</v>
      </c>
      <c r="AI2" s="3">
        <v>12308.25</v>
      </c>
      <c r="AJ2" s="3">
        <v>16652.92</v>
      </c>
      <c r="AK2" s="3">
        <v>12614.36</v>
      </c>
      <c r="AL2" s="3">
        <v>12673.76</v>
      </c>
      <c r="AM2" s="3">
        <v>16712.56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v>16191</v>
      </c>
      <c r="BC2" s="3">
        <f>SUM(AQ2:BB2)</f>
        <v>190521.45</v>
      </c>
      <c r="BD2" s="3">
        <v>40341</v>
      </c>
      <c r="BE2" s="3">
        <v>17061</v>
      </c>
      <c r="BF2" s="3">
        <v>16970</v>
      </c>
      <c r="BG2" s="3">
        <v>16191</v>
      </c>
      <c r="BH2" s="3">
        <v>16326</v>
      </c>
      <c r="BI2" s="3">
        <f>SUM(BD2:BH2)</f>
        <v>106889</v>
      </c>
    </row>
    <row r="3" spans="1:61">
      <c r="A3" s="9"/>
      <c r="B3" s="9"/>
      <c r="C3" s="10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8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8">
        <v>407</v>
      </c>
      <c r="X3" s="8">
        <v>911.2</v>
      </c>
      <c r="Y3" s="8">
        <v>316.6</v>
      </c>
      <c r="Z3" s="8">
        <v>121.4</v>
      </c>
      <c r="AA3" s="8">
        <v>0</v>
      </c>
      <c r="AB3" s="8">
        <v>0</v>
      </c>
      <c r="AC3" s="3">
        <f t="shared" si="1"/>
        <v>1756.2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</v>
      </c>
      <c r="AL3" s="3">
        <v>268.9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ref="BC3:BC16" si="3">SUM(AQ3:BB3)</f>
        <v>682.4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f t="shared" ref="BI3:BI16" si="4">SUM(BD3:BH3)</f>
        <v>0</v>
      </c>
    </row>
    <row r="4" spans="1:61">
      <c r="A4" s="9"/>
      <c r="B4" s="9"/>
      <c r="C4" s="10" t="s">
        <v>30</v>
      </c>
      <c r="D4" s="8">
        <v>44.33</v>
      </c>
      <c r="E4" s="8">
        <v>0</v>
      </c>
      <c r="F4" s="8">
        <v>0</v>
      </c>
      <c r="G4" s="8">
        <v>0</v>
      </c>
      <c r="H4" s="8">
        <v>464.11</v>
      </c>
      <c r="I4" s="8">
        <v>481.18</v>
      </c>
      <c r="J4" s="8">
        <v>530.8</v>
      </c>
      <c r="K4" s="8">
        <v>462.06</v>
      </c>
      <c r="L4" s="8">
        <v>878.35</v>
      </c>
      <c r="M4" s="8">
        <v>39.4</v>
      </c>
      <c r="N4" s="8">
        <v>148.5</v>
      </c>
      <c r="O4" s="8">
        <v>38130</v>
      </c>
      <c r="P4" s="8">
        <f t="shared" si="0"/>
        <v>41178.73</v>
      </c>
      <c r="Q4" s="8">
        <v>638</v>
      </c>
      <c r="R4" s="8">
        <v>88</v>
      </c>
      <c r="S4" s="8">
        <v>1172.99</v>
      </c>
      <c r="T4" s="3">
        <v>3000</v>
      </c>
      <c r="U4" s="8">
        <v>75</v>
      </c>
      <c r="V4" s="8">
        <v>4000</v>
      </c>
      <c r="W4" s="8">
        <v>19.94</v>
      </c>
      <c r="X4" s="8">
        <v>5346</v>
      </c>
      <c r="Y4" s="8">
        <v>15.33</v>
      </c>
      <c r="Z4" s="8">
        <v>0</v>
      </c>
      <c r="AA4" s="8">
        <v>127.4</v>
      </c>
      <c r="AB4" s="8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1069.36</v>
      </c>
      <c r="AZ4" s="3">
        <v>15.49</v>
      </c>
      <c r="BA4" s="3">
        <v>50.43</v>
      </c>
      <c r="BB4" s="3">
        <v>11681.01</v>
      </c>
      <c r="BC4" s="3">
        <f t="shared" si="3"/>
        <v>18251.62</v>
      </c>
      <c r="BD4" s="3">
        <v>180.54</v>
      </c>
      <c r="BE4" s="3">
        <v>95.33</v>
      </c>
      <c r="BF4" s="3">
        <v>17.4</v>
      </c>
      <c r="BG4" s="3">
        <v>6.57</v>
      </c>
      <c r="BH4" s="3">
        <v>11.1</v>
      </c>
      <c r="BI4" s="3">
        <f t="shared" si="4"/>
        <v>310.94</v>
      </c>
    </row>
    <row r="5" spans="1:61">
      <c r="A5" s="9"/>
      <c r="B5" s="9"/>
      <c r="C5" s="10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8">
        <v>12000</v>
      </c>
      <c r="L5" s="8">
        <v>0</v>
      </c>
      <c r="M5" s="8">
        <v>0</v>
      </c>
      <c r="N5" s="8">
        <v>0</v>
      </c>
      <c r="O5" s="8">
        <v>0</v>
      </c>
      <c r="P5" s="8">
        <f t="shared" si="0"/>
        <v>12000</v>
      </c>
      <c r="Q5" s="3">
        <v>0</v>
      </c>
      <c r="R5" s="3">
        <v>0</v>
      </c>
      <c r="S5" s="8">
        <v>8000</v>
      </c>
      <c r="T5" s="8">
        <v>1500</v>
      </c>
      <c r="U5" s="8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3"/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f t="shared" si="4"/>
        <v>0</v>
      </c>
    </row>
    <row r="6" spans="1:61">
      <c r="A6" s="9"/>
      <c r="B6" s="9"/>
      <c r="C6" s="10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8">
        <v>1473.3</v>
      </c>
      <c r="J6" s="8">
        <v>0</v>
      </c>
      <c r="K6" s="3">
        <v>0</v>
      </c>
      <c r="L6" s="3">
        <v>0</v>
      </c>
      <c r="M6" s="8">
        <v>1636</v>
      </c>
      <c r="N6" s="8">
        <v>400</v>
      </c>
      <c r="O6" s="8">
        <v>0</v>
      </c>
      <c r="P6" s="8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8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3"/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f t="shared" si="4"/>
        <v>0</v>
      </c>
    </row>
    <row r="7" spans="1:61">
      <c r="A7" s="9"/>
      <c r="B7" s="9"/>
      <c r="C7" s="10" t="s">
        <v>33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8">
        <v>1296</v>
      </c>
      <c r="J7" s="8">
        <v>0</v>
      </c>
      <c r="K7" s="3">
        <v>0</v>
      </c>
      <c r="L7" s="8">
        <v>1944</v>
      </c>
      <c r="M7" s="8">
        <v>0</v>
      </c>
      <c r="N7" s="8">
        <v>0</v>
      </c>
      <c r="O7" s="8">
        <v>1944</v>
      </c>
      <c r="P7" s="8">
        <f t="shared" si="0"/>
        <v>5184</v>
      </c>
      <c r="Q7" s="3">
        <v>0</v>
      </c>
      <c r="R7" s="3">
        <v>0</v>
      </c>
      <c r="S7" s="8">
        <v>1944</v>
      </c>
      <c r="T7" s="8">
        <v>648</v>
      </c>
      <c r="U7" s="8">
        <v>648</v>
      </c>
      <c r="V7" s="8">
        <v>648</v>
      </c>
      <c r="W7" s="8">
        <v>648</v>
      </c>
      <c r="X7" s="8">
        <v>648</v>
      </c>
      <c r="Y7" s="8">
        <v>648</v>
      </c>
      <c r="Z7" s="8">
        <v>0</v>
      </c>
      <c r="AA7" s="8">
        <v>0</v>
      </c>
      <c r="AB7" s="8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3"/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f t="shared" si="4"/>
        <v>0</v>
      </c>
    </row>
    <row r="8" spans="1:61">
      <c r="A8" s="9"/>
      <c r="B8" s="9"/>
      <c r="C8" s="10" t="s">
        <v>34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8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8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f t="shared" si="3"/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f t="shared" si="4"/>
        <v>0</v>
      </c>
    </row>
    <row r="9" spans="1:61">
      <c r="A9" s="9"/>
      <c r="B9" s="9"/>
      <c r="C9" s="10" t="s">
        <v>35</v>
      </c>
      <c r="D9" s="3">
        <f t="shared" ref="D9:O9" si="5">SUM(D2:D8)</f>
        <v>7753.33</v>
      </c>
      <c r="E9" s="3">
        <f t="shared" si="5"/>
        <v>7414.05</v>
      </c>
      <c r="F9" s="3">
        <f t="shared" si="5"/>
        <v>57400</v>
      </c>
      <c r="G9" s="3">
        <f t="shared" si="5"/>
        <v>7478.26</v>
      </c>
      <c r="H9" s="3">
        <f t="shared" si="5"/>
        <v>7954</v>
      </c>
      <c r="I9" s="3">
        <f t="shared" si="5"/>
        <v>11010.48</v>
      </c>
      <c r="J9" s="3">
        <f t="shared" si="5"/>
        <v>8047.85</v>
      </c>
      <c r="K9" s="3">
        <f t="shared" si="5"/>
        <v>19936.44</v>
      </c>
      <c r="L9" s="3">
        <f t="shared" si="5"/>
        <v>10479.08</v>
      </c>
      <c r="M9" s="3">
        <f t="shared" si="5"/>
        <v>8920.85</v>
      </c>
      <c r="N9" s="3">
        <f t="shared" si="5"/>
        <v>8011.24</v>
      </c>
      <c r="O9" s="3">
        <f t="shared" si="5"/>
        <v>47548.37</v>
      </c>
      <c r="P9" s="8">
        <f t="shared" si="0"/>
        <v>201953.95</v>
      </c>
      <c r="Q9" s="3">
        <f t="shared" ref="Q9:AB9" si="6">SUM(Q2:Q8)</f>
        <v>12997.3</v>
      </c>
      <c r="R9" s="3">
        <f t="shared" si="6"/>
        <v>12359.99</v>
      </c>
      <c r="S9" s="3">
        <f t="shared" si="6"/>
        <v>23586.86</v>
      </c>
      <c r="T9" s="3">
        <f t="shared" si="6"/>
        <v>17606.24</v>
      </c>
      <c r="U9" s="3">
        <f t="shared" si="6"/>
        <v>14657.95</v>
      </c>
      <c r="V9" s="3">
        <f t="shared" si="6"/>
        <v>17282.95</v>
      </c>
      <c r="W9" s="3">
        <f t="shared" si="6"/>
        <v>84379.77</v>
      </c>
      <c r="X9" s="3">
        <f t="shared" si="6"/>
        <v>17728.66</v>
      </c>
      <c r="Y9" s="3">
        <f t="shared" si="6"/>
        <v>979.93</v>
      </c>
      <c r="Z9" s="3">
        <f t="shared" si="6"/>
        <v>7221.26</v>
      </c>
      <c r="AA9" s="3">
        <f t="shared" si="6"/>
        <v>8003.11</v>
      </c>
      <c r="AB9" s="3">
        <f t="shared" si="6"/>
        <v>14148.38</v>
      </c>
      <c r="AC9" s="3">
        <f t="shared" si="1"/>
        <v>230952.4</v>
      </c>
      <c r="AD9" s="3">
        <f t="shared" ref="AD9:AO9" si="7">SUM(AD2:AD8)</f>
        <v>13881.62</v>
      </c>
      <c r="AE9" s="3">
        <f t="shared" si="7"/>
        <v>11719.26</v>
      </c>
      <c r="AF9" s="3">
        <f t="shared" si="7"/>
        <v>44012.23</v>
      </c>
      <c r="AG9" s="3">
        <f t="shared" si="7"/>
        <v>40484.04</v>
      </c>
      <c r="AH9" s="3">
        <f t="shared" si="7"/>
        <v>15184.88</v>
      </c>
      <c r="AI9" s="3">
        <f t="shared" si="7"/>
        <v>13082.37</v>
      </c>
      <c r="AJ9" s="3">
        <f t="shared" si="7"/>
        <v>20539.1</v>
      </c>
      <c r="AK9" s="3">
        <f t="shared" si="7"/>
        <v>13241.56</v>
      </c>
      <c r="AL9" s="3">
        <f t="shared" si="7"/>
        <v>15663.35</v>
      </c>
      <c r="AM9" s="3">
        <f t="shared" si="7"/>
        <v>18121.71</v>
      </c>
      <c r="AN9" s="3">
        <f t="shared" si="7"/>
        <v>13343.89</v>
      </c>
      <c r="AO9" s="3">
        <f t="shared" si="7"/>
        <v>13293.44</v>
      </c>
      <c r="AP9" s="3">
        <f t="shared" si="2"/>
        <v>232567.45</v>
      </c>
      <c r="AQ9" s="3">
        <f t="shared" ref="AQ9:BB9" si="8">SUM(AQ2:AQ8)</f>
        <v>18051.59</v>
      </c>
      <c r="AR9" s="3">
        <f t="shared" si="8"/>
        <v>14509.88</v>
      </c>
      <c r="AS9" s="3">
        <f t="shared" si="8"/>
        <v>16357.46</v>
      </c>
      <c r="AT9" s="3">
        <f t="shared" si="8"/>
        <v>14604.67</v>
      </c>
      <c r="AU9" s="3">
        <f t="shared" si="8"/>
        <v>16719.42</v>
      </c>
      <c r="AV9" s="3">
        <f t="shared" si="8"/>
        <v>17017.46</v>
      </c>
      <c r="AW9" s="3">
        <f t="shared" si="8"/>
        <v>18376.14</v>
      </c>
      <c r="AX9" s="3">
        <f t="shared" si="8"/>
        <v>16238.56</v>
      </c>
      <c r="AY9" s="3">
        <f t="shared" si="8"/>
        <v>17260.36</v>
      </c>
      <c r="AZ9" s="3">
        <f t="shared" si="8"/>
        <v>16206.49</v>
      </c>
      <c r="BA9" s="3">
        <f t="shared" si="8"/>
        <v>16241.43</v>
      </c>
      <c r="BB9" s="3">
        <f t="shared" si="8"/>
        <v>27872.01</v>
      </c>
      <c r="BC9" s="3">
        <f t="shared" si="3"/>
        <v>209455.47</v>
      </c>
      <c r="BD9" s="3">
        <f>SUM(BD2:BD8)</f>
        <v>40521.54</v>
      </c>
      <c r="BE9" s="3">
        <f>SUM(BE2:BE8)</f>
        <v>17156.33</v>
      </c>
      <c r="BF9" s="3">
        <f>SUM(BF2:BF8)</f>
        <v>16987.4</v>
      </c>
      <c r="BG9" s="3">
        <f>SUM(BG2:BG8)</f>
        <v>16197.57</v>
      </c>
      <c r="BH9" s="3">
        <f>SUM(BH2:BH8)</f>
        <v>16337.1</v>
      </c>
      <c r="BI9" s="3">
        <f t="shared" si="4"/>
        <v>107199.94</v>
      </c>
    </row>
    <row r="10" spans="1:61">
      <c r="A10" s="9"/>
      <c r="B10" s="9" t="s">
        <v>36</v>
      </c>
      <c r="C10" s="10" t="s">
        <v>37</v>
      </c>
      <c r="D10" s="8">
        <v>2401</v>
      </c>
      <c r="E10" s="8">
        <v>2029.83</v>
      </c>
      <c r="F10" s="8">
        <v>1375.56</v>
      </c>
      <c r="G10" s="8">
        <v>2699.75</v>
      </c>
      <c r="H10" s="8">
        <v>3113.23</v>
      </c>
      <c r="I10" s="8">
        <v>3190.37</v>
      </c>
      <c r="J10" s="8">
        <v>1404.08</v>
      </c>
      <c r="K10" s="8">
        <v>1836.61</v>
      </c>
      <c r="L10" s="8">
        <v>1146.88</v>
      </c>
      <c r="M10" s="8">
        <v>3626.41</v>
      </c>
      <c r="N10" s="8">
        <v>1715.16</v>
      </c>
      <c r="O10" s="8">
        <v>1728.63</v>
      </c>
      <c r="P10" s="8">
        <f t="shared" si="0"/>
        <v>26267.51</v>
      </c>
      <c r="Q10" s="8">
        <v>4512.24</v>
      </c>
      <c r="R10" s="8">
        <v>969.37</v>
      </c>
      <c r="S10" s="8">
        <v>2381.55</v>
      </c>
      <c r="T10" s="8">
        <v>6214.7</v>
      </c>
      <c r="U10" s="8">
        <v>3004.41</v>
      </c>
      <c r="V10" s="8">
        <v>9534.9</v>
      </c>
      <c r="W10" s="8">
        <v>10480.42</v>
      </c>
      <c r="X10" s="8">
        <v>6134.28</v>
      </c>
      <c r="Y10" s="8">
        <v>5677.38</v>
      </c>
      <c r="Z10" s="8">
        <v>2489.12</v>
      </c>
      <c r="AA10" s="8">
        <v>2616.23</v>
      </c>
      <c r="AB10" s="8">
        <v>1434.68</v>
      </c>
      <c r="AC10" s="3">
        <f t="shared" si="1"/>
        <v>55449.28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</v>
      </c>
      <c r="AR10" s="3">
        <v>479.58</v>
      </c>
      <c r="AS10" s="3">
        <v>859.67</v>
      </c>
      <c r="AT10" s="3">
        <v>4141.56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9615.97</v>
      </c>
      <c r="BB10" s="3">
        <v>1855.15</v>
      </c>
      <c r="BC10" s="3">
        <f t="shared" si="3"/>
        <v>40667.08</v>
      </c>
      <c r="BD10" s="3">
        <v>1051.08</v>
      </c>
      <c r="BE10" s="3">
        <v>4276.5</v>
      </c>
      <c r="BF10" s="3">
        <v>904.5</v>
      </c>
      <c r="BG10" s="3">
        <v>1944.18</v>
      </c>
      <c r="BH10" s="3">
        <v>630.74</v>
      </c>
      <c r="BI10" s="3">
        <f t="shared" si="4"/>
        <v>8807</v>
      </c>
    </row>
    <row r="11" spans="1:61">
      <c r="A11" s="9"/>
      <c r="B11" s="9"/>
      <c r="C11" s="10" t="s">
        <v>38</v>
      </c>
      <c r="D11" s="8">
        <v>1230</v>
      </c>
      <c r="E11" s="8">
        <v>3690</v>
      </c>
      <c r="F11" s="8">
        <v>708.5</v>
      </c>
      <c r="G11" s="8">
        <v>0</v>
      </c>
      <c r="H11" s="8">
        <v>3962</v>
      </c>
      <c r="I11" s="8">
        <v>0</v>
      </c>
      <c r="J11" s="8">
        <v>0</v>
      </c>
      <c r="K11" s="8">
        <v>4285</v>
      </c>
      <c r="L11" s="8">
        <v>0</v>
      </c>
      <c r="M11" s="8">
        <v>373</v>
      </c>
      <c r="N11" s="8">
        <v>3690</v>
      </c>
      <c r="O11" s="8">
        <v>339</v>
      </c>
      <c r="P11" s="8">
        <f t="shared" si="0"/>
        <v>18277.5</v>
      </c>
      <c r="Q11" s="3">
        <v>0</v>
      </c>
      <c r="R11" s="8">
        <v>1700</v>
      </c>
      <c r="S11" s="8">
        <v>5190</v>
      </c>
      <c r="T11" s="3">
        <v>0</v>
      </c>
      <c r="U11" s="8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f t="shared" si="3"/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f t="shared" si="4"/>
        <v>0</v>
      </c>
    </row>
    <row r="12" spans="1:61">
      <c r="A12" s="9"/>
      <c r="B12" s="9"/>
      <c r="C12" s="10" t="s">
        <v>39</v>
      </c>
      <c r="D12" s="8">
        <v>0</v>
      </c>
      <c r="E12" s="8">
        <v>800</v>
      </c>
      <c r="F12" s="8">
        <v>200</v>
      </c>
      <c r="G12" s="8">
        <v>50</v>
      </c>
      <c r="H12" s="8">
        <v>34.4</v>
      </c>
      <c r="I12" s="8">
        <v>121</v>
      </c>
      <c r="J12" s="8">
        <v>315.78</v>
      </c>
      <c r="K12" s="8">
        <v>287.5</v>
      </c>
      <c r="L12" s="8">
        <v>29</v>
      </c>
      <c r="M12" s="8">
        <v>0</v>
      </c>
      <c r="N12" s="8">
        <v>0</v>
      </c>
      <c r="O12" s="8">
        <v>0</v>
      </c>
      <c r="P12" s="8">
        <f t="shared" si="0"/>
        <v>1837.68</v>
      </c>
      <c r="Q12" s="8">
        <v>454.7</v>
      </c>
      <c r="R12" s="8">
        <v>663.4</v>
      </c>
      <c r="S12" s="8">
        <v>373</v>
      </c>
      <c r="T12" s="8">
        <v>89</v>
      </c>
      <c r="U12" s="8">
        <v>573</v>
      </c>
      <c r="V12" s="8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302.21</v>
      </c>
      <c r="AF12" s="3">
        <v>2109.27</v>
      </c>
      <c r="AG12" s="3">
        <v>80444.4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106012.46</v>
      </c>
      <c r="AQ12" s="3">
        <v>898.18</v>
      </c>
      <c r="AR12" s="3">
        <v>795.43</v>
      </c>
      <c r="AS12" s="3">
        <v>163.36</v>
      </c>
      <c r="AT12" s="3">
        <v>208.65</v>
      </c>
      <c r="AU12" s="3">
        <v>273.73</v>
      </c>
      <c r="AV12" s="3">
        <v>604.93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v>1750.47</v>
      </c>
      <c r="BC12" s="3">
        <f t="shared" si="3"/>
        <v>19627.92</v>
      </c>
      <c r="BD12" s="3">
        <v>6485.84</v>
      </c>
      <c r="BE12" s="3">
        <v>3462.32</v>
      </c>
      <c r="BF12" s="3">
        <v>1718.58</v>
      </c>
      <c r="BG12" s="3">
        <v>386.19</v>
      </c>
      <c r="BH12" s="3">
        <v>45446.7</v>
      </c>
      <c r="BI12" s="3">
        <f t="shared" si="4"/>
        <v>57499.63</v>
      </c>
    </row>
    <row r="13" spans="1:61">
      <c r="A13" s="9"/>
      <c r="B13" s="9"/>
      <c r="C13" s="10" t="s">
        <v>40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8">
        <f t="shared" si="0"/>
        <v>0</v>
      </c>
      <c r="Q13" s="3">
        <v>0</v>
      </c>
      <c r="R13" s="8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3"/>
        <v>5000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f t="shared" si="4"/>
        <v>0</v>
      </c>
    </row>
    <row r="14" spans="1:61">
      <c r="A14" s="9"/>
      <c r="B14" s="9"/>
      <c r="C14" s="10" t="s">
        <v>41</v>
      </c>
      <c r="D14" s="8">
        <v>3267.55</v>
      </c>
      <c r="E14" s="8">
        <v>3332.9</v>
      </c>
      <c r="F14" s="8">
        <v>3399.55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3"/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f t="shared" si="4"/>
        <v>0</v>
      </c>
    </row>
    <row r="15" spans="1:61">
      <c r="A15" s="9"/>
      <c r="B15" s="9"/>
      <c r="C15" s="10" t="s">
        <v>35</v>
      </c>
      <c r="D15" s="3">
        <f t="shared" ref="D15:O15" si="9">SUM(D10:D14)</f>
        <v>6898.55</v>
      </c>
      <c r="E15" s="3">
        <f t="shared" si="9"/>
        <v>9852.73</v>
      </c>
      <c r="F15" s="3">
        <f t="shared" si="9"/>
        <v>5683.61</v>
      </c>
      <c r="G15" s="3">
        <f t="shared" si="9"/>
        <v>2749.75</v>
      </c>
      <c r="H15" s="3">
        <f t="shared" si="9"/>
        <v>7109.63</v>
      </c>
      <c r="I15" s="3">
        <f t="shared" si="9"/>
        <v>3311.37</v>
      </c>
      <c r="J15" s="3">
        <f t="shared" si="9"/>
        <v>1719.86</v>
      </c>
      <c r="K15" s="3">
        <f t="shared" si="9"/>
        <v>6409.11</v>
      </c>
      <c r="L15" s="3">
        <f t="shared" si="9"/>
        <v>1175.88</v>
      </c>
      <c r="M15" s="3">
        <f t="shared" si="9"/>
        <v>3999.41</v>
      </c>
      <c r="N15" s="3">
        <f t="shared" si="9"/>
        <v>5405.16</v>
      </c>
      <c r="O15" s="3">
        <f t="shared" si="9"/>
        <v>2067.63</v>
      </c>
      <c r="P15" s="8">
        <f t="shared" si="0"/>
        <v>56382.69</v>
      </c>
      <c r="Q15" s="3">
        <f t="shared" ref="Q15:AB15" si="10">SUM(Q10:Q14)</f>
        <v>4966.94</v>
      </c>
      <c r="R15" s="3">
        <f t="shared" si="10"/>
        <v>8332.77</v>
      </c>
      <c r="S15" s="3">
        <f t="shared" si="10"/>
        <v>7944.55</v>
      </c>
      <c r="T15" s="3">
        <f t="shared" si="10"/>
        <v>6303.7</v>
      </c>
      <c r="U15" s="3">
        <f t="shared" si="10"/>
        <v>9044.41</v>
      </c>
      <c r="V15" s="3">
        <f t="shared" si="10"/>
        <v>9751.9</v>
      </c>
      <c r="W15" s="3">
        <f t="shared" si="10"/>
        <v>118647.18</v>
      </c>
      <c r="X15" s="3">
        <f t="shared" si="10"/>
        <v>6974.28</v>
      </c>
      <c r="Y15" s="3">
        <f t="shared" si="10"/>
        <v>6496.88</v>
      </c>
      <c r="Z15" s="3">
        <f t="shared" si="10"/>
        <v>2520.05</v>
      </c>
      <c r="AA15" s="3">
        <f t="shared" si="10"/>
        <v>16734.65</v>
      </c>
      <c r="AB15" s="3">
        <f t="shared" si="10"/>
        <v>3844.76</v>
      </c>
      <c r="AC15" s="3">
        <f t="shared" si="1"/>
        <v>201562.07</v>
      </c>
      <c r="AD15" s="3">
        <f t="shared" ref="AD15:AO15" si="11">SUM(AD10:AD14)</f>
        <v>2287.03</v>
      </c>
      <c r="AE15" s="3">
        <f t="shared" si="11"/>
        <v>5724.25</v>
      </c>
      <c r="AF15" s="3">
        <f t="shared" si="11"/>
        <v>5696.95</v>
      </c>
      <c r="AG15" s="3">
        <f t="shared" si="11"/>
        <v>96621.12</v>
      </c>
      <c r="AH15" s="3">
        <f t="shared" si="11"/>
        <v>13491.3</v>
      </c>
      <c r="AI15" s="3">
        <f t="shared" si="11"/>
        <v>11334.83</v>
      </c>
      <c r="AJ15" s="3">
        <f t="shared" si="11"/>
        <v>19276.87</v>
      </c>
      <c r="AK15" s="3">
        <f t="shared" si="11"/>
        <v>7110.69</v>
      </c>
      <c r="AL15" s="3">
        <f t="shared" si="11"/>
        <v>2893.74</v>
      </c>
      <c r="AM15" s="3">
        <f t="shared" si="11"/>
        <v>11663.15</v>
      </c>
      <c r="AN15" s="3">
        <f t="shared" si="11"/>
        <v>3420.51</v>
      </c>
      <c r="AO15" s="3">
        <f t="shared" si="11"/>
        <v>7229.8</v>
      </c>
      <c r="AP15" s="3">
        <f t="shared" si="2"/>
        <v>186750.24</v>
      </c>
      <c r="AQ15" s="3">
        <f t="shared" ref="AQ15:BB15" si="12">SUM(AQ10:AQ14)</f>
        <v>7058.82</v>
      </c>
      <c r="AR15" s="3">
        <f t="shared" si="12"/>
        <v>1275.01</v>
      </c>
      <c r="AS15" s="3">
        <f t="shared" si="12"/>
        <v>1023.03</v>
      </c>
      <c r="AT15" s="3">
        <f t="shared" si="12"/>
        <v>4350.21</v>
      </c>
      <c r="AU15" s="3">
        <f t="shared" si="12"/>
        <v>4199.33</v>
      </c>
      <c r="AV15" s="3">
        <f t="shared" si="12"/>
        <v>6524.49</v>
      </c>
      <c r="AW15" s="3">
        <f t="shared" si="12"/>
        <v>3874.98</v>
      </c>
      <c r="AX15" s="3">
        <f t="shared" si="12"/>
        <v>2266.6</v>
      </c>
      <c r="AY15" s="3">
        <f t="shared" si="12"/>
        <v>16105.49</v>
      </c>
      <c r="AZ15" s="3">
        <f t="shared" si="12"/>
        <v>3209.99</v>
      </c>
      <c r="BA15" s="3">
        <f t="shared" si="12"/>
        <v>11801.43</v>
      </c>
      <c r="BB15" s="3">
        <f t="shared" si="12"/>
        <v>3605.62</v>
      </c>
      <c r="BC15" s="3">
        <f t="shared" si="3"/>
        <v>65295</v>
      </c>
      <c r="BD15" s="3">
        <f>SUM(BD10:BD14)</f>
        <v>7536.92</v>
      </c>
      <c r="BE15" s="3">
        <f>SUM(BE10:BE14)</f>
        <v>7738.82</v>
      </c>
      <c r="BF15" s="3">
        <f>SUM(BF10:BF14)</f>
        <v>2623.08</v>
      </c>
      <c r="BG15" s="3">
        <f>SUM(BG10:BG14)</f>
        <v>2330.37</v>
      </c>
      <c r="BH15" s="3">
        <f>SUM(BH10:BH14)</f>
        <v>46077.44</v>
      </c>
      <c r="BI15" s="3">
        <f t="shared" si="4"/>
        <v>66306.63</v>
      </c>
    </row>
    <row r="16" spans="1:61">
      <c r="A16" s="9"/>
      <c r="B16" s="9" t="s">
        <v>42</v>
      </c>
      <c r="C16" s="9"/>
      <c r="D16" s="3">
        <f t="shared" ref="D16:O16" si="13">D9-D15</f>
        <v>854.78</v>
      </c>
      <c r="E16" s="3">
        <f t="shared" si="13"/>
        <v>-2438.68</v>
      </c>
      <c r="F16" s="3">
        <f t="shared" si="13"/>
        <v>51716.39</v>
      </c>
      <c r="G16" s="3">
        <f t="shared" si="13"/>
        <v>4728.51</v>
      </c>
      <c r="H16" s="3">
        <f t="shared" si="13"/>
        <v>844.370000000001</v>
      </c>
      <c r="I16" s="3">
        <f t="shared" si="13"/>
        <v>7699.11</v>
      </c>
      <c r="J16" s="3">
        <f t="shared" si="13"/>
        <v>6327.99</v>
      </c>
      <c r="K16" s="3">
        <f t="shared" si="13"/>
        <v>13527.33</v>
      </c>
      <c r="L16" s="3">
        <f t="shared" si="13"/>
        <v>9303.2</v>
      </c>
      <c r="M16" s="3">
        <f t="shared" si="13"/>
        <v>4921.44</v>
      </c>
      <c r="N16" s="3">
        <f t="shared" si="13"/>
        <v>2606.08</v>
      </c>
      <c r="O16" s="3">
        <f t="shared" si="13"/>
        <v>45480.74</v>
      </c>
      <c r="P16" s="8">
        <f t="shared" si="0"/>
        <v>145571.26</v>
      </c>
      <c r="Q16" s="3">
        <f t="shared" ref="Q16:AB16" si="14">Q9-Q15</f>
        <v>8030.36</v>
      </c>
      <c r="R16" s="3">
        <f t="shared" si="14"/>
        <v>4027.22</v>
      </c>
      <c r="S16" s="3">
        <f t="shared" si="14"/>
        <v>15642.31</v>
      </c>
      <c r="T16" s="3">
        <f t="shared" si="14"/>
        <v>11302.54</v>
      </c>
      <c r="U16" s="3">
        <f t="shared" si="14"/>
        <v>5613.54</v>
      </c>
      <c r="V16" s="3">
        <f t="shared" si="14"/>
        <v>7531.05</v>
      </c>
      <c r="W16" s="3">
        <f t="shared" si="14"/>
        <v>-34267.41</v>
      </c>
      <c r="X16" s="3">
        <f t="shared" si="14"/>
        <v>10754.38</v>
      </c>
      <c r="Y16" s="3">
        <f t="shared" si="14"/>
        <v>-5516.95</v>
      </c>
      <c r="Z16" s="3">
        <f t="shared" si="14"/>
        <v>4701.21</v>
      </c>
      <c r="AA16" s="3">
        <f t="shared" si="14"/>
        <v>-8731.54</v>
      </c>
      <c r="AB16" s="3">
        <f t="shared" si="14"/>
        <v>10303.62</v>
      </c>
      <c r="AC16" s="3">
        <f t="shared" si="1"/>
        <v>29390.33</v>
      </c>
      <c r="AD16" s="3">
        <f t="shared" ref="AD16:AO16" si="15">AD9-AD15</f>
        <v>11594.59</v>
      </c>
      <c r="AE16" s="3">
        <f t="shared" si="15"/>
        <v>5995.01</v>
      </c>
      <c r="AF16" s="3">
        <f t="shared" si="15"/>
        <v>38315.28</v>
      </c>
      <c r="AG16" s="3">
        <f t="shared" si="15"/>
        <v>-56137.08</v>
      </c>
      <c r="AH16" s="3">
        <f t="shared" si="15"/>
        <v>1693.58</v>
      </c>
      <c r="AI16" s="3">
        <f t="shared" si="15"/>
        <v>1747.54</v>
      </c>
      <c r="AJ16" s="3">
        <f t="shared" si="15"/>
        <v>1262.23</v>
      </c>
      <c r="AK16" s="3">
        <f t="shared" si="15"/>
        <v>6130.87</v>
      </c>
      <c r="AL16" s="3">
        <f t="shared" si="15"/>
        <v>12769.61</v>
      </c>
      <c r="AM16" s="3">
        <f t="shared" si="15"/>
        <v>6458.56</v>
      </c>
      <c r="AN16" s="3">
        <f t="shared" si="15"/>
        <v>9923.38</v>
      </c>
      <c r="AO16" s="3">
        <f t="shared" si="15"/>
        <v>6063.64</v>
      </c>
      <c r="AP16" s="3">
        <f t="shared" si="2"/>
        <v>45817.21</v>
      </c>
      <c r="AQ16" s="3">
        <f t="shared" ref="AQ16:BB16" si="16">AQ9-AQ15</f>
        <v>10992.77</v>
      </c>
      <c r="AR16" s="3">
        <f t="shared" si="16"/>
        <v>13234.87</v>
      </c>
      <c r="AS16" s="3">
        <f t="shared" si="16"/>
        <v>15334.43</v>
      </c>
      <c r="AT16" s="3">
        <f t="shared" si="16"/>
        <v>10254.46</v>
      </c>
      <c r="AU16" s="3">
        <f t="shared" si="16"/>
        <v>12520.09</v>
      </c>
      <c r="AV16" s="3">
        <f t="shared" si="16"/>
        <v>10492.97</v>
      </c>
      <c r="AW16" s="3">
        <f t="shared" si="16"/>
        <v>14501.16</v>
      </c>
      <c r="AX16" s="3">
        <f t="shared" si="16"/>
        <v>13971.96</v>
      </c>
      <c r="AY16" s="3">
        <f t="shared" si="16"/>
        <v>1154.87</v>
      </c>
      <c r="AZ16" s="3">
        <f t="shared" si="16"/>
        <v>12996.5</v>
      </c>
      <c r="BA16" s="3">
        <f t="shared" si="16"/>
        <v>4440</v>
      </c>
      <c r="BB16" s="3">
        <f t="shared" si="16"/>
        <v>24266.39</v>
      </c>
      <c r="BC16" s="3">
        <f t="shared" si="3"/>
        <v>144160.47</v>
      </c>
      <c r="BD16" s="3">
        <f>BD9-BD15</f>
        <v>32984.62</v>
      </c>
      <c r="BE16" s="3">
        <f>BE9-BE15</f>
        <v>9417.51</v>
      </c>
      <c r="BF16" s="3">
        <f>BF9-BF15</f>
        <v>14364.32</v>
      </c>
      <c r="BG16" s="3">
        <f>BG9-BG15</f>
        <v>13867.2</v>
      </c>
      <c r="BH16" s="3">
        <f>BH9-BH15</f>
        <v>-29740.34</v>
      </c>
      <c r="BI16" s="3">
        <f>SUM(BD16:BH16)</f>
        <v>40893.31</v>
      </c>
    </row>
    <row r="17" spans="1:60">
      <c r="A17" s="9" t="s">
        <v>43</v>
      </c>
      <c r="B17" s="9" t="s">
        <v>44</v>
      </c>
      <c r="C17" s="10" t="s">
        <v>45</v>
      </c>
      <c r="D17" s="8">
        <v>33513</v>
      </c>
      <c r="E17" s="8">
        <v>24751.65</v>
      </c>
      <c r="F17" s="8">
        <v>12634.85</v>
      </c>
      <c r="G17" s="8">
        <v>15093.47</v>
      </c>
      <c r="H17" s="8">
        <v>20420.09</v>
      </c>
      <c r="I17" s="8">
        <v>17543.49</v>
      </c>
      <c r="J17" s="8">
        <v>18868.08</v>
      </c>
      <c r="K17" s="8">
        <v>14888.84</v>
      </c>
      <c r="L17" s="8">
        <v>14978.06</v>
      </c>
      <c r="M17" s="8">
        <v>15287.33</v>
      </c>
      <c r="N17" s="8">
        <v>18661.65</v>
      </c>
      <c r="O17" s="8">
        <v>16076.11</v>
      </c>
      <c r="P17" s="8"/>
      <c r="Q17" s="8">
        <v>15240.57</v>
      </c>
      <c r="R17" s="8">
        <v>12701.39</v>
      </c>
      <c r="S17" s="8">
        <v>9350.41</v>
      </c>
      <c r="T17" s="8">
        <v>14222.96</v>
      </c>
      <c r="U17" s="8">
        <v>18253.05</v>
      </c>
      <c r="V17" s="8">
        <v>23645.57</v>
      </c>
      <c r="W17" s="8">
        <v>19546.21</v>
      </c>
      <c r="X17" s="8">
        <v>19342.56</v>
      </c>
      <c r="Y17" s="8">
        <v>8015.72</v>
      </c>
      <c r="Z17" s="8">
        <v>8114.54</v>
      </c>
      <c r="AA17" s="8">
        <v>8847.98</v>
      </c>
      <c r="AB17" s="8">
        <v>8655.37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</row>
    <row r="18" spans="1:60">
      <c r="A18" s="9"/>
      <c r="B18" s="9"/>
      <c r="C18" s="10" t="s">
        <v>46</v>
      </c>
      <c r="D18" s="8">
        <v>24162</v>
      </c>
      <c r="E18" s="8">
        <v>11155.93</v>
      </c>
      <c r="F18" s="8">
        <v>37081.44</v>
      </c>
      <c r="G18" s="8">
        <v>8361.04</v>
      </c>
      <c r="H18" s="8">
        <v>7792.74</v>
      </c>
      <c r="I18" s="8">
        <v>9341.47</v>
      </c>
      <c r="J18" s="8">
        <v>7021.05</v>
      </c>
      <c r="K18" s="8">
        <v>12564.52</v>
      </c>
      <c r="L18" s="8">
        <v>6163.61</v>
      </c>
      <c r="M18" s="8">
        <v>3693.43</v>
      </c>
      <c r="N18" s="8">
        <v>1889.28</v>
      </c>
      <c r="O18" s="8">
        <v>49351.22</v>
      </c>
      <c r="P18" s="8"/>
      <c r="Q18" s="8">
        <v>1267.53</v>
      </c>
      <c r="R18" s="8">
        <v>29512.69</v>
      </c>
      <c r="S18" s="8">
        <v>14141.27</v>
      </c>
      <c r="T18" s="8">
        <v>13952.84</v>
      </c>
      <c r="U18" s="8">
        <v>16678.45</v>
      </c>
      <c r="V18" s="8">
        <v>21344.31</v>
      </c>
      <c r="W18" s="8">
        <v>7678.26</v>
      </c>
      <c r="X18" s="8">
        <v>9513.39</v>
      </c>
      <c r="Y18" s="8">
        <v>13126.19</v>
      </c>
      <c r="Z18" s="8">
        <v>570.7</v>
      </c>
      <c r="AA18" s="8">
        <v>6710.55</v>
      </c>
      <c r="AB18" s="8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1083.6</v>
      </c>
      <c r="AH18" s="3">
        <v>2304.47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40325.92</v>
      </c>
      <c r="AN18" s="3">
        <v>50516.49</v>
      </c>
      <c r="AO18" s="3">
        <v>55824.11</v>
      </c>
      <c r="AQ18" s="3">
        <v>65999.83</v>
      </c>
      <c r="AR18" s="3">
        <v>79183.15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157058.61</v>
      </c>
      <c r="AY18" s="3">
        <v>157089.85</v>
      </c>
      <c r="AZ18" s="3">
        <v>168361.58</v>
      </c>
      <c r="BA18" s="3">
        <v>173521.6</v>
      </c>
      <c r="BB18" s="3">
        <v>196304.13</v>
      </c>
      <c r="BD18" s="3">
        <v>218347.78</v>
      </c>
      <c r="BE18" s="3">
        <v>239463.99</v>
      </c>
      <c r="BF18" s="3">
        <v>244602.96</v>
      </c>
      <c r="BG18" s="3">
        <v>258700</v>
      </c>
      <c r="BH18" s="3">
        <v>228700</v>
      </c>
    </row>
    <row r="19" spans="1:60">
      <c r="A19" s="9"/>
      <c r="B19" s="9"/>
      <c r="C19" s="10" t="s">
        <v>47</v>
      </c>
      <c r="D19" s="8">
        <v>0</v>
      </c>
      <c r="E19" s="8">
        <v>0</v>
      </c>
      <c r="F19" s="8">
        <v>20000</v>
      </c>
      <c r="G19" s="8">
        <v>20051.44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/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4009.06</v>
      </c>
      <c r="Y19" s="8">
        <v>6015.57</v>
      </c>
      <c r="Z19" s="8">
        <v>16029.84</v>
      </c>
      <c r="AA19" s="8">
        <v>0</v>
      </c>
      <c r="AB19" s="8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  <c r="BB19" s="3">
        <v>29171.97</v>
      </c>
      <c r="BD19" s="3">
        <v>29471.97</v>
      </c>
      <c r="BE19" s="3">
        <v>29771.97</v>
      </c>
      <c r="BF19" s="3">
        <v>30071.97</v>
      </c>
      <c r="BG19" s="3">
        <v>30371.97</v>
      </c>
      <c r="BH19" s="3">
        <v>30671.97</v>
      </c>
    </row>
    <row r="20" spans="1:60">
      <c r="A20" s="9"/>
      <c r="B20" s="9"/>
      <c r="C20" s="10" t="s">
        <v>48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/>
      <c r="Q20" s="8">
        <v>3580.23</v>
      </c>
      <c r="R20" s="8">
        <v>4451.52</v>
      </c>
      <c r="S20" s="8">
        <v>4647.49</v>
      </c>
      <c r="T20" s="8">
        <v>2252.86</v>
      </c>
      <c r="U20" s="8">
        <v>1598.05</v>
      </c>
      <c r="V20" s="8">
        <v>859.81</v>
      </c>
      <c r="W20" s="3">
        <v>0</v>
      </c>
      <c r="X20" s="8">
        <v>2106.76</v>
      </c>
      <c r="Y20" s="8">
        <v>2786.56</v>
      </c>
      <c r="Z20" s="8">
        <v>3531.46</v>
      </c>
      <c r="AA20" s="8">
        <v>4313.36</v>
      </c>
      <c r="AB20" s="8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5216.4</v>
      </c>
      <c r="AY20" s="3">
        <v>5296.2</v>
      </c>
      <c r="AZ20" s="3">
        <v>5343.8</v>
      </c>
      <c r="BA20" s="3">
        <v>5521.6</v>
      </c>
      <c r="BB20" s="3">
        <v>5580.4</v>
      </c>
      <c r="BD20" s="3">
        <v>5696.6</v>
      </c>
      <c r="BE20" s="3">
        <v>5837.67</v>
      </c>
      <c r="BF20" s="3">
        <v>5976.6</v>
      </c>
      <c r="BG20" s="3">
        <v>6232.41</v>
      </c>
      <c r="BH20" s="3">
        <v>6337.87</v>
      </c>
    </row>
    <row r="21" spans="1:60">
      <c r="A21" s="9"/>
      <c r="B21" s="9"/>
      <c r="C21" s="10" t="s">
        <v>49</v>
      </c>
      <c r="D21" s="8">
        <v>10009.5</v>
      </c>
      <c r="E21" s="8">
        <v>30022.74</v>
      </c>
      <c r="F21" s="8">
        <v>19984.47</v>
      </c>
      <c r="G21" s="8">
        <v>19998.32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</row>
    <row r="22" spans="1:60">
      <c r="A22" s="9"/>
      <c r="B22" s="9"/>
      <c r="C22" s="10" t="s">
        <v>50</v>
      </c>
      <c r="D22" s="8">
        <v>28940</v>
      </c>
      <c r="E22" s="8">
        <v>43024.44</v>
      </c>
      <c r="F22" s="8">
        <v>72264.17</v>
      </c>
      <c r="G22" s="8">
        <v>96752.12</v>
      </c>
      <c r="H22" s="8">
        <v>126725.83</v>
      </c>
      <c r="I22" s="8">
        <v>143531.52</v>
      </c>
      <c r="J22" s="8">
        <v>136197.87</v>
      </c>
      <c r="K22" s="8">
        <v>157196.16</v>
      </c>
      <c r="L22" s="8">
        <v>171682.53</v>
      </c>
      <c r="M22" s="8">
        <v>188902.16</v>
      </c>
      <c r="N22" s="8">
        <v>185183.64</v>
      </c>
      <c r="O22" s="8">
        <v>201931.89</v>
      </c>
      <c r="P22" s="8"/>
      <c r="Q22" s="8">
        <v>245166.97</v>
      </c>
      <c r="R22" s="8">
        <v>236862.74</v>
      </c>
      <c r="S22" s="8">
        <v>253011.81</v>
      </c>
      <c r="T22" s="8">
        <v>287422.04</v>
      </c>
      <c r="U22" s="8">
        <v>312091.25</v>
      </c>
      <c r="V22" s="8">
        <v>358454.98</v>
      </c>
      <c r="W22" s="8">
        <v>369739.11</v>
      </c>
      <c r="X22" s="8">
        <v>354784.18</v>
      </c>
      <c r="Y22" s="8">
        <v>352905.69</v>
      </c>
      <c r="Z22" s="8">
        <v>371385.53</v>
      </c>
      <c r="AA22" s="8">
        <v>382911.99</v>
      </c>
      <c r="AB22" s="8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  <c r="BB22" s="3">
        <v>413848.95</v>
      </c>
      <c r="BD22" s="3">
        <v>429500.26</v>
      </c>
      <c r="BE22" s="3">
        <v>438613.35</v>
      </c>
      <c r="BF22" s="3">
        <v>442067.27</v>
      </c>
      <c r="BG22" s="3">
        <v>430289.03</v>
      </c>
      <c r="BH22" s="3">
        <v>419512.51</v>
      </c>
    </row>
    <row r="23" spans="1:60">
      <c r="A23" s="9"/>
      <c r="B23" s="9"/>
      <c r="C23" s="10" t="s">
        <v>35</v>
      </c>
      <c r="D23" s="11">
        <f t="shared" ref="D23:O23" si="17">SUM(D17:D22)</f>
        <v>96624.5</v>
      </c>
      <c r="E23" s="11">
        <f t="shared" si="17"/>
        <v>108954.76</v>
      </c>
      <c r="F23" s="11">
        <f t="shared" si="17"/>
        <v>161964.93</v>
      </c>
      <c r="G23" s="11">
        <f t="shared" si="17"/>
        <v>160256.39</v>
      </c>
      <c r="H23" s="11">
        <f t="shared" si="17"/>
        <v>154938.66</v>
      </c>
      <c r="I23" s="11">
        <f t="shared" si="17"/>
        <v>170416.48</v>
      </c>
      <c r="J23" s="11">
        <f t="shared" si="17"/>
        <v>162087</v>
      </c>
      <c r="K23" s="11">
        <f t="shared" si="17"/>
        <v>184649.52</v>
      </c>
      <c r="L23" s="11">
        <f t="shared" si="17"/>
        <v>192824.2</v>
      </c>
      <c r="M23" s="11">
        <f t="shared" si="17"/>
        <v>207882.92</v>
      </c>
      <c r="N23" s="11">
        <f t="shared" si="17"/>
        <v>205734.57</v>
      </c>
      <c r="O23" s="11">
        <f t="shared" si="17"/>
        <v>267359.22</v>
      </c>
      <c r="Q23" s="11">
        <f t="shared" ref="Q23:AB23" si="18">SUM(Q17:Q22)</f>
        <v>265255.3</v>
      </c>
      <c r="R23" s="11">
        <f t="shared" si="18"/>
        <v>283528.34</v>
      </c>
      <c r="S23" s="11">
        <f t="shared" si="18"/>
        <v>281150.98</v>
      </c>
      <c r="T23" s="11">
        <f t="shared" si="18"/>
        <v>317850.7</v>
      </c>
      <c r="U23" s="11">
        <f t="shared" si="18"/>
        <v>348620.8</v>
      </c>
      <c r="V23" s="11">
        <f t="shared" si="18"/>
        <v>404304.67</v>
      </c>
      <c r="W23" s="11">
        <f t="shared" si="18"/>
        <v>396963.58</v>
      </c>
      <c r="X23" s="11">
        <f t="shared" si="18"/>
        <v>389755.95</v>
      </c>
      <c r="Y23" s="11">
        <f t="shared" si="18"/>
        <v>382849.73</v>
      </c>
      <c r="Z23" s="11">
        <f t="shared" si="18"/>
        <v>399632.07</v>
      </c>
      <c r="AA23" s="11">
        <f t="shared" si="18"/>
        <v>402783.88</v>
      </c>
      <c r="AB23" s="11">
        <f t="shared" si="18"/>
        <v>426465.5</v>
      </c>
      <c r="AD23" s="11">
        <f t="shared" ref="AD23:AO23" si="19">SUM(AD17:AD22)</f>
        <v>477902.41</v>
      </c>
      <c r="AE23" s="11">
        <f t="shared" si="19"/>
        <v>480280.69</v>
      </c>
      <c r="AF23" s="11">
        <f t="shared" si="19"/>
        <v>511218.75</v>
      </c>
      <c r="AG23" s="11">
        <f t="shared" si="19"/>
        <v>478512.67</v>
      </c>
      <c r="AH23" s="11">
        <f t="shared" si="19"/>
        <v>497675.39</v>
      </c>
      <c r="AI23" s="11">
        <f t="shared" si="19"/>
        <v>469790.32</v>
      </c>
      <c r="AJ23" s="11">
        <f t="shared" si="19"/>
        <v>439295.72</v>
      </c>
      <c r="AK23" s="11">
        <f t="shared" si="19"/>
        <v>438284.74</v>
      </c>
      <c r="AL23" s="11">
        <f t="shared" si="19"/>
        <v>461844.95</v>
      </c>
      <c r="AM23" s="11">
        <f t="shared" si="19"/>
        <v>498589.38</v>
      </c>
      <c r="AN23" s="11">
        <f t="shared" si="19"/>
        <v>511524.07</v>
      </c>
      <c r="AO23" s="11">
        <f t="shared" si="19"/>
        <v>550438.91</v>
      </c>
      <c r="AQ23" s="11">
        <f t="shared" ref="AQ23:BG23" si="20">SUM(AQ17:AQ22)</f>
        <v>514349.54</v>
      </c>
      <c r="AR23" s="11">
        <f t="shared" si="20"/>
        <v>528443.4</v>
      </c>
      <c r="AS23" s="11">
        <f t="shared" si="20"/>
        <v>501978.83</v>
      </c>
      <c r="AT23" s="11">
        <f t="shared" si="20"/>
        <v>499789.07</v>
      </c>
      <c r="AU23" s="11">
        <f t="shared" si="20"/>
        <v>525935.25</v>
      </c>
      <c r="AV23" s="11">
        <f t="shared" si="20"/>
        <v>587826.56</v>
      </c>
      <c r="AW23" s="11">
        <f t="shared" si="20"/>
        <v>570254.55</v>
      </c>
      <c r="AX23" s="11">
        <f t="shared" si="20"/>
        <v>574698.94</v>
      </c>
      <c r="AY23" s="11">
        <f t="shared" si="20"/>
        <v>565069.9</v>
      </c>
      <c r="AZ23" s="11">
        <f t="shared" si="20"/>
        <v>573750.22</v>
      </c>
      <c r="BA23" s="11">
        <f t="shared" si="20"/>
        <v>599570.66</v>
      </c>
      <c r="BB23" s="11">
        <f t="shared" si="20"/>
        <v>644905.45</v>
      </c>
      <c r="BD23" s="11">
        <f t="shared" si="20"/>
        <v>683016.61</v>
      </c>
      <c r="BE23" s="11">
        <f t="shared" si="20"/>
        <v>713686.98</v>
      </c>
      <c r="BF23" s="11">
        <f t="shared" si="20"/>
        <v>722718.8</v>
      </c>
      <c r="BG23" s="11">
        <f t="shared" si="20"/>
        <v>725593.41</v>
      </c>
      <c r="BH23" s="11">
        <f>SUM(BH17:BH22)</f>
        <v>685222.35</v>
      </c>
    </row>
    <row r="24" spans="1:60">
      <c r="A24" s="9"/>
      <c r="B24" s="10" t="s">
        <v>51</v>
      </c>
      <c r="C24" s="10" t="s">
        <v>52</v>
      </c>
      <c r="D24" s="3">
        <v>56732.45</v>
      </c>
      <c r="E24" s="3">
        <f>D24+E8-E14</f>
        <v>53399.55</v>
      </c>
      <c r="F24" s="3">
        <f>E24+F8-F14</f>
        <v>100000</v>
      </c>
      <c r="G24" s="3">
        <f>F24+G8-G14</f>
        <v>100000</v>
      </c>
      <c r="H24" s="3">
        <f>G24+H8-H14</f>
        <v>100000</v>
      </c>
      <c r="I24" s="3">
        <f t="shared" ref="I24:O24" si="21">G24+I8-I14</f>
        <v>100000</v>
      </c>
      <c r="J24" s="3">
        <f t="shared" si="21"/>
        <v>100000</v>
      </c>
      <c r="K24" s="3">
        <f t="shared" si="21"/>
        <v>100000</v>
      </c>
      <c r="L24" s="3">
        <f t="shared" si="21"/>
        <v>100000</v>
      </c>
      <c r="M24" s="3">
        <f t="shared" si="21"/>
        <v>100000</v>
      </c>
      <c r="N24" s="3">
        <f t="shared" si="21"/>
        <v>100000</v>
      </c>
      <c r="O24" s="3">
        <f t="shared" si="21"/>
        <v>100000</v>
      </c>
      <c r="Q24" s="3">
        <f>O24+Q8-Q14</f>
        <v>100000</v>
      </c>
      <c r="R24" s="3">
        <f t="shared" ref="R24:AB24" si="22">Q24+R8-R14</f>
        <v>100000</v>
      </c>
      <c r="S24" s="3">
        <f t="shared" si="22"/>
        <v>100000</v>
      </c>
      <c r="T24" s="3">
        <f t="shared" si="22"/>
        <v>100000</v>
      </c>
      <c r="U24" s="3">
        <f t="shared" si="22"/>
        <v>100000</v>
      </c>
      <c r="V24" s="3">
        <f t="shared" si="22"/>
        <v>100000</v>
      </c>
      <c r="W24" s="3">
        <f t="shared" si="22"/>
        <v>170000</v>
      </c>
      <c r="X24" s="3">
        <f t="shared" si="22"/>
        <v>170000</v>
      </c>
      <c r="Y24" s="3">
        <f t="shared" si="22"/>
        <v>170000</v>
      </c>
      <c r="Z24" s="3">
        <f t="shared" si="22"/>
        <v>170000</v>
      </c>
      <c r="AA24" s="3">
        <f t="shared" si="22"/>
        <v>156000</v>
      </c>
      <c r="AB24" s="3">
        <f t="shared" si="22"/>
        <v>156000</v>
      </c>
      <c r="AD24" s="3">
        <f>AB24+AD8-AD14</f>
        <v>156000</v>
      </c>
      <c r="AE24" s="3">
        <f t="shared" ref="AE24:AO24" si="23">AD24+AE8-AE14</f>
        <v>156000</v>
      </c>
      <c r="AF24" s="3">
        <f t="shared" si="23"/>
        <v>156000</v>
      </c>
      <c r="AG24" s="3">
        <f t="shared" si="23"/>
        <v>156000</v>
      </c>
      <c r="AH24" s="3">
        <f t="shared" si="23"/>
        <v>156000</v>
      </c>
      <c r="AI24" s="3">
        <f t="shared" si="23"/>
        <v>156000</v>
      </c>
      <c r="AJ24" s="3">
        <f t="shared" si="23"/>
        <v>156000</v>
      </c>
      <c r="AK24" s="3">
        <f t="shared" si="23"/>
        <v>156000</v>
      </c>
      <c r="AL24" s="3">
        <f t="shared" si="23"/>
        <v>156000</v>
      </c>
      <c r="AM24" s="3">
        <f t="shared" si="23"/>
        <v>156000</v>
      </c>
      <c r="AN24" s="3">
        <f t="shared" si="23"/>
        <v>156000</v>
      </c>
      <c r="AO24" s="3">
        <f t="shared" si="23"/>
        <v>156000</v>
      </c>
      <c r="AQ24" s="3">
        <f>AO24+AQ8-AQ14</f>
        <v>156000</v>
      </c>
      <c r="AR24" s="3">
        <f t="shared" ref="AR24:BB24" si="24">AQ24+AR8-AR14</f>
        <v>156000</v>
      </c>
      <c r="AS24" s="3">
        <f t="shared" si="24"/>
        <v>156000</v>
      </c>
      <c r="AT24" s="3">
        <f t="shared" si="24"/>
        <v>156000</v>
      </c>
      <c r="AU24" s="3">
        <f t="shared" si="24"/>
        <v>156000</v>
      </c>
      <c r="AV24" s="3">
        <f t="shared" si="24"/>
        <v>156000</v>
      </c>
      <c r="AW24" s="3">
        <f t="shared" si="24"/>
        <v>156000</v>
      </c>
      <c r="AX24" s="3">
        <f t="shared" si="24"/>
        <v>156000</v>
      </c>
      <c r="AY24" s="3">
        <f t="shared" si="24"/>
        <v>156000</v>
      </c>
      <c r="AZ24" s="3">
        <f t="shared" si="24"/>
        <v>156000</v>
      </c>
      <c r="BA24" s="3">
        <f t="shared" si="24"/>
        <v>156000</v>
      </c>
      <c r="BB24" s="3">
        <f t="shared" si="24"/>
        <v>156000</v>
      </c>
      <c r="BD24" s="3">
        <f>BB24+BD8-BD14</f>
        <v>156000</v>
      </c>
      <c r="BE24" s="3">
        <f>BD24+BE8-BE14</f>
        <v>156000</v>
      </c>
      <c r="BF24" s="3">
        <f>BE24+BF8-BF14</f>
        <v>156000</v>
      </c>
      <c r="BG24" s="3">
        <f>BF24+BG8-BG14</f>
        <v>156000</v>
      </c>
      <c r="BH24" s="3">
        <f>BG24+BH8-BH14</f>
        <v>156000</v>
      </c>
    </row>
    <row r="25" spans="1:60">
      <c r="A25" s="9"/>
      <c r="B25" s="9" t="s">
        <v>53</v>
      </c>
      <c r="C25" s="9"/>
      <c r="D25" s="11">
        <f t="shared" ref="D25:O25" si="25">D23-D24</f>
        <v>39892.05</v>
      </c>
      <c r="E25" s="11">
        <f t="shared" si="25"/>
        <v>55555.21</v>
      </c>
      <c r="F25" s="11">
        <f t="shared" si="25"/>
        <v>61964.93</v>
      </c>
      <c r="G25" s="11">
        <f t="shared" si="25"/>
        <v>60256.39</v>
      </c>
      <c r="H25" s="11">
        <f t="shared" si="25"/>
        <v>54938.66</v>
      </c>
      <c r="I25" s="11">
        <f t="shared" si="25"/>
        <v>70416.48</v>
      </c>
      <c r="J25" s="11">
        <f t="shared" si="25"/>
        <v>62087</v>
      </c>
      <c r="K25" s="11">
        <f t="shared" si="25"/>
        <v>84649.52</v>
      </c>
      <c r="L25" s="11">
        <f t="shared" si="25"/>
        <v>92824.2</v>
      </c>
      <c r="M25" s="11">
        <f t="shared" si="25"/>
        <v>107882.92</v>
      </c>
      <c r="N25" s="11">
        <f t="shared" si="25"/>
        <v>105734.57</v>
      </c>
      <c r="O25" s="11">
        <f t="shared" si="25"/>
        <v>167359.22</v>
      </c>
      <c r="Q25" s="11">
        <f t="shared" ref="Q25:AB25" si="26">Q23-Q24</f>
        <v>165255.3</v>
      </c>
      <c r="R25" s="11">
        <f t="shared" si="26"/>
        <v>183528.34</v>
      </c>
      <c r="S25" s="11">
        <f t="shared" si="26"/>
        <v>181150.98</v>
      </c>
      <c r="T25" s="11">
        <f t="shared" si="26"/>
        <v>217850.7</v>
      </c>
      <c r="U25" s="11">
        <f t="shared" si="26"/>
        <v>248620.8</v>
      </c>
      <c r="V25" s="11">
        <f t="shared" si="26"/>
        <v>304304.67</v>
      </c>
      <c r="W25" s="11">
        <f t="shared" si="26"/>
        <v>226963.58</v>
      </c>
      <c r="X25" s="11">
        <f t="shared" si="26"/>
        <v>219755.95</v>
      </c>
      <c r="Y25" s="11">
        <f t="shared" si="26"/>
        <v>212849.73</v>
      </c>
      <c r="Z25" s="11">
        <f t="shared" si="26"/>
        <v>229632.07</v>
      </c>
      <c r="AA25" s="11">
        <f t="shared" si="26"/>
        <v>246783.88</v>
      </c>
      <c r="AB25" s="11">
        <f t="shared" si="26"/>
        <v>270465.5</v>
      </c>
      <c r="AD25" s="11">
        <f t="shared" ref="AD25:AO25" si="27">AD23-AD24</f>
        <v>321902.41</v>
      </c>
      <c r="AE25" s="11">
        <f t="shared" si="27"/>
        <v>324280.69</v>
      </c>
      <c r="AF25" s="11">
        <f t="shared" si="27"/>
        <v>355218.75</v>
      </c>
      <c r="AG25" s="11">
        <f t="shared" si="27"/>
        <v>322512.67</v>
      </c>
      <c r="AH25" s="11">
        <f t="shared" si="27"/>
        <v>341675.39</v>
      </c>
      <c r="AI25" s="11">
        <f t="shared" si="27"/>
        <v>313790.32</v>
      </c>
      <c r="AJ25" s="11">
        <f t="shared" si="27"/>
        <v>283295.72</v>
      </c>
      <c r="AK25" s="11">
        <f t="shared" si="27"/>
        <v>282284.74</v>
      </c>
      <c r="AL25" s="11">
        <f t="shared" si="27"/>
        <v>305844.95</v>
      </c>
      <c r="AM25" s="11">
        <f t="shared" si="27"/>
        <v>342589.38</v>
      </c>
      <c r="AN25" s="11">
        <f t="shared" si="27"/>
        <v>355524.07</v>
      </c>
      <c r="AO25" s="11">
        <f t="shared" si="27"/>
        <v>394438.91</v>
      </c>
      <c r="AQ25" s="11">
        <f t="shared" ref="AQ25:BG25" si="28">AQ23-AQ24</f>
        <v>358349.54</v>
      </c>
      <c r="AR25" s="11">
        <f t="shared" si="28"/>
        <v>372443.4</v>
      </c>
      <c r="AS25" s="11">
        <f t="shared" si="28"/>
        <v>345978.83</v>
      </c>
      <c r="AT25" s="11">
        <f t="shared" si="28"/>
        <v>343789.07</v>
      </c>
      <c r="AU25" s="11">
        <f t="shared" si="28"/>
        <v>369935.25</v>
      </c>
      <c r="AV25" s="11">
        <f t="shared" si="28"/>
        <v>431826.56</v>
      </c>
      <c r="AW25" s="11">
        <f t="shared" si="28"/>
        <v>414254.55</v>
      </c>
      <c r="AX25" s="11">
        <f t="shared" si="28"/>
        <v>418698.94</v>
      </c>
      <c r="AY25" s="11">
        <f t="shared" si="28"/>
        <v>409069.9</v>
      </c>
      <c r="AZ25" s="11">
        <f t="shared" si="28"/>
        <v>417750.22</v>
      </c>
      <c r="BA25" s="11">
        <f t="shared" si="28"/>
        <v>443570.66</v>
      </c>
      <c r="BB25" s="11">
        <f t="shared" si="28"/>
        <v>488905.45</v>
      </c>
      <c r="BD25" s="11">
        <f t="shared" si="28"/>
        <v>527016.61</v>
      </c>
      <c r="BE25" s="11">
        <f t="shared" si="28"/>
        <v>557686.98</v>
      </c>
      <c r="BF25" s="11">
        <f t="shared" si="28"/>
        <v>566718.8</v>
      </c>
      <c r="BG25" s="11">
        <f t="shared" si="28"/>
        <v>569593.41</v>
      </c>
      <c r="BH25" s="11">
        <f>BH23-BH24</f>
        <v>529222.35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hinsshum</cp:lastModifiedBy>
  <cp:revision>29</cp:revision>
  <dcterms:created xsi:type="dcterms:W3CDTF">2015-06-10T02:19:00Z</dcterms:created>
  <dcterms:modified xsi:type="dcterms:W3CDTF">2023-06-04T20:37:33Z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