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p12\Documents\cs445-final-project\"/>
    </mc:Choice>
  </mc:AlternateContent>
  <xr:revisionPtr revIDLastSave="0" documentId="13_ncr:40009_{A8F6E1D1-238B-490C-AAF1-E94DF27C8534}" xr6:coauthVersionLast="47" xr6:coauthVersionMax="47" xr10:uidLastSave="{00000000-0000-0000-0000-000000000000}"/>
  <bookViews>
    <workbookView xWindow="-120" yWindow="-120" windowWidth="29040" windowHeight="15720"/>
  </bookViews>
  <sheets>
    <sheet name="analysis-tt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K2" i="1"/>
  <c r="K3" i="1"/>
  <c r="K4" i="1"/>
  <c r="K5" i="1"/>
  <c r="K6" i="1"/>
  <c r="K7" i="1"/>
  <c r="K8" i="1"/>
  <c r="K9" i="1"/>
  <c r="K10" i="1"/>
  <c r="K11" i="1"/>
  <c r="K12" i="1"/>
  <c r="J2" i="1"/>
  <c r="J3" i="1"/>
  <c r="J4" i="1"/>
  <c r="J5" i="1"/>
  <c r="J6" i="1"/>
  <c r="J7" i="1"/>
  <c r="J8" i="1"/>
  <c r="J9" i="1"/>
  <c r="J10" i="1"/>
  <c r="J11" i="1"/>
  <c r="J12" i="1"/>
  <c r="I2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<sst xmlns="http://schemas.openxmlformats.org/spreadsheetml/2006/main" count="34" uniqueCount="24">
  <si>
    <t>chimi-look</t>
  </si>
  <si>
    <t>bazille_and_camille_(study_for__dejeuner_sur_l'herbe_)_1970.17.41</t>
  </si>
  <si>
    <t>chimi-mad</t>
  </si>
  <si>
    <t>chimi</t>
  </si>
  <si>
    <t>input</t>
  </si>
  <si>
    <t>matt1</t>
  </si>
  <si>
    <t>matt2</t>
  </si>
  <si>
    <t>matt3</t>
  </si>
  <si>
    <t>matt4</t>
  </si>
  <si>
    <t>matt5</t>
  </si>
  <si>
    <t>me-catten-cropped</t>
  </si>
  <si>
    <t>nimmy-attack</t>
  </si>
  <si>
    <t>Input Image</t>
  </si>
  <si>
    <t>Style Image</t>
  </si>
  <si>
    <t>MSE</t>
  </si>
  <si>
    <t>MAE</t>
  </si>
  <si>
    <t>PSNR</t>
  </si>
  <si>
    <t>SSIM_LUMINANCE</t>
  </si>
  <si>
    <t>SSIM_CONTRAST</t>
  </si>
  <si>
    <t>SSIM_STRUCTURE</t>
  </si>
  <si>
    <t>SSIM</t>
  </si>
  <si>
    <t>MSE_NORM</t>
  </si>
  <si>
    <t>PSNR_NORM</t>
  </si>
  <si>
    <t>TOTAL_NORM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</si>
</sst>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12" totalsRowShown="0">
  <autoFilter ref="A1:L12"/>
  <tableColumns count="12">
    <tableColumn id="1" name="Input Image"/>
    <tableColumn id="2" name="Style Image"/>
    <tableColumn id="3" name="MSE"/>
    <tableColumn id="4" name="MAE"/>
    <tableColumn id="5" name="PSNR"/>
    <tableColumn id="6" name="SSIM_LUMINANCE"/>
    <tableColumn id="7" name="SSIM_CONTRAST"/>
    <tableColumn id="8" name="SSIM_STRUCTURE"/>
    <tableColumn id="9" name="SSIM" dataDxfId="3">
      <calculatedColumnFormula>Table1[[#This Row],[SSIM_LUMINANCE]]*Table1[[#This Row],[SSIM_CONTRAST]]*Table1[[#This Row],[SSIM_STRUCTURE]]</calculatedColumnFormula>
    </tableColumn>
    <tableColumn id="10" name="MSE_NORM" dataDxfId="2">
      <calculatedColumnFormula>1-(Table1[[#This Row],[MSE]]-MIN(Table1[MSE]))/(MAX(Table1[MSE])-MIN(Table1[MSE]))</calculatedColumnFormula>
    </tableColumn>
    <tableColumn id="11" name="PSNR_NORM" dataDxfId="1">
      <calculatedColumnFormula>(Table1[[#This Row],[PSNR]]-MIN(Table1[PSNR]))/(MAX(Table1[PSNR])-MIN(Table1[PSNR]))</calculatedColumnFormula>
    </tableColumn>
    <tableColumn id="12" name="TOTAL_NORM" dataDxfId="0">
      <calculatedColumnFormula>Table1[[#This Row],[SSIM]]*Table1[[#This Row],[MSE_NORM]]*Table1[[#This Row],[PSNR_NORM]]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R26" sqref="R26"/>
    </sheetView>
  </sheetViews>
  <sheetFormatPr defaultRowHeight="15" x14ac:dyDescent="0.25"/>
  <cols>
    <col min="1" max="1" width="18.42578125" bestFit="1" customWidth="1"/>
    <col min="2" max="2" width="63.5703125" bestFit="1" customWidth="1"/>
    <col min="3" max="8" width="11" customWidth="1"/>
  </cols>
  <sheetData>
    <row r="1" spans="1:12" x14ac:dyDescent="0.25">
      <c r="A1" s="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25">
      <c r="A2" t="s">
        <v>0</v>
      </c>
      <c r="B2" t="s">
        <v>1</v>
      </c>
      <c r="C2">
        <v>101.711028485757</v>
      </c>
      <c r="D2">
        <v>126.569141429285</v>
      </c>
      <c r="E2">
        <v>28.057123150166401</v>
      </c>
      <c r="F2">
        <v>0.99573648288176897</v>
      </c>
      <c r="G2">
        <v>0.95170880355332199</v>
      </c>
      <c r="H2">
        <v>0.63814256032411498</v>
      </c>
      <c r="I2">
        <f>Table1[[#This Row],[SSIM_LUMINANCE]]*Table1[[#This Row],[SSIM_CONTRAST]]*Table1[[#This Row],[SSIM_STRUCTURE]]</f>
        <v>0.6047365482431466</v>
      </c>
      <c r="J2">
        <f>1-(Table1[[#This Row],[MSE]]-MIN(Table1[MSE]))/(MAX(Table1[MSE])-MIN(Table1[MSE]))</f>
        <v>0.19119509712096905</v>
      </c>
      <c r="K2">
        <f>(Table1[[#This Row],[PSNR]]-MIN(Table1[PSNR]))/(MAX(Table1[PSNR])-MIN(Table1[PSNR]))</f>
        <v>0.18365924702543354</v>
      </c>
      <c r="L2">
        <f>Table1[[#This Row],[SSIM]]*Table1[[#This Row],[MSE_NORM]]*Table1[[#This Row],[PSNR_NORM]]</f>
        <v>2.123517123923669E-2</v>
      </c>
    </row>
    <row r="3" spans="1:12" x14ac:dyDescent="0.25">
      <c r="A3" t="s">
        <v>2</v>
      </c>
      <c r="B3" t="s">
        <v>1</v>
      </c>
      <c r="C3">
        <v>103.586689777777</v>
      </c>
      <c r="D3">
        <v>125.97980977777701</v>
      </c>
      <c r="E3">
        <v>27.9777640591651</v>
      </c>
      <c r="F3">
        <v>0.99779404575335395</v>
      </c>
      <c r="G3">
        <v>0.95752911801729601</v>
      </c>
      <c r="H3">
        <v>0.49999928937633198</v>
      </c>
      <c r="I3">
        <f>Table1[[#This Row],[SSIM_LUMINANCE]]*Table1[[#This Row],[SSIM_CONTRAST]]*Table1[[#This Row],[SSIM_STRUCTURE]]</f>
        <v>0.47770774735473098</v>
      </c>
      <c r="J3">
        <f>1-(Table1[[#This Row],[MSE]]-MIN(Table1[MSE]))/(MAX(Table1[MSE])-MIN(Table1[MSE]))</f>
        <v>0</v>
      </c>
      <c r="K3">
        <f>(Table1[[#This Row],[PSNR]]-MIN(Table1[PSNR]))/(MAX(Table1[PSNR])-MIN(Table1[PSNR]))</f>
        <v>0</v>
      </c>
      <c r="L3">
        <f>Table1[[#This Row],[SSIM]]*Table1[[#This Row],[MSE_NORM]]*Table1[[#This Row],[PSNR_NORM]]</f>
        <v>0</v>
      </c>
    </row>
    <row r="4" spans="1:12" x14ac:dyDescent="0.25">
      <c r="A4" t="s">
        <v>3</v>
      </c>
      <c r="B4" t="s">
        <v>1</v>
      </c>
      <c r="C4">
        <v>103.436970666666</v>
      </c>
      <c r="D4">
        <v>129.86777333333299</v>
      </c>
      <c r="E4">
        <v>27.984045678859001</v>
      </c>
      <c r="F4">
        <v>0.99692578136263998</v>
      </c>
      <c r="G4">
        <v>0.95531250329838102</v>
      </c>
      <c r="H4">
        <v>0.45739502823808098</v>
      </c>
      <c r="I4">
        <f>Table1[[#This Row],[SSIM_LUMINANCE]]*Table1[[#This Row],[SSIM_CONTRAST]]*Table1[[#This Row],[SSIM_STRUCTURE]]</f>
        <v>0.43561189363534142</v>
      </c>
      <c r="J4">
        <f>1-(Table1[[#This Row],[MSE]]-MIN(Table1[MSE]))/(MAX(Table1[MSE])-MIN(Table1[MSE]))</f>
        <v>1.5261582734323986E-2</v>
      </c>
      <c r="K4">
        <f>(Table1[[#This Row],[PSNR]]-MIN(Table1[PSNR]))/(MAX(Table1[PSNR])-MIN(Table1[PSNR]))</f>
        <v>1.4537433941413115E-2</v>
      </c>
      <c r="L4">
        <f>Table1[[#This Row],[SSIM]]*Table1[[#This Row],[MSE_NORM]]*Table1[[#This Row],[PSNR_NORM]]</f>
        <v>9.6646706439115765E-5</v>
      </c>
    </row>
    <row r="5" spans="1:12" x14ac:dyDescent="0.25">
      <c r="A5" t="s">
        <v>4</v>
      </c>
      <c r="B5" t="s">
        <v>1</v>
      </c>
      <c r="C5">
        <v>93.776494222222198</v>
      </c>
      <c r="D5">
        <v>128.88905600000001</v>
      </c>
      <c r="E5">
        <v>28.4098636799934</v>
      </c>
      <c r="F5">
        <v>0.99736025711389797</v>
      </c>
      <c r="G5">
        <v>0.94867164731569897</v>
      </c>
      <c r="H5">
        <v>0.83314076199850795</v>
      </c>
      <c r="I5">
        <f>Table1[[#This Row],[SSIM_LUMINANCE]]*Table1[[#This Row],[SSIM_CONTRAST]]*Table1[[#This Row],[SSIM_STRUCTURE]]</f>
        <v>0.78829062701739172</v>
      </c>
      <c r="J5">
        <f>1-(Table1[[#This Row],[MSE]]-MIN(Table1[MSE]))/(MAX(Table1[MSE])-MIN(Table1[MSE]))</f>
        <v>1</v>
      </c>
      <c r="K5">
        <f>(Table1[[#This Row],[PSNR]]-MIN(Table1[PSNR]))/(MAX(Table1[PSNR])-MIN(Table1[PSNR]))</f>
        <v>1</v>
      </c>
      <c r="L5">
        <f>Table1[[#This Row],[SSIM]]*Table1[[#This Row],[MSE_NORM]]*Table1[[#This Row],[PSNR_NORM]]</f>
        <v>0.78829062701739172</v>
      </c>
    </row>
    <row r="6" spans="1:12" x14ac:dyDescent="0.25">
      <c r="A6" t="s">
        <v>5</v>
      </c>
      <c r="B6" t="s">
        <v>1</v>
      </c>
      <c r="C6">
        <v>95.116128935532203</v>
      </c>
      <c r="D6">
        <v>140.959719140429</v>
      </c>
      <c r="E6">
        <v>28.348261939434298</v>
      </c>
      <c r="F6">
        <v>0.998467903358491</v>
      </c>
      <c r="G6">
        <v>0.93540676231628195</v>
      </c>
      <c r="H6">
        <v>0.68480918505508204</v>
      </c>
      <c r="I6">
        <f>Table1[[#This Row],[SSIM_LUMINANCE]]*Table1[[#This Row],[SSIM_CONTRAST]]*Table1[[#This Row],[SSIM_STRUCTURE]]</f>
        <v>0.63959371957221911</v>
      </c>
      <c r="J6">
        <f>1-(Table1[[#This Row],[MSE]]-MIN(Table1[MSE]))/(MAX(Table1[MSE])-MIN(Table1[MSE]))</f>
        <v>0.8634446473850903</v>
      </c>
      <c r="K6">
        <f>(Table1[[#This Row],[PSNR]]-MIN(Table1[PSNR]))/(MAX(Table1[PSNR])-MIN(Table1[PSNR]))</f>
        <v>0.85743625407257684</v>
      </c>
      <c r="L6">
        <f>Table1[[#This Row],[SSIM]]*Table1[[#This Row],[MSE_NORM]]*Table1[[#This Row],[PSNR_NORM]]</f>
        <v>0.47352240698940795</v>
      </c>
    </row>
    <row r="7" spans="1:12" x14ac:dyDescent="0.25">
      <c r="A7" t="s">
        <v>6</v>
      </c>
      <c r="B7" t="s">
        <v>1</v>
      </c>
      <c r="C7">
        <v>101.487281777777</v>
      </c>
      <c r="D7">
        <v>122.53887288888799</v>
      </c>
      <c r="E7">
        <v>28.066687402916902</v>
      </c>
      <c r="F7">
        <v>0.99285276501165298</v>
      </c>
      <c r="G7">
        <v>0.91204577938137299</v>
      </c>
      <c r="H7">
        <v>0.75850414848218295</v>
      </c>
      <c r="I7">
        <f>Table1[[#This Row],[SSIM_LUMINANCE]]*Table1[[#This Row],[SSIM_CONTRAST]]*Table1[[#This Row],[SSIM_STRUCTURE]]</f>
        <v>0.6868461179482962</v>
      </c>
      <c r="J7">
        <f>1-(Table1[[#This Row],[MSE]]-MIN(Table1[MSE]))/(MAX(Table1[MSE])-MIN(Table1[MSE]))</f>
        <v>0.21400266570743898</v>
      </c>
      <c r="K7">
        <f>(Table1[[#This Row],[PSNR]]-MIN(Table1[PSNR]))/(MAX(Table1[PSNR])-MIN(Table1[PSNR]))</f>
        <v>0.20579361671584603</v>
      </c>
      <c r="L7">
        <f>Table1[[#This Row],[SSIM]]*Table1[[#This Row],[MSE_NORM]]*Table1[[#This Row],[PSNR_NORM]]</f>
        <v>3.024896579619368E-2</v>
      </c>
    </row>
    <row r="8" spans="1:12" x14ac:dyDescent="0.25">
      <c r="A8" t="s">
        <v>7</v>
      </c>
      <c r="B8" t="s">
        <v>1</v>
      </c>
      <c r="C8">
        <v>99.558801777777703</v>
      </c>
      <c r="D8">
        <v>110.010776888888</v>
      </c>
      <c r="E8">
        <v>28.150006997737599</v>
      </c>
      <c r="F8">
        <v>0.99552341494517604</v>
      </c>
      <c r="G8">
        <v>0.91181097894438101</v>
      </c>
      <c r="H8">
        <v>0.63139501808035303</v>
      </c>
      <c r="I8">
        <f>Table1[[#This Row],[SSIM_LUMINANCE]]*Table1[[#This Row],[SSIM_CONTRAST]]*Table1[[#This Row],[SSIM_STRUCTURE]]</f>
        <v>0.57313568172975171</v>
      </c>
      <c r="J8">
        <f>1-(Table1[[#This Row],[MSE]]-MIN(Table1[MSE]))/(MAX(Table1[MSE])-MIN(Table1[MSE]))</f>
        <v>0.41058182552931821</v>
      </c>
      <c r="K8">
        <f>(Table1[[#This Row],[PSNR]]-MIN(Table1[PSNR]))/(MAX(Table1[PSNR])-MIN(Table1[PSNR]))</f>
        <v>0.39861858300713821</v>
      </c>
      <c r="L8">
        <f>Table1[[#This Row],[SSIM]]*Table1[[#This Row],[MSE_NORM]]*Table1[[#This Row],[PSNR_NORM]]</f>
        <v>9.3802563996376362E-2</v>
      </c>
    </row>
    <row r="9" spans="1:12" x14ac:dyDescent="0.25">
      <c r="A9" t="s">
        <v>8</v>
      </c>
      <c r="B9" t="s">
        <v>1</v>
      </c>
      <c r="C9">
        <v>96.780890554722603</v>
      </c>
      <c r="D9">
        <v>109.01440379810001</v>
      </c>
      <c r="E9">
        <v>28.272907468024499</v>
      </c>
      <c r="F9">
        <v>0.99157383719965797</v>
      </c>
      <c r="G9">
        <v>0.95461439904902401</v>
      </c>
      <c r="H9">
        <v>0.69460495834694402</v>
      </c>
      <c r="I9">
        <f>Table1[[#This Row],[SSIM_LUMINANCE]]*Table1[[#This Row],[SSIM_CONTRAST]]*Table1[[#This Row],[SSIM_STRUCTURE]]</f>
        <v>0.65749267574487325</v>
      </c>
      <c r="J9">
        <f>1-(Table1[[#This Row],[MSE]]-MIN(Table1[MSE]))/(MAX(Table1[MSE])-MIN(Table1[MSE]))</f>
        <v>0.69374755931351084</v>
      </c>
      <c r="K9">
        <f>(Table1[[#This Row],[PSNR]]-MIN(Table1[PSNR]))/(MAX(Table1[PSNR])-MIN(Table1[PSNR]))</f>
        <v>0.68304482261204769</v>
      </c>
      <c r="L9">
        <f>Table1[[#This Row],[SSIM]]*Table1[[#This Row],[MSE_NORM]]*Table1[[#This Row],[PSNR_NORM]]</f>
        <v>0.31155992549565648</v>
      </c>
    </row>
    <row r="10" spans="1:12" x14ac:dyDescent="0.25">
      <c r="A10" t="s">
        <v>9</v>
      </c>
      <c r="B10" t="s">
        <v>1</v>
      </c>
      <c r="C10">
        <v>102.76651377777701</v>
      </c>
      <c r="D10">
        <v>109.154748444444</v>
      </c>
      <c r="E10">
        <v>28.012287369737798</v>
      </c>
      <c r="F10">
        <v>0.98941596770337803</v>
      </c>
      <c r="G10">
        <v>0.939561954311674</v>
      </c>
      <c r="H10">
        <v>0.68209995280151703</v>
      </c>
      <c r="I10">
        <f>Table1[[#This Row],[SSIM_LUMINANCE]]*Table1[[#This Row],[SSIM_CONTRAST]]*Table1[[#This Row],[SSIM_STRUCTURE]]</f>
        <v>0.63409212124891112</v>
      </c>
      <c r="J10">
        <f>1-(Table1[[#This Row],[MSE]]-MIN(Table1[MSE]))/(MAX(Table1[MSE])-MIN(Table1[MSE]))</f>
        <v>8.3604449611158205E-2</v>
      </c>
      <c r="K10">
        <f>(Table1[[#This Row],[PSNR]]-MIN(Table1[PSNR]))/(MAX(Table1[PSNR])-MIN(Table1[PSNR]))</f>
        <v>7.9896646302350188E-2</v>
      </c>
      <c r="L10">
        <f>Table1[[#This Row],[SSIM]]*Table1[[#This Row],[MSE_NORM]]*Table1[[#This Row],[PSNR_NORM]]</f>
        <v>4.235554742388379E-3</v>
      </c>
    </row>
    <row r="11" spans="1:12" x14ac:dyDescent="0.25">
      <c r="A11" t="s">
        <v>10</v>
      </c>
      <c r="B11" t="s">
        <v>1</v>
      </c>
      <c r="C11">
        <v>99.378039780521206</v>
      </c>
      <c r="D11">
        <v>138.00618518518499</v>
      </c>
      <c r="E11">
        <v>28.157899347785701</v>
      </c>
      <c r="F11">
        <v>0.99638083864962701</v>
      </c>
      <c r="G11">
        <v>0.95171174569722805</v>
      </c>
      <c r="H11">
        <v>0.61123315477614104</v>
      </c>
      <c r="I11">
        <f>Table1[[#This Row],[SSIM_LUMINANCE]]*Table1[[#This Row],[SSIM_CONTRAST]]*Table1[[#This Row],[SSIM_STRUCTURE]]</f>
        <v>0.57961244228002706</v>
      </c>
      <c r="J11">
        <f>1-(Table1[[#This Row],[MSE]]-MIN(Table1[MSE]))/(MAX(Table1[MSE])-MIN(Table1[MSE]))</f>
        <v>0.42900775763565069</v>
      </c>
      <c r="K11">
        <f>(Table1[[#This Row],[PSNR]]-MIN(Table1[PSNR]))/(MAX(Table1[PSNR])-MIN(Table1[PSNR]))</f>
        <v>0.4168836998174088</v>
      </c>
      <c r="L11">
        <f>Table1[[#This Row],[SSIM]]*Table1[[#This Row],[MSE_NORM]]*Table1[[#This Row],[PSNR_NORM]]</f>
        <v>0.10366156464680004</v>
      </c>
    </row>
    <row r="12" spans="1:12" x14ac:dyDescent="0.25">
      <c r="A12" t="s">
        <v>11</v>
      </c>
      <c r="B12" t="s">
        <v>1</v>
      </c>
      <c r="C12">
        <v>100.72362666666599</v>
      </c>
      <c r="D12">
        <v>120.817806222222</v>
      </c>
      <c r="E12">
        <v>28.099490062287298</v>
      </c>
      <c r="F12">
        <v>0.99333750633344398</v>
      </c>
      <c r="G12">
        <v>0.95921921083363704</v>
      </c>
      <c r="H12">
        <v>0.70927146412891395</v>
      </c>
      <c r="I12">
        <f>Table1[[#This Row],[SSIM_LUMINANCE]]*Table1[[#This Row],[SSIM_CONTRAST]]*Table1[[#This Row],[SSIM_STRUCTURE]]</f>
        <v>0.67581400774862854</v>
      </c>
      <c r="J12">
        <f>1-(Table1[[#This Row],[MSE]]-MIN(Table1[MSE]))/(MAX(Table1[MSE])-MIN(Table1[MSE]))</f>
        <v>0.29184567166857944</v>
      </c>
      <c r="K12">
        <f>(Table1[[#This Row],[PSNR]]-MIN(Table1[PSNR]))/(MAX(Table1[PSNR])-MIN(Table1[PSNR]))</f>
        <v>0.28170819240447242</v>
      </c>
      <c r="L12">
        <f>Table1[[#This Row],[SSIM]]*Table1[[#This Row],[MSE_NORM]]*Table1[[#This Row],[PSNR_NORM]]</f>
        <v>5.5562262627896833E-2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analysis-tt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Poteshman, Matthew Robert</dc:creator>
  <cp:lastModifiedBy>Poteshman, Matthew Robert</cp:lastModifiedBy>
  <dcterms:created xsi:type="dcterms:W3CDTF">2024-12-15T19:54:01Z</dcterms:created>
  <dcterms:modified xsi:type="dcterms:W3CDTF">2024-12-15T19:56:52Z</dcterms:modified>
</cp:coreProperties>
</file>