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p12\Documents\cs445-final-project\"/>
    </mc:Choice>
  </mc:AlternateContent>
  <xr:revisionPtr revIDLastSave="0" documentId="13_ncr:40009_{7F7D25AF-3902-4136-954D-5DC687CF58BB}" xr6:coauthVersionLast="47" xr6:coauthVersionMax="47" xr10:uidLastSave="{00000000-0000-0000-0000-000000000000}"/>
  <bookViews>
    <workbookView xWindow="-120" yWindow="-120" windowWidth="29040" windowHeight="15720"/>
  </bookViews>
  <sheets>
    <sheet name="analysis-gan" sheetId="1" r:id="rId1"/>
  </sheets>
  <calcPr calcId="0"/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K2" i="1"/>
  <c r="K3" i="1"/>
  <c r="K4" i="1"/>
  <c r="K5" i="1"/>
  <c r="K6" i="1"/>
  <c r="K7" i="1"/>
  <c r="K8" i="1"/>
  <c r="K9" i="1"/>
  <c r="K10" i="1"/>
  <c r="K11" i="1"/>
  <c r="K12" i="1"/>
  <c r="J2" i="1"/>
  <c r="J3" i="1"/>
  <c r="J4" i="1"/>
  <c r="J5" i="1"/>
  <c r="J6" i="1"/>
  <c r="J7" i="1"/>
  <c r="J8" i="1"/>
  <c r="J9" i="1"/>
  <c r="J10" i="1"/>
  <c r="J11" i="1"/>
  <c r="J12" i="1"/>
  <c r="I2" i="1"/>
  <c r="I3" i="1"/>
  <c r="I4" i="1"/>
  <c r="I5" i="1"/>
  <c r="I6" i="1"/>
  <c r="I7" i="1"/>
  <c r="I8" i="1"/>
  <c r="I9" i="1"/>
  <c r="I10" i="1"/>
  <c r="I11" i="1"/>
  <c r="I12" i="1"/>
</calcChain>
</file>

<file path=xl/sharedStrings.xml><?xml version="1.0" encoding="utf-8"?>
<sst xmlns="http://schemas.openxmlformats.org/spreadsheetml/2006/main" count="34" uniqueCount="24">
  <si>
    <t>chimi-look</t>
  </si>
  <si>
    <t>GAN</t>
  </si>
  <si>
    <t>chimi-mad</t>
  </si>
  <si>
    <t>chimi</t>
  </si>
  <si>
    <t>input</t>
  </si>
  <si>
    <t>matt1</t>
  </si>
  <si>
    <t>matt2</t>
  </si>
  <si>
    <t>matt3</t>
  </si>
  <si>
    <t>matt4</t>
  </si>
  <si>
    <t>matt5</t>
  </si>
  <si>
    <t>me-catten-cropped</t>
  </si>
  <si>
    <t>nimmy-attack</t>
  </si>
  <si>
    <t>Input Image</t>
  </si>
  <si>
    <t>Style Image</t>
  </si>
  <si>
    <t>MSE</t>
  </si>
  <si>
    <t>MAE</t>
  </si>
  <si>
    <t>PSNR</t>
  </si>
  <si>
    <t>SSIM_LUMINANCE</t>
  </si>
  <si>
    <t>SSIM_CONTRAST</t>
  </si>
  <si>
    <t>SSIM_STRUCTURE</t>
  </si>
  <si>
    <t>SSIM</t>
  </si>
  <si>
    <t>MSE_NORM</t>
  </si>
  <si>
    <t>PSNR_NORM</t>
  </si>
  <si>
    <t>TOTAL_NORM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</si>
</sst>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2" totalsRowShown="0">
  <autoFilter ref="A1:L12"/>
  <sortState xmlns:xlrd2="http://schemas.microsoft.com/office/spreadsheetml/2017/richdata2" ref="A2:L12">
    <sortCondition descending="1" ref="L1:L12"/>
  </sortState>
  <tableColumns count="12">
    <tableColumn id="1" name="Input Image"/>
    <tableColumn id="2" name="Style Image"/>
    <tableColumn id="3" name="MSE"/>
    <tableColumn id="4" name="MAE"/>
    <tableColumn id="5" name="PSNR"/>
    <tableColumn id="6" name="SSIM_LUMINANCE"/>
    <tableColumn id="7" name="SSIM_CONTRAST"/>
    <tableColumn id="8" name="SSIM_STRUCTURE"/>
    <tableColumn id="9" name="SSIM" dataDxfId="3">
      <calculatedColumnFormula>Table1[[#This Row],[SSIM_LUMINANCE]]*Table1[[#This Row],[SSIM_CONTRAST]]*Table1[[#This Row],[SSIM_STRUCTURE]]</calculatedColumnFormula>
    </tableColumn>
    <tableColumn id="10" name="MSE_NORM" dataDxfId="2">
      <calculatedColumnFormula>1-(Table1[[#This Row],[MSE]]-MIN(Table1[MSE]))/(MAX(Table1[MSE])-MIN(Table1[MSE]))</calculatedColumnFormula>
    </tableColumn>
    <tableColumn id="11" name="PSNR_NORM" dataDxfId="1">
      <calculatedColumnFormula>(Table1[[#This Row],[PSNR]]-MIN(Table1[PSNR]))/(MAX(Table1[PSNR])-MIN(Table1[PSNR]))</calculatedColumnFormula>
    </tableColumn>
    <tableColumn id="12" name="TOTAL_NORM" dataDxfId="0">
      <calculatedColumnFormula>Table1[[#This Row],[SSIM]]*Table1[[#This Row],[MSE_NORM]]*Table1[[#This Row],[PSNR_NORM]]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O11" sqref="O11"/>
    </sheetView>
  </sheetViews>
  <sheetFormatPr defaultRowHeight="15" x14ac:dyDescent="0.25"/>
  <cols>
    <col min="1" max="1" width="18.42578125" bestFit="1" customWidth="1"/>
    <col min="2" max="2" width="13.5703125" bestFit="1" customWidth="1"/>
    <col min="3" max="8" width="11" customWidth="1"/>
  </cols>
  <sheetData>
    <row r="1" spans="1:12" x14ac:dyDescent="0.25">
      <c r="A1" s="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0</v>
      </c>
      <c r="B2" t="s">
        <v>1</v>
      </c>
      <c r="C2">
        <v>107.077765413032</v>
      </c>
      <c r="D2">
        <v>171.71206925266401</v>
      </c>
      <c r="E2">
        <v>27.833810614732499</v>
      </c>
      <c r="F2">
        <v>0.96048281230702703</v>
      </c>
      <c r="G2">
        <v>0.99002731426005897</v>
      </c>
      <c r="H2">
        <v>0.75338605246411305</v>
      </c>
      <c r="I2">
        <f>Table1[[#This Row],[SSIM_LUMINANCE]]*Table1[[#This Row],[SSIM_CONTRAST]]*Table1[[#This Row],[SSIM_STRUCTURE]]</f>
        <v>0.71639797587004361</v>
      </c>
      <c r="J2">
        <f>1-(Table1[[#This Row],[MSE]]-MIN(Table1[MSE]))/(MAX(Table1[MSE])-MIN(Table1[MSE]))</f>
        <v>0.47675793914305153</v>
      </c>
      <c r="K2">
        <f>(Table1[[#This Row],[PSNR]]-MIN(Table1[PSNR]))/(MAX(Table1[PSNR])-MIN(Table1[PSNR]))</f>
        <v>0.46545836499079718</v>
      </c>
      <c r="L2">
        <f>Table1[[#This Row],[SSIM]]*Table1[[#This Row],[MSE_NORM]]*Table1[[#This Row],[PSNR_NORM]]</f>
        <v>0.15897657034022944</v>
      </c>
    </row>
    <row r="3" spans="1:12" x14ac:dyDescent="0.25">
      <c r="A3" t="s">
        <v>2</v>
      </c>
      <c r="B3" t="s">
        <v>1</v>
      </c>
      <c r="C3">
        <v>106.45779206031899</v>
      </c>
      <c r="D3">
        <v>153.13348246729601</v>
      </c>
      <c r="E3">
        <v>27.859029062260099</v>
      </c>
      <c r="F3">
        <v>0.97957525588689098</v>
      </c>
      <c r="G3">
        <v>0.98766046922985895</v>
      </c>
      <c r="H3">
        <v>0.68821309936629904</v>
      </c>
      <c r="I3">
        <f>Table1[[#This Row],[SSIM_LUMINANCE]]*Table1[[#This Row],[SSIM_CONTRAST]]*Table1[[#This Row],[SSIM_STRUCTURE]]</f>
        <v>0.66583774775803384</v>
      </c>
      <c r="J3">
        <f>1-(Table1[[#This Row],[MSE]]-MIN(Table1[MSE]))/(MAX(Table1[MSE])-MIN(Table1[MSE]))</f>
        <v>0.54073668997307966</v>
      </c>
      <c r="K3">
        <f>(Table1[[#This Row],[PSNR]]-MIN(Table1[PSNR]))/(MAX(Table1[PSNR])-MIN(Table1[PSNR]))</f>
        <v>0.52944418118275571</v>
      </c>
      <c r="L3">
        <f>Table1[[#This Row],[SSIM]]*Table1[[#This Row],[MSE_NORM]]*Table1[[#This Row],[PSNR_NORM]]</f>
        <v>0.19062261826564517</v>
      </c>
    </row>
    <row r="4" spans="1:12" x14ac:dyDescent="0.25">
      <c r="A4" t="s">
        <v>3</v>
      </c>
      <c r="B4" t="s">
        <v>1</v>
      </c>
      <c r="C4">
        <v>104.375035603841</v>
      </c>
      <c r="D4">
        <v>167.97677103678299</v>
      </c>
      <c r="E4">
        <v>27.944837242320599</v>
      </c>
      <c r="F4">
        <v>0.968260137170041</v>
      </c>
      <c r="G4">
        <v>0.997396056050321</v>
      </c>
      <c r="H4">
        <v>0.71656289896589498</v>
      </c>
      <c r="I4">
        <f>Table1[[#This Row],[SSIM_LUMINANCE]]*Table1[[#This Row],[SSIM_CONTRAST]]*Table1[[#This Row],[SSIM_STRUCTURE]]</f>
        <v>0.6920126242991167</v>
      </c>
      <c r="J4">
        <f>1-(Table1[[#This Row],[MSE]]-MIN(Table1[MSE]))/(MAX(Table1[MSE])-MIN(Table1[MSE]))</f>
        <v>0.75566876049760512</v>
      </c>
      <c r="K4">
        <f>(Table1[[#This Row],[PSNR]]-MIN(Table1[PSNR]))/(MAX(Table1[PSNR])-MIN(Table1[PSNR]))</f>
        <v>0.74716204153513111</v>
      </c>
      <c r="L4">
        <f>Table1[[#This Row],[SSIM]]*Table1[[#This Row],[MSE_NORM]]*Table1[[#This Row],[PSNR_NORM]]</f>
        <v>0.39071518132968297</v>
      </c>
    </row>
    <row r="5" spans="1:12" x14ac:dyDescent="0.25">
      <c r="A5" t="s">
        <v>4</v>
      </c>
      <c r="B5" t="s">
        <v>1</v>
      </c>
      <c r="C5">
        <v>108.612425811531</v>
      </c>
      <c r="D5">
        <v>168.649792575096</v>
      </c>
      <c r="E5">
        <v>27.772008472847102</v>
      </c>
      <c r="F5">
        <v>0.86506895752639301</v>
      </c>
      <c r="G5">
        <v>0.91057073370770303</v>
      </c>
      <c r="H5">
        <v>0.74142492197554399</v>
      </c>
      <c r="I5">
        <f>Table1[[#This Row],[SSIM_LUMINANCE]]*Table1[[#This Row],[SSIM_CONTRAST]]*Table1[[#This Row],[SSIM_STRUCTURE]]</f>
        <v>0.58402521203532087</v>
      </c>
      <c r="J5">
        <f>1-(Table1[[#This Row],[MSE]]-MIN(Table1[MSE]))/(MAX(Table1[MSE])-MIN(Table1[MSE]))</f>
        <v>0.31838717237603065</v>
      </c>
      <c r="K5">
        <f>(Table1[[#This Row],[PSNR]]-MIN(Table1[PSNR]))/(MAX(Table1[PSNR])-MIN(Table1[PSNR]))</f>
        <v>0.30865012028736871</v>
      </c>
      <c r="L5">
        <f>Table1[[#This Row],[SSIM]]*Table1[[#This Row],[MSE_NORM]]*Table1[[#This Row],[PSNR_NORM]]</f>
        <v>5.7392297198999132E-2</v>
      </c>
    </row>
    <row r="6" spans="1:12" x14ac:dyDescent="0.25">
      <c r="A6" t="s">
        <v>5</v>
      </c>
      <c r="B6" t="s">
        <v>1</v>
      </c>
      <c r="C6">
        <v>106.03295709181199</v>
      </c>
      <c r="D6">
        <v>166.91410413638499</v>
      </c>
      <c r="E6">
        <v>27.876394875041601</v>
      </c>
      <c r="F6">
        <v>0.87307595693659901</v>
      </c>
      <c r="G6">
        <v>0.93474406406492205</v>
      </c>
      <c r="H6">
        <v>0.65265327857222599</v>
      </c>
      <c r="I6">
        <f>Table1[[#This Row],[SSIM_LUMINANCE]]*Table1[[#This Row],[SSIM_CONTRAST]]*Table1[[#This Row],[SSIM_STRUCTURE]]</f>
        <v>0.53263201680279493</v>
      </c>
      <c r="J6">
        <f>1-(Table1[[#This Row],[MSE]]-MIN(Table1[MSE]))/(MAX(Table1[MSE])-MIN(Table1[MSE]))</f>
        <v>0.58457794617393199</v>
      </c>
      <c r="K6">
        <f>(Table1[[#This Row],[PSNR]]-MIN(Table1[PSNR]))/(MAX(Table1[PSNR])-MIN(Table1[PSNR]))</f>
        <v>0.57350580327289813</v>
      </c>
      <c r="L6">
        <f>Table1[[#This Row],[SSIM]]*Table1[[#This Row],[MSE_NORM]]*Table1[[#This Row],[PSNR_NORM]]</f>
        <v>0.17856959454819654</v>
      </c>
    </row>
    <row r="7" spans="1:12" x14ac:dyDescent="0.25">
      <c r="A7" t="s">
        <v>6</v>
      </c>
      <c r="B7" t="s">
        <v>1</v>
      </c>
      <c r="C7">
        <v>109.315482679263</v>
      </c>
      <c r="D7">
        <v>162.93700793362399</v>
      </c>
      <c r="E7">
        <v>27.7439868413345</v>
      </c>
      <c r="F7">
        <v>0.96508592662023995</v>
      </c>
      <c r="G7">
        <v>0.96191588271642803</v>
      </c>
      <c r="H7">
        <v>0.70285558362551803</v>
      </c>
      <c r="I7">
        <f>Table1[[#This Row],[SSIM_LUMINANCE]]*Table1[[#This Row],[SSIM_CONTRAST]]*Table1[[#This Row],[SSIM_STRUCTURE]]</f>
        <v>0.65248296487767954</v>
      </c>
      <c r="J7">
        <f>1-(Table1[[#This Row],[MSE]]-MIN(Table1[MSE]))/(MAX(Table1[MSE])-MIN(Table1[MSE]))</f>
        <v>0.24583453771337915</v>
      </c>
      <c r="K7">
        <f>(Table1[[#This Row],[PSNR]]-MIN(Table1[PSNR]))/(MAX(Table1[PSNR])-MIN(Table1[PSNR]))</f>
        <v>0.23755189104856206</v>
      </c>
      <c r="L7">
        <f>Table1[[#This Row],[SSIM]]*Table1[[#This Row],[MSE_NORM]]*Table1[[#This Row],[PSNR_NORM]]</f>
        <v>3.8103999880659802E-2</v>
      </c>
    </row>
    <row r="8" spans="1:12" x14ac:dyDescent="0.25">
      <c r="A8" t="s">
        <v>7</v>
      </c>
      <c r="B8" t="s">
        <v>1</v>
      </c>
      <c r="C8">
        <v>107.614700672238</v>
      </c>
      <c r="D8">
        <v>172.950774436773</v>
      </c>
      <c r="E8">
        <v>27.812087588243099</v>
      </c>
      <c r="F8">
        <v>0.95713622961272105</v>
      </c>
      <c r="G8">
        <v>0.97496270574543198</v>
      </c>
      <c r="H8">
        <v>0.69337775388975698</v>
      </c>
      <c r="I8">
        <f>Table1[[#This Row],[SSIM_LUMINANCE]]*Table1[[#This Row],[SSIM_CONTRAST]]*Table1[[#This Row],[SSIM_STRUCTURE]]</f>
        <v>0.64704079423704497</v>
      </c>
      <c r="J8">
        <f>1-(Table1[[#This Row],[MSE]]-MIN(Table1[MSE]))/(MAX(Table1[MSE])-MIN(Table1[MSE]))</f>
        <v>0.42134838482870707</v>
      </c>
      <c r="K8">
        <f>(Table1[[#This Row],[PSNR]]-MIN(Table1[PSNR]))/(MAX(Table1[PSNR])-MIN(Table1[PSNR]))</f>
        <v>0.41034134882385714</v>
      </c>
      <c r="L8">
        <f>Table1[[#This Row],[SSIM]]*Table1[[#This Row],[MSE_NORM]]*Table1[[#This Row],[PSNR_NORM]]</f>
        <v>0.11187119515483948</v>
      </c>
    </row>
    <row r="9" spans="1:12" x14ac:dyDescent="0.25">
      <c r="A9" t="s">
        <v>8</v>
      </c>
      <c r="B9" t="s">
        <v>1</v>
      </c>
      <c r="C9">
        <v>104.849314135174</v>
      </c>
      <c r="D9">
        <v>160.86352349806199</v>
      </c>
      <c r="E9">
        <v>27.925147669657601</v>
      </c>
      <c r="F9">
        <v>0.991409451774384</v>
      </c>
      <c r="G9">
        <v>0.98931944458913501</v>
      </c>
      <c r="H9">
        <v>0.72173613862852304</v>
      </c>
      <c r="I9">
        <f>Table1[[#This Row],[SSIM_LUMINANCE]]*Table1[[#This Row],[SSIM_CONTRAST]]*Table1[[#This Row],[SSIM_STRUCTURE]]</f>
        <v>0.70789370731166912</v>
      </c>
      <c r="J9">
        <f>1-(Table1[[#This Row],[MSE]]-MIN(Table1[MSE]))/(MAX(Table1[MSE])-MIN(Table1[MSE]))</f>
        <v>0.70672512792468678</v>
      </c>
      <c r="K9">
        <f>(Table1[[#This Row],[PSNR]]-MIN(Table1[PSNR]))/(MAX(Table1[PSNR])-MIN(Table1[PSNR]))</f>
        <v>0.6972044311019765</v>
      </c>
      <c r="L9">
        <f>Table1[[#This Row],[SSIM]]*Table1[[#This Row],[MSE_NORM]]*Table1[[#This Row],[PSNR_NORM]]</f>
        <v>0.34880180486092832</v>
      </c>
    </row>
    <row r="10" spans="1:12" x14ac:dyDescent="0.25">
      <c r="A10" t="s">
        <v>9</v>
      </c>
      <c r="B10" t="s">
        <v>1</v>
      </c>
      <c r="C10">
        <v>102.007392351017</v>
      </c>
      <c r="D10">
        <v>136.508111524951</v>
      </c>
      <c r="E10">
        <v>28.0444871517537</v>
      </c>
      <c r="F10">
        <v>0.99978739974064101</v>
      </c>
      <c r="G10">
        <v>0.98678074035980801</v>
      </c>
      <c r="H10">
        <v>0.66647201872098905</v>
      </c>
      <c r="I10">
        <f>Table1[[#This Row],[SSIM_LUMINANCE]]*Table1[[#This Row],[SSIM_CONTRAST]]*Table1[[#This Row],[SSIM_STRUCTURE]]</f>
        <v>0.65752193300353445</v>
      </c>
      <c r="J10">
        <f>1-(Table1[[#This Row],[MSE]]-MIN(Table1[MSE]))/(MAX(Table1[MSE])-MIN(Table1[MSE]))</f>
        <v>1</v>
      </c>
      <c r="K10">
        <f>(Table1[[#This Row],[PSNR]]-MIN(Table1[PSNR]))/(MAX(Table1[PSNR])-MIN(Table1[PSNR]))</f>
        <v>1</v>
      </c>
      <c r="L10">
        <f>Table1[[#This Row],[SSIM]]*Table1[[#This Row],[MSE_NORM]]*Table1[[#This Row],[PSNR_NORM]]</f>
        <v>0.65752193300353445</v>
      </c>
    </row>
    <row r="11" spans="1:12" x14ac:dyDescent="0.25">
      <c r="A11" t="s">
        <v>10</v>
      </c>
      <c r="B11" t="s">
        <v>1</v>
      </c>
      <c r="C11">
        <v>106.508769333964</v>
      </c>
      <c r="D11">
        <v>174.52342763573199</v>
      </c>
      <c r="E11">
        <v>27.856949942521901</v>
      </c>
      <c r="F11">
        <v>0.96874764113050404</v>
      </c>
      <c r="G11">
        <v>0.99800934099641703</v>
      </c>
      <c r="H11">
        <v>0.79030158357370395</v>
      </c>
      <c r="I11">
        <f>Table1[[#This Row],[SSIM_LUMINANCE]]*Table1[[#This Row],[SSIM_CONTRAST]]*Table1[[#This Row],[SSIM_STRUCTURE]]</f>
        <v>0.76407874077195381</v>
      </c>
      <c r="J11">
        <f>1-(Table1[[#This Row],[MSE]]-MIN(Table1[MSE]))/(MAX(Table1[MSE])-MIN(Table1[MSE]))</f>
        <v>0.53547604082702249</v>
      </c>
      <c r="K11">
        <f>(Table1[[#This Row],[PSNR]]-MIN(Table1[PSNR]))/(MAX(Table1[PSNR])-MIN(Table1[PSNR]))</f>
        <v>0.5241689090525492</v>
      </c>
      <c r="L11">
        <f>Table1[[#This Row],[SSIM]]*Table1[[#This Row],[MSE_NORM]]*Table1[[#This Row],[PSNR_NORM]]</f>
        <v>0.21446153854945546</v>
      </c>
    </row>
    <row r="12" spans="1:12" x14ac:dyDescent="0.25">
      <c r="A12" t="s">
        <v>11</v>
      </c>
      <c r="B12" t="s">
        <v>1</v>
      </c>
      <c r="C12">
        <v>111.697693344234</v>
      </c>
      <c r="D12">
        <v>184.630378664001</v>
      </c>
      <c r="E12">
        <v>27.6503615622333</v>
      </c>
      <c r="F12">
        <v>0.94961824711671605</v>
      </c>
      <c r="G12">
        <v>0.95895134911354396</v>
      </c>
      <c r="H12">
        <v>0.79673821671755196</v>
      </c>
      <c r="I12">
        <f>Table1[[#This Row],[SSIM_LUMINANCE]]*Table1[[#This Row],[SSIM_CONTRAST]]*Table1[[#This Row],[SSIM_STRUCTURE]]</f>
        <v>0.72553985654866304</v>
      </c>
      <c r="J12">
        <f>1-(Table1[[#This Row],[MSE]]-MIN(Table1[MSE]))/(MAX(Table1[MSE])-MIN(Table1[MSE]))</f>
        <v>0</v>
      </c>
      <c r="K12">
        <f>(Table1[[#This Row],[PSNR]]-MIN(Table1[PSNR]))/(MAX(Table1[PSNR])-MIN(Table1[PSNR]))</f>
        <v>0</v>
      </c>
      <c r="L12">
        <f>Table1[[#This Row],[SSIM]]*Table1[[#This Row],[MSE_NORM]]*Table1[[#This Row],[PSNR_NORM]]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Poteshman, Matthew Robert</dc:creator>
  <cp:lastModifiedBy>Poteshman, Matthew Robert</cp:lastModifiedBy>
  <dcterms:created xsi:type="dcterms:W3CDTF">2024-12-15T19:07:12Z</dcterms:created>
  <dcterms:modified xsi:type="dcterms:W3CDTF">2024-12-15T19:56:44Z</dcterms:modified>
</cp:coreProperties>
</file>