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miliara\Documents\ΛΕΥΚΟΘΕΑ\ΛΕΥΚΟΘΕΑ\ΔΟΤΑ\ΔΟΤΑ_ΔΕΛΤΙΟ_ΤΥΠΟΥ_ΕΤΗΣΙΟ_2021\πίνακες χρονοσειρών\"/>
    </mc:Choice>
  </mc:AlternateContent>
  <xr:revisionPtr revIDLastSave="0" documentId="13_ncr:1_{18785880-676A-4F73-A8FE-9E8E7C76E47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ΑΤΥΧΗΜΑΤΑ" sheetId="7" r:id="rId1"/>
  </sheets>
  <definedNames>
    <definedName name="_xlnm.Print_Area" localSheetId="0">ΑΤΥΧΗΜΑΤΑ!$A$1:$S$70</definedName>
    <definedName name="_xlnm.Print_Titles" localSheetId="0">ΑΤΥΧΗΜΑΤΑ!$2:$2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7" l="1"/>
  <c r="S70" i="7"/>
  <c r="S64" i="7"/>
  <c r="S65" i="7"/>
  <c r="S66" i="7"/>
  <c r="S67" i="7"/>
  <c r="S68" i="7"/>
  <c r="S69" i="7"/>
  <c r="S63" i="7"/>
  <c r="S62" i="7"/>
  <c r="S56" i="7"/>
  <c r="S57" i="7"/>
  <c r="S58" i="7"/>
  <c r="S59" i="7"/>
  <c r="S60" i="7"/>
  <c r="S55" i="7"/>
  <c r="S48" i="7"/>
  <c r="S49" i="7"/>
  <c r="S50" i="7"/>
  <c r="S51" i="7"/>
  <c r="S52" i="7"/>
  <c r="S53" i="7"/>
  <c r="S47" i="7"/>
  <c r="S35" i="7"/>
  <c r="S36" i="7"/>
  <c r="S37" i="7"/>
  <c r="S38" i="7"/>
  <c r="S39" i="7"/>
  <c r="S40" i="7"/>
  <c r="S41" i="7"/>
  <c r="S42" i="7"/>
  <c r="S43" i="7"/>
  <c r="S44" i="7"/>
  <c r="S45" i="7"/>
  <c r="S34" i="7"/>
  <c r="S32" i="7"/>
  <c r="S29" i="7"/>
  <c r="S30" i="7"/>
  <c r="S31" i="7"/>
  <c r="S28" i="7"/>
  <c r="S26" i="7"/>
  <c r="S25" i="7"/>
  <c r="S21" i="7"/>
  <c r="S12" i="7"/>
  <c r="S13" i="7"/>
  <c r="S14" i="7"/>
  <c r="S15" i="7"/>
  <c r="S16" i="7"/>
  <c r="S17" i="7"/>
  <c r="S18" i="7"/>
  <c r="S19" i="7"/>
  <c r="S20" i="7"/>
  <c r="S22" i="7"/>
  <c r="S23" i="7"/>
  <c r="S11" i="7"/>
  <c r="S9" i="7"/>
  <c r="S8" i="7"/>
  <c r="S6" i="7"/>
  <c r="S5" i="7"/>
  <c r="R68" i="7"/>
  <c r="R69" i="7"/>
  <c r="R70" i="7"/>
  <c r="R64" i="7"/>
  <c r="R65" i="7"/>
  <c r="R66" i="7"/>
  <c r="R67" i="7"/>
  <c r="R63" i="7"/>
  <c r="R62" i="7"/>
  <c r="R60" i="7"/>
  <c r="R56" i="7"/>
  <c r="R57" i="7"/>
  <c r="R58" i="7"/>
  <c r="R59" i="7"/>
  <c r="R55" i="7"/>
  <c r="R50" i="7"/>
  <c r="R53" i="7"/>
  <c r="R48" i="7"/>
  <c r="R49" i="7"/>
  <c r="R51" i="7"/>
  <c r="R52" i="7"/>
  <c r="R47" i="7"/>
  <c r="R42" i="7"/>
  <c r="R45" i="7"/>
  <c r="R35" i="7"/>
  <c r="R36" i="7"/>
  <c r="R37" i="7"/>
  <c r="R38" i="7"/>
  <c r="R39" i="7"/>
  <c r="R40" i="7"/>
  <c r="R41" i="7"/>
  <c r="R43" i="7"/>
  <c r="R44" i="7"/>
  <c r="R34" i="7"/>
  <c r="R30" i="7"/>
  <c r="R32" i="7"/>
  <c r="R29" i="7"/>
  <c r="R31" i="7"/>
  <c r="R28" i="7"/>
  <c r="R26" i="7"/>
  <c r="R25" i="7"/>
  <c r="R23" i="7"/>
  <c r="R12" i="7"/>
  <c r="R13" i="7"/>
  <c r="R14" i="7"/>
  <c r="R15" i="7"/>
  <c r="R16" i="7"/>
  <c r="R17" i="7"/>
  <c r="R18" i="7"/>
  <c r="R19" i="7"/>
  <c r="R20" i="7"/>
  <c r="R21" i="7"/>
  <c r="R22" i="7"/>
  <c r="R11" i="7"/>
  <c r="R9" i="7"/>
  <c r="R8" i="7"/>
  <c r="R6" i="7"/>
  <c r="R5" i="7"/>
  <c r="R3" i="7"/>
  <c r="Q70" i="7"/>
  <c r="Q64" i="7"/>
  <c r="Q65" i="7"/>
  <c r="Q66" i="7"/>
  <c r="Q67" i="7"/>
  <c r="Q68" i="7"/>
  <c r="Q69" i="7"/>
  <c r="Q63" i="7"/>
  <c r="Q55" i="7"/>
  <c r="Q60" i="7"/>
  <c r="Q56" i="7"/>
  <c r="Q57" i="7"/>
  <c r="Q58" i="7"/>
  <c r="Q59" i="7"/>
  <c r="Q53" i="7"/>
  <c r="Q49" i="7"/>
  <c r="Q48" i="7"/>
  <c r="Q47" i="7"/>
  <c r="Q50" i="7"/>
  <c r="Q51" i="7"/>
  <c r="Q52" i="7"/>
  <c r="Q35" i="7"/>
  <c r="Q36" i="7"/>
  <c r="Q37" i="7"/>
  <c r="Q38" i="7"/>
  <c r="Q39" i="7"/>
  <c r="Q40" i="7"/>
  <c r="Q41" i="7"/>
  <c r="Q42" i="7"/>
  <c r="Q43" i="7"/>
  <c r="Q44" i="7"/>
  <c r="Q45" i="7"/>
  <c r="Q34" i="7"/>
  <c r="Q32" i="7"/>
  <c r="Q26" i="7"/>
  <c r="Q30" i="7"/>
  <c r="Q29" i="7"/>
  <c r="Q31" i="7"/>
  <c r="Q28" i="7"/>
  <c r="Q25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9" i="7"/>
  <c r="Q8" i="7"/>
  <c r="Q6" i="7"/>
  <c r="Q5" i="7"/>
  <c r="Q3" i="7"/>
  <c r="Q62" i="7" l="1"/>
  <c r="M67" i="7" l="1"/>
  <c r="L67" i="7" l="1"/>
</calcChain>
</file>

<file path=xl/sharedStrings.xml><?xml version="1.0" encoding="utf-8"?>
<sst xmlns="http://schemas.openxmlformats.org/spreadsheetml/2006/main" count="87" uniqueCount="86">
  <si>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</si>
  <si>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</si>
  <si>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</si>
  <si>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</si>
  <si>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</si>
  <si>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</si>
  <si>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</si>
  <si>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</si>
  <si>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</si>
  <si>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ΕΙΔΟΣ ΠΕΡΙΟΧΗΣ</t>
  </si>
  <si>
    <t>Κατοικημένη</t>
  </si>
  <si>
    <t>Μη κατοικημένη</t>
  </si>
  <si>
    <t>Αυτοκινητόδρομος</t>
  </si>
  <si>
    <t>Εθνική οδός</t>
  </si>
  <si>
    <t>Επαρχιακή οδός</t>
  </si>
  <si>
    <t>Δημοτική οδός</t>
  </si>
  <si>
    <t>Άλλο</t>
  </si>
  <si>
    <t>ΜΕΣΟ ΜΕΤΑΦΟΡΑΣ</t>
  </si>
  <si>
    <t>Επιβατικά</t>
  </si>
  <si>
    <t>Μοτοποδήλατα</t>
  </si>
  <si>
    <t>Λεωφορεία</t>
  </si>
  <si>
    <t>Άλλο είδος οχήματος</t>
  </si>
  <si>
    <t>Μοτοσυκλέτες</t>
  </si>
  <si>
    <t>Ποδήλατα</t>
  </si>
  <si>
    <t>Φορτηγά μέχρι 3.5 τόνους</t>
  </si>
  <si>
    <t>Φορτηγά άνω των 3.5 τόνων</t>
  </si>
  <si>
    <t>2016</t>
  </si>
  <si>
    <t>ΕΙΔΟΣ ΟΔΟΥ</t>
  </si>
  <si>
    <t>ΦΥΣΗ ΑΤΥΧΗΜΑΤΟΣ</t>
  </si>
  <si>
    <t>Θανατηφόρο</t>
  </si>
  <si>
    <t>Προκάλεσε Τραυματισμούς</t>
  </si>
  <si>
    <t>ΠΕΡΙΟΧΗ ΑΤΥΧΗΜΑΤΟΣ</t>
  </si>
  <si>
    <t>Αττική</t>
  </si>
  <si>
    <t>Λοιπή Χώρα</t>
  </si>
  <si>
    <t>ΩΡΑ ΑΤΥΧΗΜΑΤΟΣ</t>
  </si>
  <si>
    <t>0-4</t>
  </si>
  <si>
    <t>5-8</t>
  </si>
  <si>
    <t>9-12</t>
  </si>
  <si>
    <t>13-16</t>
  </si>
  <si>
    <t>17-20</t>
  </si>
  <si>
    <t>21-23</t>
  </si>
  <si>
    <t>ΗΜΕΡΑ ΕΒΔΟΜΑΔΑΣ</t>
  </si>
  <si>
    <t>ΜΗΝΑΣ</t>
  </si>
  <si>
    <t>Σύνολο ατυχημάτων</t>
  </si>
  <si>
    <t>Σύνολο οχημάτων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</si>
  <si>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</si>
  <si>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</si>
  <si>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</si>
  <si>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</si>
  <si>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</si>
  <si>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</si>
  <si>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Αύγουστος</t>
  </si>
  <si>
    <t>Σεπτέμβριος</t>
  </si>
  <si>
    <t>Οκτώβριος</t>
  </si>
  <si>
    <t>Νοέμβριος</t>
  </si>
  <si>
    <t>Δεκέμβριος</t>
  </si>
  <si>
    <t>Κυριακή</t>
  </si>
  <si>
    <t>Δευτέρα</t>
  </si>
  <si>
    <t>Τρίτη</t>
  </si>
  <si>
    <t>Τετάρτη</t>
  </si>
  <si>
    <t>Πέμπτη</t>
  </si>
  <si>
    <t>Παρασκευή</t>
  </si>
  <si>
    <t>Σάββατο</t>
  </si>
  <si>
    <t>Ανατολική Μακεδονία &amp; Θράκη</t>
  </si>
  <si>
    <t>Κεντρική Μακεδονία</t>
  </si>
  <si>
    <t>Δυτική Μακεδονία</t>
  </si>
  <si>
    <t>Ήπειρος</t>
  </si>
  <si>
    <t>Θεσσαλία</t>
  </si>
  <si>
    <t xml:space="preserve">Ιόνιοι Νήσοι </t>
  </si>
  <si>
    <t>Δυτική Ελλάδα</t>
  </si>
  <si>
    <t>Στερεά Ελλάδα</t>
  </si>
  <si>
    <t>Πελοπόννησος</t>
  </si>
  <si>
    <t>Βόρειο Αιγαίο</t>
  </si>
  <si>
    <t>Νότιο Αιγαίο</t>
  </si>
  <si>
    <t>Κρήτη</t>
  </si>
  <si>
    <t>ΠΕΡΙΦΕΡΕΙΕΣ</t>
  </si>
  <si>
    <t>2017</t>
  </si>
  <si>
    <t>Ιούλιος</t>
  </si>
  <si>
    <t>2018</t>
  </si>
  <si>
    <t>2019</t>
  </si>
  <si>
    <t>2020</t>
  </si>
  <si>
    <t>Οδικά τροχαία ατυχήματα, βασικά χαρακτηριστικά (2007-2021)</t>
  </si>
  <si>
    <t>Μεταβολή
2021/2007
%</t>
  </si>
  <si>
    <t>2021</t>
  </si>
  <si>
    <t>Ετήσια Μεταβολή
2021/2020
%</t>
  </si>
  <si>
    <t>% 
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</si>
</sst>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u/>
      <sz val="8"/>
      <color rgb="FF0000FF"/>
      <name val="Calibri"/>
      <family val="2"/>
      <charset val="161"/>
      <scheme val="minor"/>
    </font>
    <font>
      <u/>
      <sz val="8"/>
      <color rgb="FF800080"/>
      <name val="Calibri"/>
      <family val="2"/>
      <charset val="161"/>
      <scheme val="minor"/>
    </font>
    <font>
      <b/>
      <sz val="10"/>
      <color rgb="FF000000"/>
      <name val="Calibri"/>
      <family val="2"/>
      <charset val="161"/>
      <scheme val="minor"/>
    </font>
    <font>
      <sz val="10"/>
      <color rgb="FF000000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59595"/>
      </left>
      <right/>
      <top style="medium">
        <color rgb="FF959595"/>
      </top>
      <bottom/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/>
      <diagonal/>
    </border>
    <border>
      <left style="medium">
        <color rgb="FF959595"/>
      </left>
      <right/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 style="medium">
        <color rgb="FF959595"/>
      </bottom>
      <diagonal/>
    </border>
    <border>
      <left/>
      <right/>
      <top style="medium">
        <color rgb="FF959595"/>
      </top>
      <bottom style="medium">
        <color rgb="FF959595"/>
      </bottom>
      <diagonal/>
    </border>
    <border>
      <left/>
      <right style="medium">
        <color rgb="FF959595"/>
      </right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/>
      <bottom style="medium">
        <color rgb="FF959595"/>
      </bottom>
      <diagonal/>
    </border>
    <border>
      <left style="medium">
        <color rgb="FF959595"/>
      </left>
      <right/>
      <top/>
      <bottom style="medium">
        <color rgb="FF959595"/>
      </bottom>
      <diagonal/>
    </border>
    <border>
      <left/>
      <right/>
      <top/>
      <bottom style="medium">
        <color rgb="FF959595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21" fillId="33" borderId="10" xfId="0" applyNumberFormat="1" applyFont="1" applyFill="1" applyBorder="1" applyAlignment="1">
      <alignment horizontal="right" vertical="center" wrapText="1"/>
    </xf>
    <xf numFmtId="3" fontId="21" fillId="33" borderId="11" xfId="0" applyNumberFormat="1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horizontal="right" vertical="center" wrapText="1"/>
    </xf>
    <xf numFmtId="3" fontId="21" fillId="33" borderId="13" xfId="0" applyNumberFormat="1" applyFont="1" applyFill="1" applyBorder="1" applyAlignment="1">
      <alignment horizontal="right" vertical="center" wrapText="1"/>
    </xf>
    <xf numFmtId="3" fontId="21" fillId="33" borderId="10" xfId="0" applyNumberFormat="1" applyFont="1" applyFill="1" applyBorder="1" applyAlignment="1">
      <alignment horizontal="right" vertical="top" wrapText="1"/>
    </xf>
    <xf numFmtId="3" fontId="21" fillId="33" borderId="12" xfId="0" applyNumberFormat="1" applyFont="1" applyFill="1" applyBorder="1" applyAlignment="1">
      <alignment horizontal="right" vertical="top" wrapText="1"/>
    </xf>
    <xf numFmtId="3" fontId="21" fillId="33" borderId="13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center" vertical="center" wrapText="1"/>
    </xf>
    <xf numFmtId="49" fontId="22" fillId="34" borderId="10" xfId="0" applyNumberFormat="1" applyFont="1" applyFill="1" applyBorder="1" applyAlignment="1">
      <alignment horizontal="center" vertical="center" wrapText="1"/>
    </xf>
    <xf numFmtId="49" fontId="22" fillId="34" borderId="11" xfId="0" applyNumberFormat="1" applyFont="1" applyFill="1" applyBorder="1" applyAlignment="1">
      <alignment horizontal="center" vertical="center" wrapText="1"/>
    </xf>
    <xf numFmtId="49" fontId="20" fillId="35" borderId="12" xfId="0" applyNumberFormat="1" applyFont="1" applyFill="1" applyBorder="1" applyAlignment="1">
      <alignment horizontal="left" vertical="center" wrapText="1"/>
    </xf>
    <xf numFmtId="3" fontId="20" fillId="35" borderId="10" xfId="0" applyNumberFormat="1" applyFont="1" applyFill="1" applyBorder="1" applyAlignment="1">
      <alignment horizontal="right" vertical="center" wrapText="1"/>
    </xf>
    <xf numFmtId="3" fontId="20" fillId="35" borderId="11" xfId="0" applyNumberFormat="1" applyFont="1" applyFill="1" applyBorder="1" applyAlignment="1">
      <alignment horizontal="righ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49" fontId="21" fillId="0" borderId="12" xfId="0" applyNumberFormat="1" applyFont="1" applyBorder="1" applyAlignment="1">
      <alignment horizontal="left" vertical="center" wrapText="1"/>
    </xf>
    <xf numFmtId="164" fontId="20" fillId="35" borderId="11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49" fontId="21" fillId="36" borderId="16" xfId="0" applyNumberFormat="1" applyFont="1" applyFill="1" applyBorder="1" applyAlignment="1">
      <alignment horizontal="left" vertical="top" wrapText="1"/>
    </xf>
    <xf numFmtId="49" fontId="21" fillId="36" borderId="10" xfId="0" applyNumberFormat="1" applyFont="1" applyFill="1" applyBorder="1" applyAlignment="1">
      <alignment horizontal="left" vertical="top" wrapText="1"/>
    </xf>
    <xf numFmtId="49" fontId="21" fillId="36" borderId="12" xfId="0" applyNumberFormat="1" applyFont="1" applyFill="1" applyBorder="1" applyAlignment="1">
      <alignment horizontal="left" vertical="top" wrapText="1"/>
    </xf>
    <xf numFmtId="49" fontId="21" fillId="36" borderId="10" xfId="0" applyNumberFormat="1" applyFont="1" applyFill="1" applyBorder="1" applyAlignment="1">
      <alignment horizontal="left" vertical="center" wrapText="1"/>
    </xf>
    <xf numFmtId="49" fontId="21" fillId="36" borderId="12" xfId="0" applyNumberFormat="1" applyFont="1" applyFill="1" applyBorder="1" applyAlignment="1">
      <alignment horizontal="left" vertical="center" wrapText="1"/>
    </xf>
    <xf numFmtId="164" fontId="20" fillId="35" borderId="11" xfId="44" applyNumberFormat="1" applyFont="1" applyFill="1" applyBorder="1" applyAlignment="1">
      <alignment horizontal="right" vertical="center" wrapText="1"/>
    </xf>
    <xf numFmtId="49" fontId="21" fillId="36" borderId="13" xfId="0" applyNumberFormat="1" applyFont="1" applyFill="1" applyBorder="1" applyAlignment="1">
      <alignment horizontal="left" vertical="center" wrapText="1"/>
    </xf>
    <xf numFmtId="49" fontId="21" fillId="0" borderId="13" xfId="0" applyNumberFormat="1" applyFont="1" applyBorder="1" applyAlignment="1">
      <alignment horizontal="left" vertical="top" wrapText="1"/>
    </xf>
    <xf numFmtId="3" fontId="21" fillId="0" borderId="10" xfId="0" applyNumberFormat="1" applyFont="1" applyBorder="1" applyAlignment="1">
      <alignment horizontal="left" vertical="top" wrapText="1"/>
    </xf>
    <xf numFmtId="3" fontId="21" fillId="0" borderId="10" xfId="0" quotePrefix="1" applyNumberFormat="1" applyFont="1" applyBorder="1" applyAlignment="1">
      <alignment horizontal="left" vertical="top" wrapText="1"/>
    </xf>
    <xf numFmtId="3" fontId="21" fillId="0" borderId="12" xfId="0" quotePrefix="1" applyNumberFormat="1" applyFont="1" applyBorder="1" applyAlignment="1">
      <alignment horizontal="left" vertical="top" wrapText="1"/>
    </xf>
    <xf numFmtId="0" fontId="16" fillId="0" borderId="0" xfId="0" applyFont="1"/>
    <xf numFmtId="3" fontId="0" fillId="0" borderId="0" xfId="0" applyNumberFormat="1"/>
    <xf numFmtId="3" fontId="21" fillId="33" borderId="11" xfId="0" applyNumberFormat="1" applyFont="1" applyFill="1" applyBorder="1" applyAlignment="1">
      <alignment horizontal="right" vertical="top" wrapText="1"/>
    </xf>
    <xf numFmtId="3" fontId="23" fillId="0" borderId="13" xfId="0" applyNumberFormat="1" applyFont="1" applyBorder="1" applyAlignment="1">
      <alignment horizontal="right" vertical="center" wrapText="1"/>
    </xf>
    <xf numFmtId="164" fontId="20" fillId="33" borderId="13" xfId="44" applyNumberFormat="1" applyFont="1" applyFill="1" applyBorder="1" applyAlignment="1">
      <alignment horizontal="center" vertical="center" wrapText="1"/>
    </xf>
    <xf numFmtId="3" fontId="21" fillId="0" borderId="11" xfId="0" applyNumberFormat="1" applyFont="1" applyBorder="1" applyAlignment="1">
      <alignment horizontal="right" vertical="center" wrapText="1"/>
    </xf>
    <xf numFmtId="3" fontId="21" fillId="0" borderId="10" xfId="0" applyNumberFormat="1" applyFont="1" applyBorder="1" applyAlignment="1">
      <alignment horizontal="right" vertical="center" wrapText="1"/>
    </xf>
    <xf numFmtId="3" fontId="21" fillId="0" borderId="12" xfId="0" applyNumberFormat="1" applyFont="1" applyBorder="1" applyAlignment="1">
      <alignment horizontal="right" vertical="center" wrapText="1"/>
    </xf>
    <xf numFmtId="3" fontId="21" fillId="0" borderId="11" xfId="0" applyNumberFormat="1" applyFont="1" applyBorder="1" applyAlignment="1">
      <alignment horizontal="right" vertical="top" wrapText="1"/>
    </xf>
    <xf numFmtId="3" fontId="21" fillId="0" borderId="10" xfId="0" applyNumberFormat="1" applyFont="1" applyBorder="1" applyAlignment="1">
      <alignment horizontal="right" vertical="top" wrapText="1"/>
    </xf>
    <xf numFmtId="3" fontId="21" fillId="0" borderId="13" xfId="0" applyNumberFormat="1" applyFont="1" applyBorder="1" applyAlignment="1">
      <alignment horizontal="right" vertical="center" wrapText="1"/>
    </xf>
    <xf numFmtId="164" fontId="20" fillId="33" borderId="11" xfId="44" applyNumberFormat="1" applyFont="1" applyFill="1" applyBorder="1" applyAlignment="1">
      <alignment horizontal="center" vertical="center" wrapText="1"/>
    </xf>
    <xf numFmtId="49" fontId="20" fillId="35" borderId="12" xfId="0" applyNumberFormat="1" applyFont="1" applyFill="1" applyBorder="1" applyAlignment="1">
      <alignment horizontal="center" vertical="center" wrapText="1"/>
    </xf>
    <xf numFmtId="49" fontId="20" fillId="35" borderId="14" xfId="0" applyNumberFormat="1" applyFont="1" applyFill="1" applyBorder="1" applyAlignment="1">
      <alignment horizontal="center" vertical="center" wrapText="1"/>
    </xf>
    <xf numFmtId="49" fontId="20" fillId="35" borderId="15" xfId="0" applyNumberFormat="1" applyFont="1" applyFill="1" applyBorder="1" applyAlignment="1">
      <alignment horizontal="center" vertical="center" wrapText="1"/>
    </xf>
    <xf numFmtId="49" fontId="22" fillId="34" borderId="17" xfId="0" applyNumberFormat="1" applyFont="1" applyFill="1" applyBorder="1" applyAlignment="1">
      <alignment horizontal="center" vertical="center" wrapText="1"/>
    </xf>
    <xf numFmtId="49" fontId="22" fillId="34" borderId="18" xfId="0" applyNumberFormat="1" applyFont="1" applyFill="1" applyBorder="1" applyAlignment="1">
      <alignment horizontal="center" vertical="center" wrapText="1"/>
    </xf>
  </cellXfs>
  <cellStyles count="45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οσοστό" xfId="44" builtinId="5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ερ-σύνδεση" xfId="42" builtinId="8" customBuiltin="1"/>
    <cellStyle name="Υπερ-σύνδεση που ακολουθήθηκε" xfId="43" builtinId="9" customBuiltin="1"/>
    <cellStyle name="Υπολογισμός" xfId="11" builtinId="22" customBuiltin="1"/>
  </cellStyles>
  <dxfs count="0"/>
  <tableStyles count="0" defaultTableStyle="TableStyleMedium9" defaultPivotStyle="PivotStyleLight16"/>
  <colors>
    <mruColors>
      <color rgb="FFC5D9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8"/>
  <sheetViews>
    <sheetView tabSelected="1" workbookViewId="0">
      <selection activeCell="U65" sqref="U65"/>
    </sheetView>
  </sheetViews>
  <sheetFormatPr defaultRowHeight="14.4" x14ac:dyDescent="0.3"/>
  <cols>
    <col min="1" max="1" width="17.44140625" customWidth="1"/>
    <col min="2" max="16" width="7.33203125" customWidth="1"/>
    <col min="17" max="17" width="7.33203125" style="29" customWidth="1"/>
    <col min="18" max="18" width="10.33203125" customWidth="1"/>
    <col min="19" max="19" width="14.6640625" customWidth="1"/>
  </cols>
  <sheetData>
    <row r="1" spans="1:21" ht="25.95" customHeight="1" thickBot="1" x14ac:dyDescent="0.35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1" ht="55.8" thickBot="1" x14ac:dyDescent="0.35">
      <c r="A2" s="8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0" t="s">
        <v>8</v>
      </c>
      <c r="K2" s="10" t="s">
        <v>26</v>
      </c>
      <c r="L2" s="10" t="s">
        <v>76</v>
      </c>
      <c r="M2" s="10" t="s">
        <v>78</v>
      </c>
      <c r="N2" s="10" t="s">
        <v>79</v>
      </c>
      <c r="O2" s="10" t="s">
        <v>80</v>
      </c>
      <c r="P2" s="10" t="s">
        <v>83</v>
      </c>
      <c r="Q2" s="10" t="s">
        <v>85</v>
      </c>
      <c r="R2" s="10" t="s">
        <v>82</v>
      </c>
      <c r="S2" s="10" t="s">
        <v>84</v>
      </c>
    </row>
    <row r="3" spans="1:21" ht="15" thickBot="1" x14ac:dyDescent="0.35">
      <c r="A3" s="11" t="s">
        <v>43</v>
      </c>
      <c r="B3" s="12">
        <v>15499</v>
      </c>
      <c r="C3" s="12">
        <v>15083</v>
      </c>
      <c r="D3" s="12">
        <v>14789</v>
      </c>
      <c r="E3" s="12">
        <v>15032</v>
      </c>
      <c r="F3" s="12">
        <v>13849</v>
      </c>
      <c r="G3" s="12">
        <v>12398</v>
      </c>
      <c r="H3" s="12">
        <v>12109</v>
      </c>
      <c r="I3" s="12">
        <v>11690</v>
      </c>
      <c r="J3" s="13">
        <v>11440</v>
      </c>
      <c r="K3" s="13">
        <v>11318</v>
      </c>
      <c r="L3" s="13">
        <v>10848</v>
      </c>
      <c r="M3" s="13">
        <v>10737</v>
      </c>
      <c r="N3" s="13">
        <v>10712</v>
      </c>
      <c r="O3" s="13">
        <v>9083</v>
      </c>
      <c r="P3" s="13">
        <v>10454</v>
      </c>
      <c r="Q3" s="23">
        <f>SUM(Q5:Q6)</f>
        <v>1</v>
      </c>
      <c r="R3" s="16">
        <f>(P3-B3)/B3</f>
        <v>-0.32550487128201822</v>
      </c>
      <c r="S3" s="16">
        <f>(P3-O3)/O3</f>
        <v>0.1509413189474843</v>
      </c>
    </row>
    <row r="4" spans="1:21" ht="15" thickBot="1" x14ac:dyDescent="0.35">
      <c r="A4" s="41" t="s">
        <v>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3"/>
    </row>
    <row r="5" spans="1:21" ht="15" thickBot="1" x14ac:dyDescent="0.35">
      <c r="A5" s="14" t="s">
        <v>29</v>
      </c>
      <c r="B5" s="1">
        <v>1442</v>
      </c>
      <c r="C5" s="1">
        <v>1411</v>
      </c>
      <c r="D5" s="1">
        <v>1296</v>
      </c>
      <c r="E5" s="1">
        <v>1142</v>
      </c>
      <c r="F5" s="1">
        <v>1051</v>
      </c>
      <c r="G5" s="1">
        <v>908</v>
      </c>
      <c r="H5" s="1">
        <v>814</v>
      </c>
      <c r="I5" s="1">
        <v>739</v>
      </c>
      <c r="J5" s="1">
        <v>741</v>
      </c>
      <c r="K5" s="2">
        <v>772</v>
      </c>
      <c r="L5" s="2">
        <v>679</v>
      </c>
      <c r="M5" s="2">
        <v>645</v>
      </c>
      <c r="N5" s="2">
        <v>656</v>
      </c>
      <c r="O5" s="34">
        <v>552</v>
      </c>
      <c r="P5" s="34">
        <v>584</v>
      </c>
      <c r="Q5" s="40">
        <f>P5/$P$3</f>
        <v>5.5863784197436386E-2</v>
      </c>
      <c r="R5" s="17">
        <f>(P5-B5)/B5</f>
        <v>-0.59500693481276001</v>
      </c>
      <c r="S5" s="17">
        <f>(P5-O5)/O5</f>
        <v>5.7971014492753624E-2</v>
      </c>
    </row>
    <row r="6" spans="1:21" ht="28.2" thickBot="1" x14ac:dyDescent="0.35">
      <c r="A6" s="14" t="s">
        <v>30</v>
      </c>
      <c r="B6" s="3">
        <v>14057</v>
      </c>
      <c r="C6" s="3">
        <v>13672</v>
      </c>
      <c r="D6" s="3">
        <v>13493</v>
      </c>
      <c r="E6" s="3">
        <v>13890</v>
      </c>
      <c r="F6" s="3">
        <v>12798</v>
      </c>
      <c r="G6" s="3">
        <v>11490</v>
      </c>
      <c r="H6" s="3">
        <v>11295</v>
      </c>
      <c r="I6" s="3">
        <v>10951</v>
      </c>
      <c r="J6" s="3">
        <v>10699</v>
      </c>
      <c r="K6" s="4">
        <v>10546</v>
      </c>
      <c r="L6" s="2">
        <v>10169</v>
      </c>
      <c r="M6" s="2">
        <v>10092</v>
      </c>
      <c r="N6" s="2">
        <v>10056</v>
      </c>
      <c r="O6" s="34">
        <v>8531</v>
      </c>
      <c r="P6" s="34">
        <v>9870</v>
      </c>
      <c r="Q6" s="40">
        <f>P6/$P$3</f>
        <v>0.94413621580256357</v>
      </c>
      <c r="R6" s="17">
        <f>(P6-B6)/B6</f>
        <v>-0.29785871807640324</v>
      </c>
      <c r="S6" s="17">
        <f>(P6-O6)/O6</f>
        <v>0.15695698042433479</v>
      </c>
    </row>
    <row r="7" spans="1:21" ht="15" thickBot="1" x14ac:dyDescent="0.35">
      <c r="A7" s="41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</row>
    <row r="8" spans="1:21" ht="15" thickBot="1" x14ac:dyDescent="0.35">
      <c r="A8" s="14" t="s">
        <v>32</v>
      </c>
      <c r="B8" s="1">
        <v>7918</v>
      </c>
      <c r="C8" s="1">
        <v>7562</v>
      </c>
      <c r="D8" s="1">
        <v>7826</v>
      </c>
      <c r="E8" s="1">
        <v>7424</v>
      </c>
      <c r="F8" s="1">
        <v>6815</v>
      </c>
      <c r="G8" s="1">
        <v>6490</v>
      </c>
      <c r="H8" s="1">
        <v>6236</v>
      </c>
      <c r="I8" s="1">
        <v>6197</v>
      </c>
      <c r="J8" s="1">
        <v>5706</v>
      </c>
      <c r="K8" s="1">
        <v>5634</v>
      </c>
      <c r="L8" s="1">
        <v>5545</v>
      </c>
      <c r="M8" s="1">
        <v>5519</v>
      </c>
      <c r="N8" s="1">
        <v>5682</v>
      </c>
      <c r="O8" s="35">
        <v>4965</v>
      </c>
      <c r="P8" s="35">
        <v>5760</v>
      </c>
      <c r="Q8" s="40">
        <f>P8/$P$3</f>
        <v>0.5509852687966329</v>
      </c>
      <c r="R8" s="17">
        <f>(P8-B8)/B8</f>
        <v>-0.27254357160899217</v>
      </c>
      <c r="S8" s="17">
        <f>(P8-O8)/O8</f>
        <v>0.16012084592145015</v>
      </c>
    </row>
    <row r="9" spans="1:21" ht="15" thickBot="1" x14ac:dyDescent="0.35">
      <c r="A9" s="15" t="s">
        <v>33</v>
      </c>
      <c r="B9" s="1">
        <v>7581</v>
      </c>
      <c r="C9" s="1">
        <v>7521</v>
      </c>
      <c r="D9" s="1">
        <v>6963</v>
      </c>
      <c r="E9" s="1">
        <v>7608</v>
      </c>
      <c r="F9" s="1">
        <v>7034</v>
      </c>
      <c r="G9" s="1">
        <v>5908</v>
      </c>
      <c r="H9" s="1">
        <v>5873</v>
      </c>
      <c r="I9" s="1">
        <v>5493</v>
      </c>
      <c r="J9" s="1">
        <v>5734</v>
      </c>
      <c r="K9" s="1">
        <v>5684</v>
      </c>
      <c r="L9" s="1">
        <v>5303</v>
      </c>
      <c r="M9" s="1">
        <v>5218</v>
      </c>
      <c r="N9" s="1">
        <v>5030</v>
      </c>
      <c r="O9" s="35">
        <v>4118</v>
      </c>
      <c r="P9" s="35">
        <v>4694</v>
      </c>
      <c r="Q9" s="33">
        <f>P9/$P$3</f>
        <v>0.44901473120336716</v>
      </c>
      <c r="R9" s="17">
        <f>(P9-B9)/B9</f>
        <v>-0.38082047223321464</v>
      </c>
      <c r="S9" s="17">
        <f>(P9-O9)/O9</f>
        <v>0.13987372510927634</v>
      </c>
    </row>
    <row r="10" spans="1:21" ht="15" thickBot="1" x14ac:dyDescent="0.35">
      <c r="A10" s="41" t="s">
        <v>75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/>
    </row>
    <row r="11" spans="1:21" ht="42" thickBot="1" x14ac:dyDescent="0.35">
      <c r="A11" s="14" t="s">
        <v>63</v>
      </c>
      <c r="B11" s="4">
        <v>608</v>
      </c>
      <c r="C11" s="4">
        <v>670</v>
      </c>
      <c r="D11" s="4">
        <v>633</v>
      </c>
      <c r="E11" s="4">
        <v>633</v>
      </c>
      <c r="F11" s="4">
        <v>605</v>
      </c>
      <c r="G11" s="4">
        <v>531</v>
      </c>
      <c r="H11" s="4">
        <v>465</v>
      </c>
      <c r="I11" s="4">
        <v>456</v>
      </c>
      <c r="J11" s="4">
        <v>484</v>
      </c>
      <c r="K11" s="4">
        <v>445</v>
      </c>
      <c r="L11" s="2">
        <v>366</v>
      </c>
      <c r="M11" s="2">
        <v>404</v>
      </c>
      <c r="N11" s="2">
        <v>376</v>
      </c>
      <c r="O11" s="34">
        <v>297</v>
      </c>
      <c r="P11" s="34">
        <v>295</v>
      </c>
      <c r="Q11" s="40">
        <f>P11/$P$3</f>
        <v>2.8218863592883107E-2</v>
      </c>
      <c r="R11" s="17">
        <f>(P11-B11)/B11</f>
        <v>-0.51480263157894735</v>
      </c>
      <c r="S11" s="17">
        <f>(P11-O11)/O11</f>
        <v>-6.7340067340067337E-3</v>
      </c>
    </row>
    <row r="12" spans="1:21" ht="28.2" thickBot="1" x14ac:dyDescent="0.35">
      <c r="A12" s="14" t="s">
        <v>64</v>
      </c>
      <c r="B12" s="4">
        <v>2537</v>
      </c>
      <c r="C12" s="4">
        <v>2445</v>
      </c>
      <c r="D12" s="4">
        <v>2137</v>
      </c>
      <c r="E12" s="4">
        <v>2572</v>
      </c>
      <c r="F12" s="4">
        <v>2555</v>
      </c>
      <c r="G12" s="4">
        <v>2183</v>
      </c>
      <c r="H12" s="4">
        <v>2379</v>
      </c>
      <c r="I12" s="4">
        <v>2204</v>
      </c>
      <c r="J12" s="4">
        <v>2299</v>
      </c>
      <c r="K12" s="4">
        <v>2450</v>
      </c>
      <c r="L12" s="2">
        <v>2070</v>
      </c>
      <c r="M12" s="2">
        <v>1844</v>
      </c>
      <c r="N12" s="2">
        <v>1854</v>
      </c>
      <c r="O12" s="34">
        <v>1564</v>
      </c>
      <c r="P12" s="34">
        <v>1919</v>
      </c>
      <c r="Q12" s="40">
        <f>P12/$P$3</f>
        <v>0.18356609910082264</v>
      </c>
      <c r="R12" s="17">
        <f t="shared" ref="R12:R23" si="0">(P12-B12)/B12</f>
        <v>-0.24359479700433584</v>
      </c>
      <c r="S12" s="17">
        <f t="shared" ref="S12:S23" si="1">(P12-O12)/O12</f>
        <v>0.22698209718670076</v>
      </c>
      <c r="U12" s="30"/>
    </row>
    <row r="13" spans="1:21" ht="15" thickBot="1" x14ac:dyDescent="0.35">
      <c r="A13" s="14" t="s">
        <v>65</v>
      </c>
      <c r="B13" s="4">
        <v>104</v>
      </c>
      <c r="C13" s="4">
        <v>113</v>
      </c>
      <c r="D13" s="4">
        <v>127</v>
      </c>
      <c r="E13" s="4">
        <v>199</v>
      </c>
      <c r="F13" s="4">
        <v>236</v>
      </c>
      <c r="G13" s="4">
        <v>142</v>
      </c>
      <c r="H13" s="4">
        <v>131</v>
      </c>
      <c r="I13" s="4">
        <v>76</v>
      </c>
      <c r="J13" s="4">
        <v>100</v>
      </c>
      <c r="K13" s="4">
        <v>89</v>
      </c>
      <c r="L13" s="2">
        <v>75</v>
      </c>
      <c r="M13" s="2">
        <v>61</v>
      </c>
      <c r="N13" s="2">
        <v>62</v>
      </c>
      <c r="O13" s="34">
        <v>47</v>
      </c>
      <c r="P13" s="34">
        <v>51</v>
      </c>
      <c r="Q13" s="40">
        <f>P13/$P$3</f>
        <v>4.8785154008035205E-3</v>
      </c>
      <c r="R13" s="17">
        <f t="shared" si="0"/>
        <v>-0.50961538461538458</v>
      </c>
      <c r="S13" s="17">
        <f t="shared" si="1"/>
        <v>8.5106382978723402E-2</v>
      </c>
    </row>
    <row r="14" spans="1:21" ht="15" thickBot="1" x14ac:dyDescent="0.35">
      <c r="A14" s="14" t="s">
        <v>66</v>
      </c>
      <c r="B14" s="4">
        <v>184</v>
      </c>
      <c r="C14" s="4">
        <v>178</v>
      </c>
      <c r="D14" s="4">
        <v>148</v>
      </c>
      <c r="E14" s="4">
        <v>162</v>
      </c>
      <c r="F14" s="4">
        <v>166</v>
      </c>
      <c r="G14" s="4">
        <v>147</v>
      </c>
      <c r="H14" s="4">
        <v>148</v>
      </c>
      <c r="I14" s="4">
        <v>157</v>
      </c>
      <c r="J14" s="4">
        <v>136</v>
      </c>
      <c r="K14" s="4">
        <v>140</v>
      </c>
      <c r="L14" s="2">
        <v>119</v>
      </c>
      <c r="M14" s="2">
        <v>146</v>
      </c>
      <c r="N14" s="2">
        <v>103</v>
      </c>
      <c r="O14" s="34">
        <v>108</v>
      </c>
      <c r="P14" s="34">
        <v>106</v>
      </c>
      <c r="Q14" s="40">
        <f>P14/$P$3</f>
        <v>1.0139659460493592E-2</v>
      </c>
      <c r="R14" s="17">
        <f t="shared" si="0"/>
        <v>-0.42391304347826086</v>
      </c>
      <c r="S14" s="17">
        <f t="shared" si="1"/>
        <v>-1.8518518518518517E-2</v>
      </c>
    </row>
    <row r="15" spans="1:21" ht="15" thickBot="1" x14ac:dyDescent="0.35">
      <c r="A15" s="14" t="s">
        <v>67</v>
      </c>
      <c r="B15" s="4">
        <v>431</v>
      </c>
      <c r="C15" s="4">
        <v>416</v>
      </c>
      <c r="D15" s="4">
        <v>415</v>
      </c>
      <c r="E15" s="4">
        <v>488</v>
      </c>
      <c r="F15" s="4">
        <v>456</v>
      </c>
      <c r="G15" s="4">
        <v>375</v>
      </c>
      <c r="H15" s="4">
        <v>318</v>
      </c>
      <c r="I15" s="4">
        <v>275</v>
      </c>
      <c r="J15" s="4">
        <v>235</v>
      </c>
      <c r="K15" s="4">
        <v>224</v>
      </c>
      <c r="L15" s="2">
        <v>221</v>
      </c>
      <c r="M15" s="2">
        <v>200</v>
      </c>
      <c r="N15" s="2">
        <v>229</v>
      </c>
      <c r="O15" s="34">
        <v>210</v>
      </c>
      <c r="P15" s="34">
        <v>238</v>
      </c>
      <c r="Q15" s="40">
        <f>P15/$P$3</f>
        <v>2.276640520374976E-2</v>
      </c>
      <c r="R15" s="17">
        <f t="shared" si="0"/>
        <v>-0.44779582366589327</v>
      </c>
      <c r="S15" s="17">
        <f t="shared" si="1"/>
        <v>0.13333333333333333</v>
      </c>
    </row>
    <row r="16" spans="1:21" ht="15" thickBot="1" x14ac:dyDescent="0.35">
      <c r="A16" s="14" t="s">
        <v>68</v>
      </c>
      <c r="B16" s="4">
        <v>251</v>
      </c>
      <c r="C16" s="4">
        <v>247</v>
      </c>
      <c r="D16" s="4">
        <v>233</v>
      </c>
      <c r="E16" s="4">
        <v>305</v>
      </c>
      <c r="F16" s="4">
        <v>237</v>
      </c>
      <c r="G16" s="4">
        <v>190</v>
      </c>
      <c r="H16" s="4">
        <v>198</v>
      </c>
      <c r="I16" s="4">
        <v>168</v>
      </c>
      <c r="J16" s="4">
        <v>184</v>
      </c>
      <c r="K16" s="4">
        <v>187</v>
      </c>
      <c r="L16" s="2">
        <v>174</v>
      </c>
      <c r="M16" s="2">
        <v>146</v>
      </c>
      <c r="N16" s="2">
        <v>196</v>
      </c>
      <c r="O16" s="34">
        <v>117</v>
      </c>
      <c r="P16" s="34">
        <v>172</v>
      </c>
      <c r="Q16" s="40">
        <f>P16/$P$3</f>
        <v>1.6453032332121677E-2</v>
      </c>
      <c r="R16" s="17">
        <f t="shared" si="0"/>
        <v>-0.3147410358565737</v>
      </c>
      <c r="S16" s="17">
        <f t="shared" si="1"/>
        <v>0.47008547008547008</v>
      </c>
    </row>
    <row r="17" spans="1:19" ht="15" thickBot="1" x14ac:dyDescent="0.35">
      <c r="A17" s="14" t="s">
        <v>69</v>
      </c>
      <c r="B17" s="4">
        <v>802</v>
      </c>
      <c r="C17" s="4">
        <v>783</v>
      </c>
      <c r="D17" s="4">
        <v>660</v>
      </c>
      <c r="E17" s="4">
        <v>694</v>
      </c>
      <c r="F17" s="4">
        <v>573</v>
      </c>
      <c r="G17" s="4">
        <v>473</v>
      </c>
      <c r="H17" s="4">
        <v>518</v>
      </c>
      <c r="I17" s="4">
        <v>486</v>
      </c>
      <c r="J17" s="4">
        <v>574</v>
      </c>
      <c r="K17" s="4">
        <v>492</v>
      </c>
      <c r="L17" s="2">
        <v>508</v>
      </c>
      <c r="M17" s="2">
        <v>545</v>
      </c>
      <c r="N17" s="2">
        <v>457</v>
      </c>
      <c r="O17" s="34">
        <v>440</v>
      </c>
      <c r="P17" s="34">
        <v>405</v>
      </c>
      <c r="Q17" s="40">
        <f>P17/$P$3</f>
        <v>3.874115171226325E-2</v>
      </c>
      <c r="R17" s="17">
        <f t="shared" si="0"/>
        <v>-0.49501246882793015</v>
      </c>
      <c r="S17" s="17">
        <f t="shared" si="1"/>
        <v>-7.9545454545454544E-2</v>
      </c>
    </row>
    <row r="18" spans="1:19" ht="15" thickBot="1" x14ac:dyDescent="0.35">
      <c r="A18" s="14" t="s">
        <v>70</v>
      </c>
      <c r="B18" s="4">
        <v>855</v>
      </c>
      <c r="C18" s="4">
        <v>884</v>
      </c>
      <c r="D18" s="4">
        <v>966</v>
      </c>
      <c r="E18" s="4">
        <v>704</v>
      </c>
      <c r="F18" s="4">
        <v>626</v>
      </c>
      <c r="G18" s="4">
        <v>489</v>
      </c>
      <c r="H18" s="4">
        <v>478</v>
      </c>
      <c r="I18" s="4">
        <v>408</v>
      </c>
      <c r="J18" s="4">
        <v>432</v>
      </c>
      <c r="K18" s="4">
        <v>431</v>
      </c>
      <c r="L18" s="2">
        <v>502</v>
      </c>
      <c r="M18" s="2">
        <v>471</v>
      </c>
      <c r="N18" s="2">
        <v>456</v>
      </c>
      <c r="O18" s="34">
        <v>413</v>
      </c>
      <c r="P18" s="34">
        <v>482</v>
      </c>
      <c r="Q18" s="40">
        <f>P18/$P$3</f>
        <v>4.6106753395829349E-2</v>
      </c>
      <c r="R18" s="17">
        <f t="shared" si="0"/>
        <v>-0.43625730994152045</v>
      </c>
      <c r="S18" s="17">
        <f t="shared" si="1"/>
        <v>0.16707021791767554</v>
      </c>
    </row>
    <row r="19" spans="1:19" ht="15" thickBot="1" x14ac:dyDescent="0.35">
      <c r="A19" s="14" t="s">
        <v>32</v>
      </c>
      <c r="B19" s="4">
        <v>7918</v>
      </c>
      <c r="C19" s="4">
        <v>7562</v>
      </c>
      <c r="D19" s="4">
        <v>7826</v>
      </c>
      <c r="E19" s="4">
        <v>7424</v>
      </c>
      <c r="F19" s="4">
        <v>6815</v>
      </c>
      <c r="G19" s="4">
        <v>6490</v>
      </c>
      <c r="H19" s="4">
        <v>6236</v>
      </c>
      <c r="I19" s="4">
        <v>6197</v>
      </c>
      <c r="J19" s="4">
        <v>5706</v>
      </c>
      <c r="K19" s="4">
        <v>5634</v>
      </c>
      <c r="L19" s="2">
        <v>5545</v>
      </c>
      <c r="M19" s="2">
        <v>5519</v>
      </c>
      <c r="N19" s="2">
        <v>5682</v>
      </c>
      <c r="O19" s="34">
        <v>4965</v>
      </c>
      <c r="P19" s="34">
        <v>5760</v>
      </c>
      <c r="Q19" s="40">
        <f>P19/$P$3</f>
        <v>0.5509852687966329</v>
      </c>
      <c r="R19" s="17">
        <f t="shared" si="0"/>
        <v>-0.27254357160899217</v>
      </c>
      <c r="S19" s="17">
        <f t="shared" si="1"/>
        <v>0.16012084592145015</v>
      </c>
    </row>
    <row r="20" spans="1:19" ht="15" thickBot="1" x14ac:dyDescent="0.35">
      <c r="A20" s="14" t="s">
        <v>71</v>
      </c>
      <c r="B20" s="4">
        <v>881</v>
      </c>
      <c r="C20" s="4">
        <v>942</v>
      </c>
      <c r="D20" s="4">
        <v>871</v>
      </c>
      <c r="E20" s="4">
        <v>777</v>
      </c>
      <c r="F20" s="4">
        <v>660</v>
      </c>
      <c r="G20" s="4">
        <v>605</v>
      </c>
      <c r="H20" s="4">
        <v>577</v>
      </c>
      <c r="I20" s="4">
        <v>633</v>
      </c>
      <c r="J20" s="4">
        <v>635</v>
      </c>
      <c r="K20" s="4">
        <v>564</v>
      </c>
      <c r="L20" s="2">
        <v>528</v>
      </c>
      <c r="M20" s="2">
        <v>543</v>
      </c>
      <c r="N20" s="2">
        <v>476</v>
      </c>
      <c r="O20" s="34">
        <v>333</v>
      </c>
      <c r="P20" s="34">
        <v>322</v>
      </c>
      <c r="Q20" s="40">
        <f>P20/$P$3</f>
        <v>3.0801607040367322E-2</v>
      </c>
      <c r="R20" s="17">
        <f t="shared" si="0"/>
        <v>-0.63450624290578883</v>
      </c>
      <c r="S20" s="17">
        <f t="shared" si="1"/>
        <v>-3.3033033033033031E-2</v>
      </c>
    </row>
    <row r="21" spans="1:19" ht="15" thickBot="1" x14ac:dyDescent="0.35">
      <c r="A21" s="14" t="s">
        <v>72</v>
      </c>
      <c r="B21" s="4">
        <v>175</v>
      </c>
      <c r="C21" s="4">
        <v>168</v>
      </c>
      <c r="D21" s="4">
        <v>117</v>
      </c>
      <c r="E21" s="4">
        <v>186</v>
      </c>
      <c r="F21" s="4">
        <v>154</v>
      </c>
      <c r="G21" s="4">
        <v>110</v>
      </c>
      <c r="H21" s="4">
        <v>94</v>
      </c>
      <c r="I21" s="4">
        <v>108</v>
      </c>
      <c r="J21" s="4">
        <v>105</v>
      </c>
      <c r="K21" s="4">
        <v>138</v>
      </c>
      <c r="L21" s="2">
        <v>177</v>
      </c>
      <c r="M21" s="2">
        <v>226</v>
      </c>
      <c r="N21" s="2">
        <v>222</v>
      </c>
      <c r="O21" s="34">
        <v>127</v>
      </c>
      <c r="P21" s="34">
        <v>150</v>
      </c>
      <c r="Q21" s="40">
        <f>P21/$P$3</f>
        <v>1.4348574708245647E-2</v>
      </c>
      <c r="R21" s="17">
        <f t="shared" si="0"/>
        <v>-0.14285714285714285</v>
      </c>
      <c r="S21" s="17">
        <f>(P21-O21)/O21</f>
        <v>0.18110236220472442</v>
      </c>
    </row>
    <row r="22" spans="1:19" ht="15" thickBot="1" x14ac:dyDescent="0.35">
      <c r="A22" s="14" t="s">
        <v>73</v>
      </c>
      <c r="B22" s="4">
        <v>287</v>
      </c>
      <c r="C22" s="4">
        <v>313</v>
      </c>
      <c r="D22" s="4">
        <v>266</v>
      </c>
      <c r="E22" s="4">
        <v>478</v>
      </c>
      <c r="F22" s="4">
        <v>402</v>
      </c>
      <c r="G22" s="4">
        <v>361</v>
      </c>
      <c r="H22" s="4">
        <v>278</v>
      </c>
      <c r="I22" s="4">
        <v>317</v>
      </c>
      <c r="J22" s="4">
        <v>341</v>
      </c>
      <c r="K22" s="4">
        <v>320</v>
      </c>
      <c r="L22" s="2">
        <v>393</v>
      </c>
      <c r="M22" s="2">
        <v>464</v>
      </c>
      <c r="N22" s="2">
        <v>433</v>
      </c>
      <c r="O22" s="34">
        <v>325</v>
      </c>
      <c r="P22" s="34">
        <v>408</v>
      </c>
      <c r="Q22" s="40">
        <f>P22/$P$3</f>
        <v>3.9028123206428164E-2</v>
      </c>
      <c r="R22" s="17">
        <f t="shared" si="0"/>
        <v>0.42160278745644597</v>
      </c>
      <c r="S22" s="17">
        <f t="shared" si="1"/>
        <v>0.25538461538461538</v>
      </c>
    </row>
    <row r="23" spans="1:19" ht="15" thickBot="1" x14ac:dyDescent="0.35">
      <c r="A23" s="14" t="s">
        <v>74</v>
      </c>
      <c r="B23" s="4">
        <v>466</v>
      </c>
      <c r="C23" s="4">
        <v>362</v>
      </c>
      <c r="D23" s="4">
        <v>390</v>
      </c>
      <c r="E23" s="4">
        <v>410</v>
      </c>
      <c r="F23" s="4">
        <v>364</v>
      </c>
      <c r="G23" s="4">
        <v>302</v>
      </c>
      <c r="H23" s="4">
        <v>289</v>
      </c>
      <c r="I23" s="4">
        <v>205</v>
      </c>
      <c r="J23" s="4">
        <v>209</v>
      </c>
      <c r="K23" s="4">
        <v>204</v>
      </c>
      <c r="L23" s="2">
        <v>170</v>
      </c>
      <c r="M23" s="2">
        <v>168</v>
      </c>
      <c r="N23" s="2">
        <v>166</v>
      </c>
      <c r="O23" s="34">
        <v>137</v>
      </c>
      <c r="P23" s="34">
        <v>146</v>
      </c>
      <c r="Q23" s="40">
        <f>P23/$P$3</f>
        <v>1.3965946049359097E-2</v>
      </c>
      <c r="R23" s="17">
        <f>(P23-B23)/B23</f>
        <v>-0.68669527896995708</v>
      </c>
      <c r="S23" s="17">
        <f t="shared" si="1"/>
        <v>6.569343065693431E-2</v>
      </c>
    </row>
    <row r="24" spans="1:19" ht="15" thickBot="1" x14ac:dyDescent="0.35">
      <c r="A24" s="41" t="s">
        <v>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</row>
    <row r="25" spans="1:19" ht="15" thickBot="1" x14ac:dyDescent="0.35">
      <c r="A25" s="14" t="s">
        <v>10</v>
      </c>
      <c r="B25" s="3">
        <v>12011</v>
      </c>
      <c r="C25" s="3">
        <v>11623</v>
      </c>
      <c r="D25" s="3">
        <v>11476</v>
      </c>
      <c r="E25" s="3">
        <v>11887</v>
      </c>
      <c r="F25" s="3">
        <v>11014</v>
      </c>
      <c r="G25" s="3">
        <v>10011</v>
      </c>
      <c r="H25" s="3">
        <v>9951</v>
      </c>
      <c r="I25" s="3">
        <v>9786</v>
      </c>
      <c r="J25" s="3">
        <v>9293</v>
      </c>
      <c r="K25" s="3">
        <v>9271</v>
      </c>
      <c r="L25" s="1">
        <v>8870</v>
      </c>
      <c r="M25" s="1">
        <v>8794</v>
      </c>
      <c r="N25" s="1">
        <v>8941</v>
      </c>
      <c r="O25" s="35">
        <v>7807</v>
      </c>
      <c r="P25" s="35">
        <v>8755</v>
      </c>
      <c r="Q25" s="40">
        <f>P25/$P$3</f>
        <v>0.83747847713793766</v>
      </c>
      <c r="R25" s="17">
        <f>(P25-B25)/B25</f>
        <v>-0.27108483889767715</v>
      </c>
      <c r="S25" s="17">
        <f>(P25-O25)/O25</f>
        <v>0.12142948635839632</v>
      </c>
    </row>
    <row r="26" spans="1:19" ht="15" thickBot="1" x14ac:dyDescent="0.35">
      <c r="A26" s="15" t="s">
        <v>11</v>
      </c>
      <c r="B26" s="3">
        <v>3488</v>
      </c>
      <c r="C26" s="3">
        <v>3460</v>
      </c>
      <c r="D26" s="3">
        <v>3313</v>
      </c>
      <c r="E26" s="3">
        <v>3145</v>
      </c>
      <c r="F26" s="3">
        <v>2835</v>
      </c>
      <c r="G26" s="3">
        <v>2387</v>
      </c>
      <c r="H26" s="3">
        <v>2158</v>
      </c>
      <c r="I26" s="3">
        <v>1904</v>
      </c>
      <c r="J26" s="3">
        <v>2147</v>
      </c>
      <c r="K26" s="3">
        <v>2047</v>
      </c>
      <c r="L26" s="3">
        <v>1978</v>
      </c>
      <c r="M26" s="3">
        <v>1943</v>
      </c>
      <c r="N26" s="3">
        <v>1771</v>
      </c>
      <c r="O26" s="36">
        <v>1276</v>
      </c>
      <c r="P26" s="36">
        <v>1699</v>
      </c>
      <c r="Q26" s="33">
        <f>P26/$P$3</f>
        <v>0.16252152286206237</v>
      </c>
      <c r="R26" s="17">
        <f>(P26-B26)/B26</f>
        <v>-0.51290137614678899</v>
      </c>
      <c r="S26" s="17">
        <f>(P26-O26)/O26</f>
        <v>0.33150470219435735</v>
      </c>
    </row>
    <row r="27" spans="1:19" ht="15" thickBot="1" x14ac:dyDescent="0.35">
      <c r="A27" s="41" t="s">
        <v>27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</row>
    <row r="28" spans="1:19" ht="15" thickBot="1" x14ac:dyDescent="0.35">
      <c r="A28" s="18" t="s">
        <v>12</v>
      </c>
      <c r="B28" s="3">
        <v>611</v>
      </c>
      <c r="C28" s="3">
        <v>630</v>
      </c>
      <c r="D28" s="3">
        <v>680</v>
      </c>
      <c r="E28" s="3">
        <v>548</v>
      </c>
      <c r="F28" s="3">
        <v>564</v>
      </c>
      <c r="G28" s="3">
        <v>439</v>
      </c>
      <c r="H28" s="3">
        <v>466</v>
      </c>
      <c r="I28" s="3">
        <v>282</v>
      </c>
      <c r="J28" s="3">
        <v>303</v>
      </c>
      <c r="K28" s="3">
        <v>284</v>
      </c>
      <c r="L28" s="1">
        <v>313</v>
      </c>
      <c r="M28" s="1">
        <v>354</v>
      </c>
      <c r="N28" s="1">
        <v>279</v>
      </c>
      <c r="O28" s="35">
        <v>210</v>
      </c>
      <c r="P28" s="35">
        <v>281</v>
      </c>
      <c r="Q28" s="40">
        <f>P28/$P$3</f>
        <v>2.6879663286780181E-2</v>
      </c>
      <c r="R28" s="17">
        <f>(P28-B28)/B28</f>
        <v>-0.54009819967266781</v>
      </c>
      <c r="S28" s="17">
        <f>(P28-O28)/O28</f>
        <v>0.33809523809523812</v>
      </c>
    </row>
    <row r="29" spans="1:19" ht="15" thickBot="1" x14ac:dyDescent="0.35">
      <c r="A29" s="19" t="s">
        <v>13</v>
      </c>
      <c r="B29" s="3">
        <v>2046</v>
      </c>
      <c r="C29" s="3">
        <v>2055</v>
      </c>
      <c r="D29" s="3">
        <v>1964</v>
      </c>
      <c r="E29" s="3">
        <v>1817</v>
      </c>
      <c r="F29" s="3">
        <v>1569</v>
      </c>
      <c r="G29" s="3">
        <v>1264</v>
      </c>
      <c r="H29" s="3">
        <v>1077</v>
      </c>
      <c r="I29" s="3">
        <v>1229</v>
      </c>
      <c r="J29" s="3">
        <v>1198</v>
      </c>
      <c r="K29" s="3">
        <v>1173</v>
      </c>
      <c r="L29" s="1">
        <v>994</v>
      </c>
      <c r="M29" s="1">
        <v>942</v>
      </c>
      <c r="N29" s="1">
        <v>800</v>
      </c>
      <c r="O29" s="35">
        <v>581</v>
      </c>
      <c r="P29" s="35">
        <v>723</v>
      </c>
      <c r="Q29" s="40">
        <f t="shared" ref="Q29:Q32" si="2">P29/$P$3</f>
        <v>6.9160130093744027E-2</v>
      </c>
      <c r="R29" s="17">
        <f t="shared" ref="R29:R32" si="3">(P29-B29)/B29</f>
        <v>-0.64662756598240467</v>
      </c>
      <c r="S29" s="17">
        <f t="shared" ref="S29:S32" si="4">(P29-O29)/O29</f>
        <v>0.24440619621342513</v>
      </c>
    </row>
    <row r="30" spans="1:19" ht="15" thickBot="1" x14ac:dyDescent="0.35">
      <c r="A30" s="19" t="s">
        <v>14</v>
      </c>
      <c r="B30" s="3">
        <v>1738</v>
      </c>
      <c r="C30" s="3">
        <v>1700</v>
      </c>
      <c r="D30" s="3">
        <v>1604</v>
      </c>
      <c r="E30" s="3">
        <v>1665</v>
      </c>
      <c r="F30" s="3">
        <v>1583</v>
      </c>
      <c r="G30" s="3">
        <v>1382</v>
      </c>
      <c r="H30" s="3">
        <v>1272</v>
      </c>
      <c r="I30" s="3">
        <v>1131</v>
      </c>
      <c r="J30" s="3">
        <v>1216</v>
      </c>
      <c r="K30" s="3">
        <v>1183</v>
      </c>
      <c r="L30" s="1">
        <v>1092</v>
      </c>
      <c r="M30" s="1">
        <v>1138</v>
      </c>
      <c r="N30" s="1">
        <v>1072</v>
      </c>
      <c r="O30" s="35">
        <v>709</v>
      </c>
      <c r="P30" s="35">
        <v>1043</v>
      </c>
      <c r="Q30" s="40">
        <f>P30/$P$3</f>
        <v>9.9770422804668066E-2</v>
      </c>
      <c r="R30" s="17">
        <f>(P30-B30)/B30</f>
        <v>-0.39988492520138091</v>
      </c>
      <c r="S30" s="17">
        <f t="shared" si="4"/>
        <v>0.47108603667136811</v>
      </c>
    </row>
    <row r="31" spans="1:19" ht="15" thickBot="1" x14ac:dyDescent="0.35">
      <c r="A31" s="19" t="s">
        <v>15</v>
      </c>
      <c r="B31" s="3">
        <v>10954</v>
      </c>
      <c r="C31" s="3">
        <v>10579</v>
      </c>
      <c r="D31" s="3">
        <v>10429</v>
      </c>
      <c r="E31" s="3">
        <v>10900</v>
      </c>
      <c r="F31" s="3">
        <v>9975</v>
      </c>
      <c r="G31" s="3">
        <v>9147</v>
      </c>
      <c r="H31" s="3">
        <v>9147</v>
      </c>
      <c r="I31" s="3">
        <v>8929</v>
      </c>
      <c r="J31" s="3">
        <v>8631</v>
      </c>
      <c r="K31" s="3">
        <v>8632</v>
      </c>
      <c r="L31" s="1">
        <v>8404</v>
      </c>
      <c r="M31" s="1">
        <v>8252</v>
      </c>
      <c r="N31" s="1">
        <v>8496</v>
      </c>
      <c r="O31" s="35">
        <v>7512</v>
      </c>
      <c r="P31" s="35">
        <v>8344</v>
      </c>
      <c r="Q31" s="40">
        <f t="shared" si="2"/>
        <v>0.79816338243734453</v>
      </c>
      <c r="R31" s="17">
        <f t="shared" si="3"/>
        <v>-0.23826912543363155</v>
      </c>
      <c r="S31" s="17">
        <f t="shared" si="4"/>
        <v>0.11075612353567625</v>
      </c>
    </row>
    <row r="32" spans="1:19" ht="15" thickBot="1" x14ac:dyDescent="0.35">
      <c r="A32" s="20" t="s">
        <v>16</v>
      </c>
      <c r="B32" s="3">
        <v>150</v>
      </c>
      <c r="C32" s="3">
        <v>119</v>
      </c>
      <c r="D32" s="3">
        <v>112</v>
      </c>
      <c r="E32" s="3">
        <v>102</v>
      </c>
      <c r="F32" s="3">
        <v>158</v>
      </c>
      <c r="G32" s="3">
        <v>166</v>
      </c>
      <c r="H32" s="3">
        <v>147</v>
      </c>
      <c r="I32" s="3">
        <v>119</v>
      </c>
      <c r="J32" s="3">
        <v>92</v>
      </c>
      <c r="K32" s="3">
        <v>46</v>
      </c>
      <c r="L32" s="3">
        <v>45</v>
      </c>
      <c r="M32" s="1">
        <v>51</v>
      </c>
      <c r="N32" s="1">
        <v>65</v>
      </c>
      <c r="O32" s="35">
        <v>71</v>
      </c>
      <c r="P32" s="35">
        <v>63</v>
      </c>
      <c r="Q32" s="40">
        <f>P32/$P$3</f>
        <v>6.0264013774631716E-3</v>
      </c>
      <c r="R32" s="17">
        <f>(P32-B32)/B32</f>
        <v>-0.57999999999999996</v>
      </c>
      <c r="S32" s="17">
        <f>(P32-O32)/O32</f>
        <v>-0.11267605633802817</v>
      </c>
    </row>
    <row r="33" spans="1:19" ht="15" thickBot="1" x14ac:dyDescent="0.35">
      <c r="A33" s="41" t="s">
        <v>42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</row>
    <row r="34" spans="1:19" ht="15" thickBot="1" x14ac:dyDescent="0.35">
      <c r="A34" s="25" t="s">
        <v>45</v>
      </c>
      <c r="B34" s="7">
        <v>1234</v>
      </c>
      <c r="C34" s="7">
        <v>965</v>
      </c>
      <c r="D34" s="7">
        <v>1037</v>
      </c>
      <c r="E34" s="7">
        <v>1082</v>
      </c>
      <c r="F34" s="7">
        <v>964</v>
      </c>
      <c r="G34" s="7">
        <v>879</v>
      </c>
      <c r="H34" s="7">
        <v>861</v>
      </c>
      <c r="I34" s="7">
        <v>860</v>
      </c>
      <c r="J34" s="7">
        <v>762</v>
      </c>
      <c r="K34" s="7">
        <v>810</v>
      </c>
      <c r="L34" s="7">
        <v>645</v>
      </c>
      <c r="M34" s="31">
        <v>778</v>
      </c>
      <c r="N34" s="31">
        <v>676</v>
      </c>
      <c r="O34" s="37">
        <v>797</v>
      </c>
      <c r="P34" s="37">
        <v>578</v>
      </c>
      <c r="Q34" s="40">
        <f>P34/$P$3</f>
        <v>5.5289841209106565E-2</v>
      </c>
      <c r="R34" s="17">
        <f>(P34-B34)/B34</f>
        <v>-0.53160453808752028</v>
      </c>
      <c r="S34" s="17">
        <f>(P34-O34)/O34</f>
        <v>-0.27478042659974905</v>
      </c>
    </row>
    <row r="35" spans="1:19" ht="15" thickBot="1" x14ac:dyDescent="0.35">
      <c r="A35" s="25" t="s">
        <v>46</v>
      </c>
      <c r="B35" s="7">
        <v>1042</v>
      </c>
      <c r="C35" s="7">
        <v>958</v>
      </c>
      <c r="D35" s="7">
        <v>1068</v>
      </c>
      <c r="E35" s="7">
        <v>1130</v>
      </c>
      <c r="F35" s="7">
        <v>943</v>
      </c>
      <c r="G35" s="7">
        <v>705</v>
      </c>
      <c r="H35" s="7">
        <v>800</v>
      </c>
      <c r="I35" s="7">
        <v>859</v>
      </c>
      <c r="J35" s="7">
        <v>700</v>
      </c>
      <c r="K35" s="7">
        <v>769</v>
      </c>
      <c r="L35" s="7">
        <v>757</v>
      </c>
      <c r="M35" s="31">
        <v>684</v>
      </c>
      <c r="N35" s="31">
        <v>693</v>
      </c>
      <c r="O35" s="37">
        <v>853</v>
      </c>
      <c r="P35" s="37">
        <v>527</v>
      </c>
      <c r="Q35" s="40">
        <f t="shared" ref="Q35:Q45" si="5">P35/$P$3</f>
        <v>5.0411325808303042E-2</v>
      </c>
      <c r="R35" s="17">
        <f t="shared" ref="R35:R45" si="6">(P35-B35)/B35</f>
        <v>-0.49424184261036469</v>
      </c>
      <c r="S35" s="17">
        <f t="shared" ref="S35:S45" si="7">(P35-O35)/O35</f>
        <v>-0.3821805392731536</v>
      </c>
    </row>
    <row r="36" spans="1:19" ht="15" thickBot="1" x14ac:dyDescent="0.35">
      <c r="A36" s="25" t="s">
        <v>47</v>
      </c>
      <c r="B36" s="7">
        <v>1311</v>
      </c>
      <c r="C36" s="7">
        <v>1088</v>
      </c>
      <c r="D36" s="7">
        <v>1206</v>
      </c>
      <c r="E36" s="7">
        <v>1299</v>
      </c>
      <c r="F36" s="7">
        <v>965</v>
      </c>
      <c r="G36" s="7">
        <v>983</v>
      </c>
      <c r="H36" s="7">
        <v>948</v>
      </c>
      <c r="I36" s="7">
        <v>893</v>
      </c>
      <c r="J36" s="7">
        <v>770</v>
      </c>
      <c r="K36" s="7">
        <v>864</v>
      </c>
      <c r="L36" s="7">
        <v>758</v>
      </c>
      <c r="M36" s="31">
        <v>890</v>
      </c>
      <c r="N36" s="31">
        <v>839</v>
      </c>
      <c r="O36" s="37">
        <v>518</v>
      </c>
      <c r="P36" s="37">
        <v>627</v>
      </c>
      <c r="Q36" s="40">
        <f t="shared" si="5"/>
        <v>5.9977042280466804E-2</v>
      </c>
      <c r="R36" s="17">
        <f t="shared" si="6"/>
        <v>-0.52173913043478259</v>
      </c>
      <c r="S36" s="17">
        <f t="shared" si="7"/>
        <v>0.21042471042471042</v>
      </c>
    </row>
    <row r="37" spans="1:19" ht="15" thickBot="1" x14ac:dyDescent="0.35">
      <c r="A37" s="25" t="s">
        <v>48</v>
      </c>
      <c r="B37" s="7">
        <v>1291</v>
      </c>
      <c r="C37" s="7">
        <v>1203</v>
      </c>
      <c r="D37" s="7">
        <v>1216</v>
      </c>
      <c r="E37" s="7">
        <v>1279</v>
      </c>
      <c r="F37" s="7">
        <v>1152</v>
      </c>
      <c r="G37" s="7">
        <v>1036</v>
      </c>
      <c r="H37" s="7">
        <v>1031</v>
      </c>
      <c r="I37" s="7">
        <v>881</v>
      </c>
      <c r="J37" s="7">
        <v>942</v>
      </c>
      <c r="K37" s="7">
        <v>1043</v>
      </c>
      <c r="L37" s="7">
        <v>886</v>
      </c>
      <c r="M37" s="31">
        <v>869</v>
      </c>
      <c r="N37" s="31">
        <v>856</v>
      </c>
      <c r="O37" s="37">
        <v>312</v>
      </c>
      <c r="P37" s="37">
        <v>740</v>
      </c>
      <c r="Q37" s="40">
        <f t="shared" si="5"/>
        <v>7.078630189401186E-2</v>
      </c>
      <c r="R37" s="17">
        <f t="shared" si="6"/>
        <v>-0.42680092951200621</v>
      </c>
      <c r="S37" s="17">
        <f t="shared" si="7"/>
        <v>1.3717948717948718</v>
      </c>
    </row>
    <row r="38" spans="1:19" ht="15" thickBot="1" x14ac:dyDescent="0.35">
      <c r="A38" s="25" t="s">
        <v>49</v>
      </c>
      <c r="B38" s="7">
        <v>1378</v>
      </c>
      <c r="C38" s="7">
        <v>1365</v>
      </c>
      <c r="D38" s="7">
        <v>1381</v>
      </c>
      <c r="E38" s="7">
        <v>1424</v>
      </c>
      <c r="F38" s="7">
        <v>1184</v>
      </c>
      <c r="G38" s="7">
        <v>1048</v>
      </c>
      <c r="H38" s="7">
        <v>1058</v>
      </c>
      <c r="I38" s="7">
        <v>1105</v>
      </c>
      <c r="J38" s="7">
        <v>1065</v>
      </c>
      <c r="K38" s="7">
        <v>997</v>
      </c>
      <c r="L38" s="7">
        <v>969</v>
      </c>
      <c r="M38" s="31">
        <v>866</v>
      </c>
      <c r="N38" s="31">
        <v>978</v>
      </c>
      <c r="O38" s="37">
        <v>738</v>
      </c>
      <c r="P38" s="37">
        <v>974</v>
      </c>
      <c r="Q38" s="40">
        <f t="shared" si="5"/>
        <v>9.3170078438875079E-2</v>
      </c>
      <c r="R38" s="17">
        <f t="shared" si="6"/>
        <v>-0.29317851959361391</v>
      </c>
      <c r="S38" s="17">
        <f t="shared" si="7"/>
        <v>0.31978319783197834</v>
      </c>
    </row>
    <row r="39" spans="1:19" ht="15" thickBot="1" x14ac:dyDescent="0.35">
      <c r="A39" s="25" t="s">
        <v>50</v>
      </c>
      <c r="B39" s="7">
        <v>1351</v>
      </c>
      <c r="C39" s="7">
        <v>1511</v>
      </c>
      <c r="D39" s="7">
        <v>1407</v>
      </c>
      <c r="E39" s="7">
        <v>1380</v>
      </c>
      <c r="F39" s="7">
        <v>1363</v>
      </c>
      <c r="G39" s="7">
        <v>1203</v>
      </c>
      <c r="H39" s="7">
        <v>1077</v>
      </c>
      <c r="I39" s="7">
        <v>1119</v>
      </c>
      <c r="J39" s="7">
        <v>1006</v>
      </c>
      <c r="K39" s="7">
        <v>1022</v>
      </c>
      <c r="L39" s="7">
        <v>998</v>
      </c>
      <c r="M39" s="31">
        <v>939</v>
      </c>
      <c r="N39" s="31">
        <v>1024</v>
      </c>
      <c r="O39" s="37">
        <v>898</v>
      </c>
      <c r="P39" s="37">
        <v>984</v>
      </c>
      <c r="Q39" s="40">
        <f t="shared" si="5"/>
        <v>9.4126650086091446E-2</v>
      </c>
      <c r="R39" s="17">
        <f t="shared" si="6"/>
        <v>-0.27165062916358251</v>
      </c>
      <c r="S39" s="17">
        <f t="shared" si="7"/>
        <v>9.5768374164810696E-2</v>
      </c>
    </row>
    <row r="40" spans="1:19" ht="15" thickBot="1" x14ac:dyDescent="0.35">
      <c r="A40" s="25" t="s">
        <v>77</v>
      </c>
      <c r="B40" s="7">
        <v>1561</v>
      </c>
      <c r="C40" s="7">
        <v>1504</v>
      </c>
      <c r="D40" s="7">
        <v>1510</v>
      </c>
      <c r="E40" s="7">
        <v>1384</v>
      </c>
      <c r="F40" s="7">
        <v>1382</v>
      </c>
      <c r="G40" s="7">
        <v>1250</v>
      </c>
      <c r="H40" s="7">
        <v>1147</v>
      </c>
      <c r="I40" s="7">
        <v>1159</v>
      </c>
      <c r="J40" s="7">
        <v>1171</v>
      </c>
      <c r="K40" s="7">
        <v>1094</v>
      </c>
      <c r="L40" s="7">
        <v>1050</v>
      </c>
      <c r="M40" s="31">
        <v>1016</v>
      </c>
      <c r="N40" s="31">
        <v>1073</v>
      </c>
      <c r="O40" s="37">
        <v>982</v>
      </c>
      <c r="P40" s="37">
        <v>1204</v>
      </c>
      <c r="Q40" s="40">
        <f t="shared" si="5"/>
        <v>0.11517122632485173</v>
      </c>
      <c r="R40" s="17">
        <f t="shared" si="6"/>
        <v>-0.22869955156950672</v>
      </c>
      <c r="S40" s="17">
        <f t="shared" si="7"/>
        <v>0.22606924643584522</v>
      </c>
    </row>
    <row r="41" spans="1:19" ht="15" thickBot="1" x14ac:dyDescent="0.35">
      <c r="A41" s="25" t="s">
        <v>51</v>
      </c>
      <c r="B41" s="7">
        <v>1267</v>
      </c>
      <c r="C41" s="7">
        <v>1328</v>
      </c>
      <c r="D41" s="7">
        <v>1256</v>
      </c>
      <c r="E41" s="7">
        <v>1315</v>
      </c>
      <c r="F41" s="7">
        <v>1235</v>
      </c>
      <c r="G41" s="7">
        <v>1054</v>
      </c>
      <c r="H41" s="7">
        <v>1052</v>
      </c>
      <c r="I41" s="7">
        <v>1049</v>
      </c>
      <c r="J41" s="7">
        <v>1030</v>
      </c>
      <c r="K41" s="7">
        <v>923</v>
      </c>
      <c r="L41" s="7">
        <v>923</v>
      </c>
      <c r="M41" s="31">
        <v>931</v>
      </c>
      <c r="N41" s="31">
        <v>969</v>
      </c>
      <c r="O41" s="37">
        <v>878</v>
      </c>
      <c r="P41" s="37">
        <v>1019</v>
      </c>
      <c r="Q41" s="40">
        <f t="shared" si="5"/>
        <v>9.7474650851348765E-2</v>
      </c>
      <c r="R41" s="17">
        <f t="shared" si="6"/>
        <v>-0.19573796369376481</v>
      </c>
      <c r="S41" s="17">
        <f t="shared" si="7"/>
        <v>0.16059225512528474</v>
      </c>
    </row>
    <row r="42" spans="1:19" ht="15" thickBot="1" x14ac:dyDescent="0.35">
      <c r="A42" s="25" t="s">
        <v>52</v>
      </c>
      <c r="B42" s="7">
        <v>1346</v>
      </c>
      <c r="C42" s="7">
        <v>1329</v>
      </c>
      <c r="D42" s="7">
        <v>1202</v>
      </c>
      <c r="E42" s="7">
        <v>1244</v>
      </c>
      <c r="F42" s="7">
        <v>1216</v>
      </c>
      <c r="G42" s="7">
        <v>1105</v>
      </c>
      <c r="H42" s="7">
        <v>1091</v>
      </c>
      <c r="I42" s="7">
        <v>999</v>
      </c>
      <c r="J42" s="7">
        <v>970</v>
      </c>
      <c r="K42" s="7">
        <v>947</v>
      </c>
      <c r="L42" s="7">
        <v>1034</v>
      </c>
      <c r="M42" s="31">
        <v>934</v>
      </c>
      <c r="N42" s="31">
        <v>917</v>
      </c>
      <c r="O42" s="37">
        <v>995</v>
      </c>
      <c r="P42" s="37">
        <v>1049</v>
      </c>
      <c r="Q42" s="40">
        <f t="shared" si="5"/>
        <v>0.10034436579299789</v>
      </c>
      <c r="R42" s="17">
        <f>(P42-B42)/B42</f>
        <v>-0.22065378900445765</v>
      </c>
      <c r="S42" s="17">
        <f t="shared" si="7"/>
        <v>5.4271356783919596E-2</v>
      </c>
    </row>
    <row r="43" spans="1:19" ht="15" thickBot="1" x14ac:dyDescent="0.35">
      <c r="A43" s="25" t="s">
        <v>53</v>
      </c>
      <c r="B43" s="7">
        <v>1348</v>
      </c>
      <c r="C43" s="7">
        <v>1452</v>
      </c>
      <c r="D43" s="7">
        <v>1240</v>
      </c>
      <c r="E43" s="7">
        <v>1174</v>
      </c>
      <c r="F43" s="7">
        <v>1166</v>
      </c>
      <c r="G43" s="7">
        <v>1162</v>
      </c>
      <c r="H43" s="7">
        <v>1139</v>
      </c>
      <c r="I43" s="7">
        <v>992</v>
      </c>
      <c r="J43" s="7">
        <v>921</v>
      </c>
      <c r="K43" s="7">
        <v>989</v>
      </c>
      <c r="L43" s="7">
        <v>1056</v>
      </c>
      <c r="M43" s="31">
        <v>1010</v>
      </c>
      <c r="N43" s="31">
        <v>1020</v>
      </c>
      <c r="O43" s="37">
        <v>912</v>
      </c>
      <c r="P43" s="37">
        <v>1047</v>
      </c>
      <c r="Q43" s="40">
        <f t="shared" si="5"/>
        <v>0.10015305146355462</v>
      </c>
      <c r="R43" s="17">
        <f t="shared" si="6"/>
        <v>-0.22329376854599406</v>
      </c>
      <c r="S43" s="17">
        <f t="shared" si="7"/>
        <v>0.14802631578947367</v>
      </c>
    </row>
    <row r="44" spans="1:19" ht="15" thickBot="1" x14ac:dyDescent="0.35">
      <c r="A44" s="25" t="s">
        <v>54</v>
      </c>
      <c r="B44" s="7">
        <v>1208</v>
      </c>
      <c r="C44" s="7">
        <v>1263</v>
      </c>
      <c r="D44" s="7">
        <v>1161</v>
      </c>
      <c r="E44" s="7">
        <v>1137</v>
      </c>
      <c r="F44" s="7">
        <v>1124</v>
      </c>
      <c r="G44" s="7">
        <v>1006</v>
      </c>
      <c r="H44" s="7">
        <v>938</v>
      </c>
      <c r="I44" s="7">
        <v>877</v>
      </c>
      <c r="J44" s="7">
        <v>1002</v>
      </c>
      <c r="K44" s="7">
        <v>978</v>
      </c>
      <c r="L44" s="7">
        <v>857</v>
      </c>
      <c r="M44" s="31">
        <v>955</v>
      </c>
      <c r="N44" s="31">
        <v>838</v>
      </c>
      <c r="O44" s="37">
        <v>651</v>
      </c>
      <c r="P44" s="37">
        <v>898</v>
      </c>
      <c r="Q44" s="40">
        <f t="shared" si="5"/>
        <v>8.5900133920030611E-2</v>
      </c>
      <c r="R44" s="17">
        <f t="shared" si="6"/>
        <v>-0.25662251655629137</v>
      </c>
      <c r="S44" s="17">
        <f t="shared" si="7"/>
        <v>0.3794162826420891</v>
      </c>
    </row>
    <row r="45" spans="1:19" ht="15" thickBot="1" x14ac:dyDescent="0.35">
      <c r="A45" s="25" t="s">
        <v>55</v>
      </c>
      <c r="B45" s="7">
        <v>1162</v>
      </c>
      <c r="C45" s="7">
        <v>1117</v>
      </c>
      <c r="D45" s="7">
        <v>1105</v>
      </c>
      <c r="E45" s="7">
        <v>1184</v>
      </c>
      <c r="F45" s="7">
        <v>1155</v>
      </c>
      <c r="G45" s="7">
        <v>967</v>
      </c>
      <c r="H45" s="7">
        <v>967</v>
      </c>
      <c r="I45" s="7">
        <v>897</v>
      </c>
      <c r="J45" s="7">
        <v>1101</v>
      </c>
      <c r="K45" s="7">
        <v>882</v>
      </c>
      <c r="L45" s="7">
        <v>915</v>
      </c>
      <c r="M45" s="31">
        <v>865</v>
      </c>
      <c r="N45" s="31">
        <v>829</v>
      </c>
      <c r="O45" s="37">
        <v>549</v>
      </c>
      <c r="P45" s="37">
        <v>807</v>
      </c>
      <c r="Q45" s="40">
        <f t="shared" si="5"/>
        <v>7.7195331930361585E-2</v>
      </c>
      <c r="R45" s="17">
        <f>(P45-B45)/B45</f>
        <v>-0.30550774526678143</v>
      </c>
      <c r="S45" s="17">
        <f t="shared" si="7"/>
        <v>0.46994535519125685</v>
      </c>
    </row>
    <row r="46" spans="1:19" ht="15" customHeight="1" thickBot="1" x14ac:dyDescent="0.35">
      <c r="A46" s="41" t="s">
        <v>41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3"/>
    </row>
    <row r="47" spans="1:19" ht="15" thickBot="1" x14ac:dyDescent="0.35">
      <c r="A47" s="14" t="s">
        <v>56</v>
      </c>
      <c r="B47" s="1">
        <v>2108</v>
      </c>
      <c r="C47" s="1">
        <v>2116</v>
      </c>
      <c r="D47" s="1">
        <v>2061</v>
      </c>
      <c r="E47" s="1">
        <v>2040</v>
      </c>
      <c r="F47" s="1">
        <v>1848</v>
      </c>
      <c r="G47" s="1">
        <v>1644</v>
      </c>
      <c r="H47" s="1">
        <v>1485</v>
      </c>
      <c r="I47" s="1">
        <v>1492</v>
      </c>
      <c r="J47" s="1">
        <v>1452</v>
      </c>
      <c r="K47" s="1">
        <v>1446</v>
      </c>
      <c r="L47" s="1">
        <v>1395</v>
      </c>
      <c r="M47" s="1">
        <v>1372</v>
      </c>
      <c r="N47" s="1">
        <v>1296</v>
      </c>
      <c r="O47" s="35">
        <v>1014</v>
      </c>
      <c r="P47" s="35">
        <v>1260</v>
      </c>
      <c r="Q47" s="40">
        <f>P47/$P$3</f>
        <v>0.12052802754926344</v>
      </c>
      <c r="R47" s="17">
        <f>(P47-B47)/B47</f>
        <v>-0.40227703984819735</v>
      </c>
      <c r="S47" s="17">
        <f>(P47-O47)/O47</f>
        <v>0.24260355029585798</v>
      </c>
    </row>
    <row r="48" spans="1:19" ht="15" thickBot="1" x14ac:dyDescent="0.35">
      <c r="A48" s="14" t="s">
        <v>57</v>
      </c>
      <c r="B48" s="1">
        <v>2158</v>
      </c>
      <c r="C48" s="1">
        <v>2158</v>
      </c>
      <c r="D48" s="1">
        <v>2103</v>
      </c>
      <c r="E48" s="1">
        <v>2116</v>
      </c>
      <c r="F48" s="1">
        <v>2018</v>
      </c>
      <c r="G48" s="1">
        <v>1867</v>
      </c>
      <c r="H48" s="1">
        <v>1763</v>
      </c>
      <c r="I48" s="1">
        <v>1629</v>
      </c>
      <c r="J48" s="1">
        <v>1631</v>
      </c>
      <c r="K48" s="1">
        <v>1597</v>
      </c>
      <c r="L48" s="1">
        <v>1561</v>
      </c>
      <c r="M48" s="1">
        <v>1530</v>
      </c>
      <c r="N48" s="1">
        <v>1524</v>
      </c>
      <c r="O48" s="35">
        <v>1359</v>
      </c>
      <c r="P48" s="35">
        <v>1467</v>
      </c>
      <c r="Q48" s="40">
        <f>P48/$P$3</f>
        <v>0.14032906064664244</v>
      </c>
      <c r="R48" s="17">
        <f t="shared" ref="R48:R53" si="8">(P48-B48)/B48</f>
        <v>-0.32020389249304915</v>
      </c>
      <c r="S48" s="17">
        <f t="shared" ref="S48:S53" si="9">(P48-O48)/O48</f>
        <v>7.9470198675496692E-2</v>
      </c>
    </row>
    <row r="49" spans="1:19" ht="15" thickBot="1" x14ac:dyDescent="0.35">
      <c r="A49" s="15" t="s">
        <v>58</v>
      </c>
      <c r="B49" s="3">
        <v>2150</v>
      </c>
      <c r="C49" s="3">
        <v>2111</v>
      </c>
      <c r="D49" s="3">
        <v>2117</v>
      </c>
      <c r="E49" s="3">
        <v>2108</v>
      </c>
      <c r="F49" s="3">
        <v>1928</v>
      </c>
      <c r="G49" s="3">
        <v>1686</v>
      </c>
      <c r="H49" s="3">
        <v>1806</v>
      </c>
      <c r="I49" s="3">
        <v>1759</v>
      </c>
      <c r="J49" s="3">
        <v>1636</v>
      </c>
      <c r="K49" s="3">
        <v>1628</v>
      </c>
      <c r="L49" s="1">
        <v>1542</v>
      </c>
      <c r="M49" s="1">
        <v>1541</v>
      </c>
      <c r="N49" s="1">
        <v>1553</v>
      </c>
      <c r="O49" s="35">
        <v>1353</v>
      </c>
      <c r="P49" s="35">
        <v>1540</v>
      </c>
      <c r="Q49" s="40">
        <f>P49/$P$3</f>
        <v>0.14731203367132198</v>
      </c>
      <c r="R49" s="17">
        <f t="shared" si="8"/>
        <v>-0.28372093023255812</v>
      </c>
      <c r="S49" s="17">
        <f t="shared" si="9"/>
        <v>0.13821138211382114</v>
      </c>
    </row>
    <row r="50" spans="1:19" ht="15" thickBot="1" x14ac:dyDescent="0.35">
      <c r="A50" s="14" t="s">
        <v>59</v>
      </c>
      <c r="B50" s="1">
        <v>2114</v>
      </c>
      <c r="C50" s="1">
        <v>2143</v>
      </c>
      <c r="D50" s="1">
        <v>2072</v>
      </c>
      <c r="E50" s="1">
        <v>2147</v>
      </c>
      <c r="F50" s="1">
        <v>1958</v>
      </c>
      <c r="G50" s="1">
        <v>1720</v>
      </c>
      <c r="H50" s="1">
        <v>1739</v>
      </c>
      <c r="I50" s="1">
        <v>1612</v>
      </c>
      <c r="J50" s="1">
        <v>1649</v>
      </c>
      <c r="K50" s="1">
        <v>1604</v>
      </c>
      <c r="L50" s="1">
        <v>1573</v>
      </c>
      <c r="M50" s="1">
        <v>1529</v>
      </c>
      <c r="N50" s="1">
        <v>1535</v>
      </c>
      <c r="O50" s="35">
        <v>1321</v>
      </c>
      <c r="P50" s="35">
        <v>1549</v>
      </c>
      <c r="Q50" s="40">
        <f t="shared" ref="Q48:Q53" si="10">P50/$P$3</f>
        <v>0.14817294815381671</v>
      </c>
      <c r="R50" s="17">
        <f>(P50-B50)/B50</f>
        <v>-0.26726584673604542</v>
      </c>
      <c r="S50" s="17">
        <f t="shared" si="9"/>
        <v>0.17259651778955337</v>
      </c>
    </row>
    <row r="51" spans="1:19" ht="15" thickBot="1" x14ac:dyDescent="0.35">
      <c r="A51" s="14" t="s">
        <v>60</v>
      </c>
      <c r="B51" s="1">
        <v>2271</v>
      </c>
      <c r="C51" s="1">
        <v>2134</v>
      </c>
      <c r="D51" s="1">
        <v>2223</v>
      </c>
      <c r="E51" s="1">
        <v>2136</v>
      </c>
      <c r="F51" s="1">
        <v>2030</v>
      </c>
      <c r="G51" s="1">
        <v>1798</v>
      </c>
      <c r="H51" s="1">
        <v>1773</v>
      </c>
      <c r="I51" s="1">
        <v>1723</v>
      </c>
      <c r="J51" s="1">
        <v>1784</v>
      </c>
      <c r="K51" s="1">
        <v>1650</v>
      </c>
      <c r="L51" s="1">
        <v>1626</v>
      </c>
      <c r="M51" s="1">
        <v>1577</v>
      </c>
      <c r="N51" s="1">
        <v>1626</v>
      </c>
      <c r="O51" s="35">
        <v>1359</v>
      </c>
      <c r="P51" s="35">
        <v>1572</v>
      </c>
      <c r="Q51" s="40">
        <f t="shared" si="10"/>
        <v>0.1503730629424144</v>
      </c>
      <c r="R51" s="17">
        <f t="shared" si="8"/>
        <v>-0.30779392338177014</v>
      </c>
      <c r="S51" s="17">
        <f t="shared" si="9"/>
        <v>0.15673289183222958</v>
      </c>
    </row>
    <row r="52" spans="1:19" ht="15" thickBot="1" x14ac:dyDescent="0.35">
      <c r="A52" s="14" t="s">
        <v>61</v>
      </c>
      <c r="B52" s="1">
        <v>2439</v>
      </c>
      <c r="C52" s="1">
        <v>2219</v>
      </c>
      <c r="D52" s="1">
        <v>2261</v>
      </c>
      <c r="E52" s="1">
        <v>2376</v>
      </c>
      <c r="F52" s="1">
        <v>2133</v>
      </c>
      <c r="G52" s="1">
        <v>1931</v>
      </c>
      <c r="H52" s="1">
        <v>1903</v>
      </c>
      <c r="I52" s="1">
        <v>1862</v>
      </c>
      <c r="J52" s="1">
        <v>1748</v>
      </c>
      <c r="K52" s="1">
        <v>1841</v>
      </c>
      <c r="L52" s="1">
        <v>1616</v>
      </c>
      <c r="M52" s="1">
        <v>1672</v>
      </c>
      <c r="N52" s="1">
        <v>1696</v>
      </c>
      <c r="O52" s="35">
        <v>1444</v>
      </c>
      <c r="P52" s="35">
        <v>1669</v>
      </c>
      <c r="Q52" s="40">
        <f t="shared" si="10"/>
        <v>0.15965180792041325</v>
      </c>
      <c r="R52" s="17">
        <f t="shared" si="8"/>
        <v>-0.31570315703157031</v>
      </c>
      <c r="S52" s="17">
        <f t="shared" si="9"/>
        <v>0.15581717451523547</v>
      </c>
    </row>
    <row r="53" spans="1:19" ht="15" thickBot="1" x14ac:dyDescent="0.35">
      <c r="A53" s="15" t="s">
        <v>62</v>
      </c>
      <c r="B53" s="3">
        <v>2259</v>
      </c>
      <c r="C53" s="3">
        <v>2202</v>
      </c>
      <c r="D53" s="3">
        <v>1952</v>
      </c>
      <c r="E53" s="3">
        <v>2109</v>
      </c>
      <c r="F53" s="3">
        <v>1934</v>
      </c>
      <c r="G53" s="3">
        <v>1752</v>
      </c>
      <c r="H53" s="3">
        <v>1640</v>
      </c>
      <c r="I53" s="3">
        <v>1613</v>
      </c>
      <c r="J53" s="3">
        <v>1540</v>
      </c>
      <c r="K53" s="3">
        <v>1552</v>
      </c>
      <c r="L53" s="3">
        <v>1535</v>
      </c>
      <c r="M53" s="3">
        <v>1516</v>
      </c>
      <c r="N53" s="3">
        <v>1482</v>
      </c>
      <c r="O53" s="36">
        <v>1233</v>
      </c>
      <c r="P53" s="36">
        <v>1397</v>
      </c>
      <c r="Q53" s="40">
        <f>P53/$P$3</f>
        <v>0.1336330591161278</v>
      </c>
      <c r="R53" s="17">
        <f>(P53-B53)/B53</f>
        <v>-0.38158477202301905</v>
      </c>
      <c r="S53" s="17">
        <f t="shared" si="9"/>
        <v>0.13300892133008921</v>
      </c>
    </row>
    <row r="54" spans="1:19" ht="15" thickBot="1" x14ac:dyDescent="0.35">
      <c r="A54" s="41" t="s">
        <v>34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3"/>
    </row>
    <row r="55" spans="1:19" ht="15" thickBot="1" x14ac:dyDescent="0.35">
      <c r="A55" s="26" t="s">
        <v>35</v>
      </c>
      <c r="B55" s="5">
        <v>1770</v>
      </c>
      <c r="C55" s="5">
        <v>1666</v>
      </c>
      <c r="D55" s="5">
        <v>1582</v>
      </c>
      <c r="E55" s="5">
        <v>1537</v>
      </c>
      <c r="F55" s="5">
        <v>1395</v>
      </c>
      <c r="G55" s="5">
        <v>1197</v>
      </c>
      <c r="H55" s="5">
        <v>1017</v>
      </c>
      <c r="I55" s="5">
        <v>1012</v>
      </c>
      <c r="J55" s="5">
        <v>944</v>
      </c>
      <c r="K55" s="5">
        <v>925</v>
      </c>
      <c r="L55" s="5">
        <v>872</v>
      </c>
      <c r="M55" s="5">
        <v>839</v>
      </c>
      <c r="N55" s="5">
        <v>844</v>
      </c>
      <c r="O55" s="38">
        <v>667</v>
      </c>
      <c r="P55" s="38">
        <v>854</v>
      </c>
      <c r="Q55" s="40">
        <f>P55/$P$3</f>
        <v>8.1691218672278548E-2</v>
      </c>
      <c r="R55" s="17">
        <f>(P55-B55)/B55</f>
        <v>-0.51751412429378529</v>
      </c>
      <c r="S55" s="17">
        <f>(P55-O55)/O55</f>
        <v>0.28035982008995503</v>
      </c>
    </row>
    <row r="56" spans="1:19" ht="15" thickBot="1" x14ac:dyDescent="0.35">
      <c r="A56" s="27" t="s">
        <v>36</v>
      </c>
      <c r="B56" s="5">
        <v>1761</v>
      </c>
      <c r="C56" s="5">
        <v>1674</v>
      </c>
      <c r="D56" s="5">
        <v>1636</v>
      </c>
      <c r="E56" s="5">
        <v>1594</v>
      </c>
      <c r="F56" s="5">
        <v>1574</v>
      </c>
      <c r="G56" s="5">
        <v>1364</v>
      </c>
      <c r="H56" s="5">
        <v>1320</v>
      </c>
      <c r="I56" s="5">
        <v>1245</v>
      </c>
      <c r="J56" s="5">
        <v>1222</v>
      </c>
      <c r="K56" s="5">
        <v>1187</v>
      </c>
      <c r="L56" s="5">
        <v>1159</v>
      </c>
      <c r="M56" s="5">
        <v>1090</v>
      </c>
      <c r="N56" s="5">
        <v>1095</v>
      </c>
      <c r="O56" s="38">
        <v>797</v>
      </c>
      <c r="P56" s="38">
        <v>939</v>
      </c>
      <c r="Q56" s="40">
        <f t="shared" ref="Q56:Q60" si="11">P56/$P$3</f>
        <v>8.9822077673617759E-2</v>
      </c>
      <c r="R56" s="17">
        <f t="shared" ref="R56:R60" si="12">(P56-B56)/B56</f>
        <v>-0.46678023850085176</v>
      </c>
      <c r="S56" s="17">
        <f t="shared" ref="S56:S60" si="13">(P56-O56)/O56</f>
        <v>0.178168130489335</v>
      </c>
    </row>
    <row r="57" spans="1:19" ht="15" thickBot="1" x14ac:dyDescent="0.35">
      <c r="A57" s="27" t="s">
        <v>37</v>
      </c>
      <c r="B57" s="5">
        <v>3019</v>
      </c>
      <c r="C57" s="5">
        <v>2922</v>
      </c>
      <c r="D57" s="5">
        <v>2977</v>
      </c>
      <c r="E57" s="5">
        <v>3085</v>
      </c>
      <c r="F57" s="5">
        <v>2962</v>
      </c>
      <c r="G57" s="5">
        <v>2705</v>
      </c>
      <c r="H57" s="5">
        <v>2712</v>
      </c>
      <c r="I57" s="5">
        <v>2562</v>
      </c>
      <c r="J57" s="5">
        <v>2434</v>
      </c>
      <c r="K57" s="5">
        <v>2433</v>
      </c>
      <c r="L57" s="5">
        <v>2355</v>
      </c>
      <c r="M57" s="5">
        <v>2450</v>
      </c>
      <c r="N57" s="5">
        <v>2359</v>
      </c>
      <c r="O57" s="38">
        <v>2124</v>
      </c>
      <c r="P57" s="38">
        <v>2266</v>
      </c>
      <c r="Q57" s="40">
        <f t="shared" si="11"/>
        <v>0.21675913525923091</v>
      </c>
      <c r="R57" s="17">
        <f t="shared" si="12"/>
        <v>-0.24942033786021861</v>
      </c>
      <c r="S57" s="17">
        <f t="shared" si="13"/>
        <v>6.6854990583804147E-2</v>
      </c>
    </row>
    <row r="58" spans="1:19" ht="15" thickBot="1" x14ac:dyDescent="0.35">
      <c r="A58" s="27" t="s">
        <v>38</v>
      </c>
      <c r="B58" s="5">
        <v>3770</v>
      </c>
      <c r="C58" s="5">
        <v>3589</v>
      </c>
      <c r="D58" s="5">
        <v>3522</v>
      </c>
      <c r="E58" s="5">
        <v>3677</v>
      </c>
      <c r="F58" s="5">
        <v>3355</v>
      </c>
      <c r="G58" s="5">
        <v>3012</v>
      </c>
      <c r="H58" s="5">
        <v>2985</v>
      </c>
      <c r="I58" s="5">
        <v>2852</v>
      </c>
      <c r="J58" s="5">
        <v>2996</v>
      </c>
      <c r="K58" s="5">
        <v>2917</v>
      </c>
      <c r="L58" s="5">
        <v>2803</v>
      </c>
      <c r="M58" s="5">
        <v>2763</v>
      </c>
      <c r="N58" s="5">
        <v>2761</v>
      </c>
      <c r="O58" s="38">
        <v>2351</v>
      </c>
      <c r="P58" s="38">
        <v>2740</v>
      </c>
      <c r="Q58" s="40">
        <f t="shared" si="11"/>
        <v>0.26210063133728717</v>
      </c>
      <c r="R58" s="17">
        <f t="shared" si="12"/>
        <v>-0.27320954907161804</v>
      </c>
      <c r="S58" s="17">
        <f t="shared" si="13"/>
        <v>0.16546150574223734</v>
      </c>
    </row>
    <row r="59" spans="1:19" ht="15" thickBot="1" x14ac:dyDescent="0.35">
      <c r="A59" s="27" t="s">
        <v>39</v>
      </c>
      <c r="B59" s="5">
        <v>3270</v>
      </c>
      <c r="C59" s="5">
        <v>3299</v>
      </c>
      <c r="D59" s="5">
        <v>3245</v>
      </c>
      <c r="E59" s="5">
        <v>3303</v>
      </c>
      <c r="F59" s="5">
        <v>2914</v>
      </c>
      <c r="G59" s="5">
        <v>2652</v>
      </c>
      <c r="H59" s="5">
        <v>2568</v>
      </c>
      <c r="I59" s="5">
        <v>2656</v>
      </c>
      <c r="J59" s="5">
        <v>2393</v>
      </c>
      <c r="K59" s="5">
        <v>2489</v>
      </c>
      <c r="L59" s="5">
        <v>2404</v>
      </c>
      <c r="M59" s="5">
        <v>2316</v>
      </c>
      <c r="N59" s="5">
        <v>2311</v>
      </c>
      <c r="O59" s="38">
        <v>2002</v>
      </c>
      <c r="P59" s="38">
        <v>2386</v>
      </c>
      <c r="Q59" s="40">
        <f t="shared" si="11"/>
        <v>0.22823799502582742</v>
      </c>
      <c r="R59" s="17">
        <f t="shared" si="12"/>
        <v>-0.27033639143730887</v>
      </c>
      <c r="S59" s="17">
        <f t="shared" si="13"/>
        <v>0.19180819180819181</v>
      </c>
    </row>
    <row r="60" spans="1:19" ht="15" thickBot="1" x14ac:dyDescent="0.35">
      <c r="A60" s="28" t="s">
        <v>40</v>
      </c>
      <c r="B60" s="6">
        <v>1909</v>
      </c>
      <c r="C60" s="6">
        <v>1933</v>
      </c>
      <c r="D60" s="6">
        <v>1827</v>
      </c>
      <c r="E60" s="6">
        <v>1836</v>
      </c>
      <c r="F60" s="6">
        <v>1649</v>
      </c>
      <c r="G60" s="6">
        <v>1468</v>
      </c>
      <c r="H60" s="6">
        <v>1507</v>
      </c>
      <c r="I60" s="6">
        <v>1363</v>
      </c>
      <c r="J60" s="6">
        <v>1451</v>
      </c>
      <c r="K60" s="6">
        <v>1367</v>
      </c>
      <c r="L60" s="5">
        <v>1255</v>
      </c>
      <c r="M60" s="5">
        <v>1279</v>
      </c>
      <c r="N60" s="5">
        <v>1342</v>
      </c>
      <c r="O60" s="38">
        <v>1142</v>
      </c>
      <c r="P60" s="38">
        <v>1269</v>
      </c>
      <c r="Q60" s="40">
        <f>P60/$P$3</f>
        <v>0.12138894203175818</v>
      </c>
      <c r="R60" s="17">
        <f>(P60-B60)/B60</f>
        <v>-0.3352540597171294</v>
      </c>
      <c r="S60" s="17">
        <f t="shared" si="13"/>
        <v>0.11120840630472854</v>
      </c>
    </row>
    <row r="61" spans="1:19" ht="15" thickBot="1" x14ac:dyDescent="0.35">
      <c r="A61" s="41" t="s">
        <v>17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3"/>
    </row>
    <row r="62" spans="1:19" ht="15" thickBot="1" x14ac:dyDescent="0.35">
      <c r="A62" s="11" t="s">
        <v>44</v>
      </c>
      <c r="B62" s="12">
        <v>26890</v>
      </c>
      <c r="C62" s="12">
        <v>26002</v>
      </c>
      <c r="D62" s="12">
        <v>25645</v>
      </c>
      <c r="E62" s="12">
        <v>26109</v>
      </c>
      <c r="F62" s="12">
        <v>23794</v>
      </c>
      <c r="G62" s="12">
        <v>21120</v>
      </c>
      <c r="H62" s="12">
        <v>20660</v>
      </c>
      <c r="I62" s="12">
        <v>19895</v>
      </c>
      <c r="J62" s="12">
        <v>19246</v>
      </c>
      <c r="K62" s="12">
        <v>19122</v>
      </c>
      <c r="L62" s="12">
        <v>18131</v>
      </c>
      <c r="M62" s="12">
        <v>17985</v>
      </c>
      <c r="N62" s="12">
        <v>18153</v>
      </c>
      <c r="O62" s="12">
        <v>15383</v>
      </c>
      <c r="P62" s="12">
        <v>17914</v>
      </c>
      <c r="Q62" s="23">
        <f>SUM(Q63:Q70)</f>
        <v>1</v>
      </c>
      <c r="R62" s="16">
        <f>(P62-B62)/B62</f>
        <v>-0.33380438824841946</v>
      </c>
      <c r="S62" s="16">
        <f>(P62-O62)/O62</f>
        <v>0.16453227588896835</v>
      </c>
    </row>
    <row r="63" spans="1:19" ht="15" thickBot="1" x14ac:dyDescent="0.35">
      <c r="A63" s="21" t="s">
        <v>18</v>
      </c>
      <c r="B63" s="3">
        <v>15458</v>
      </c>
      <c r="C63" s="3">
        <v>14668</v>
      </c>
      <c r="D63" s="3">
        <v>14858</v>
      </c>
      <c r="E63" s="3">
        <v>14642</v>
      </c>
      <c r="F63" s="3">
        <v>13139</v>
      </c>
      <c r="G63" s="3">
        <v>11728</v>
      </c>
      <c r="H63" s="3">
        <v>11385</v>
      </c>
      <c r="I63" s="3">
        <v>10958</v>
      </c>
      <c r="J63" s="3">
        <v>10483</v>
      </c>
      <c r="K63" s="4">
        <v>10371</v>
      </c>
      <c r="L63" s="4">
        <v>9767</v>
      </c>
      <c r="M63" s="4">
        <v>9600</v>
      </c>
      <c r="N63" s="4">
        <v>9727</v>
      </c>
      <c r="O63" s="39">
        <v>7999</v>
      </c>
      <c r="P63" s="39">
        <v>9297</v>
      </c>
      <c r="Q63" s="33">
        <f>P63/$P$62</f>
        <v>0.51897956905213805</v>
      </c>
      <c r="R63" s="17">
        <f>(P63-B63)/B63</f>
        <v>-0.39856385043343251</v>
      </c>
      <c r="S63" s="17">
        <f>(P63-O63)/O63</f>
        <v>0.16227028378547317</v>
      </c>
    </row>
    <row r="64" spans="1:19" ht="15" thickBot="1" x14ac:dyDescent="0.35">
      <c r="A64" s="21" t="s">
        <v>22</v>
      </c>
      <c r="B64" s="3">
        <v>7585</v>
      </c>
      <c r="C64" s="3">
        <v>7657</v>
      </c>
      <c r="D64" s="3">
        <v>7330</v>
      </c>
      <c r="E64" s="3">
        <v>7762</v>
      </c>
      <c r="F64" s="3">
        <v>7328</v>
      </c>
      <c r="G64" s="3">
        <v>6625</v>
      </c>
      <c r="H64" s="3">
        <v>6656</v>
      </c>
      <c r="I64" s="3">
        <v>6472</v>
      </c>
      <c r="J64" s="3">
        <v>6208</v>
      </c>
      <c r="K64" s="4">
        <v>6263</v>
      </c>
      <c r="L64" s="4">
        <v>6039</v>
      </c>
      <c r="M64" s="4">
        <v>6038</v>
      </c>
      <c r="N64" s="4">
        <v>6094</v>
      </c>
      <c r="O64" s="39">
        <v>5460</v>
      </c>
      <c r="P64" s="39">
        <v>6494</v>
      </c>
      <c r="Q64" s="33">
        <f t="shared" ref="Q64:Q70" si="14">P64/$P$62</f>
        <v>0.36250976889583564</v>
      </c>
      <c r="R64" s="17">
        <f t="shared" ref="R64:R70" si="15">(P64-B64)/B64</f>
        <v>-0.14383651944627554</v>
      </c>
      <c r="S64" s="17">
        <f t="shared" ref="S64:S69" si="16">(P64-O64)/O64</f>
        <v>0.18937728937728937</v>
      </c>
    </row>
    <row r="65" spans="1:21" ht="15" thickBot="1" x14ac:dyDescent="0.35">
      <c r="A65" s="21" t="s">
        <v>19</v>
      </c>
      <c r="B65" s="3">
        <v>663</v>
      </c>
      <c r="C65" s="3">
        <v>537</v>
      </c>
      <c r="D65" s="3">
        <v>538</v>
      </c>
      <c r="E65" s="3">
        <v>683</v>
      </c>
      <c r="F65" s="3">
        <v>580</v>
      </c>
      <c r="G65" s="3">
        <v>465</v>
      </c>
      <c r="H65" s="3">
        <v>441</v>
      </c>
      <c r="I65" s="3">
        <v>411</v>
      </c>
      <c r="J65" s="3">
        <v>496</v>
      </c>
      <c r="K65" s="4">
        <v>437</v>
      </c>
      <c r="L65" s="4">
        <v>395</v>
      </c>
      <c r="M65" s="4">
        <v>418</v>
      </c>
      <c r="N65" s="4">
        <v>394</v>
      </c>
      <c r="O65" s="39">
        <v>306</v>
      </c>
      <c r="P65" s="39">
        <v>343</v>
      </c>
      <c r="Q65" s="33">
        <f t="shared" si="14"/>
        <v>1.9147035837892151E-2</v>
      </c>
      <c r="R65" s="17">
        <f t="shared" si="15"/>
        <v>-0.48265460030165913</v>
      </c>
      <c r="S65" s="17">
        <f t="shared" si="16"/>
        <v>0.12091503267973856</v>
      </c>
      <c r="U65" s="30"/>
    </row>
    <row r="66" spans="1:21" ht="15" thickBot="1" x14ac:dyDescent="0.35">
      <c r="A66" s="21" t="s">
        <v>23</v>
      </c>
      <c r="B66" s="3">
        <v>227</v>
      </c>
      <c r="C66" s="3">
        <v>224</v>
      </c>
      <c r="D66" s="3">
        <v>218</v>
      </c>
      <c r="E66" s="3">
        <v>251</v>
      </c>
      <c r="F66" s="3">
        <v>304</v>
      </c>
      <c r="G66" s="3">
        <v>279</v>
      </c>
      <c r="H66" s="3">
        <v>297</v>
      </c>
      <c r="I66" s="3">
        <v>261</v>
      </c>
      <c r="J66" s="3">
        <v>275</v>
      </c>
      <c r="K66" s="4">
        <v>251</v>
      </c>
      <c r="L66" s="4">
        <v>240</v>
      </c>
      <c r="M66" s="4">
        <v>222</v>
      </c>
      <c r="N66" s="32">
        <v>257</v>
      </c>
      <c r="O66" s="32">
        <v>250</v>
      </c>
      <c r="P66" s="32">
        <v>289</v>
      </c>
      <c r="Q66" s="33">
        <f t="shared" si="14"/>
        <v>1.6132633694317295E-2</v>
      </c>
      <c r="R66" s="17">
        <f t="shared" si="15"/>
        <v>0.27312775330396477</v>
      </c>
      <c r="S66" s="17">
        <f t="shared" si="16"/>
        <v>0.156</v>
      </c>
    </row>
    <row r="67" spans="1:21" ht="28.2" thickBot="1" x14ac:dyDescent="0.35">
      <c r="A67" s="21" t="s">
        <v>24</v>
      </c>
      <c r="B67" s="3">
        <v>1580</v>
      </c>
      <c r="C67" s="3">
        <v>1482</v>
      </c>
      <c r="D67" s="3">
        <v>1440</v>
      </c>
      <c r="E67" s="3">
        <v>1447</v>
      </c>
      <c r="F67" s="3">
        <v>1162</v>
      </c>
      <c r="G67" s="3">
        <v>1049</v>
      </c>
      <c r="H67" s="3">
        <v>1015</v>
      </c>
      <c r="I67" s="3">
        <v>976</v>
      </c>
      <c r="J67" s="3">
        <v>945</v>
      </c>
      <c r="K67" s="4">
        <v>942</v>
      </c>
      <c r="L67" s="4">
        <f>830+59</f>
        <v>889</v>
      </c>
      <c r="M67" s="4">
        <f>858+61</f>
        <v>919</v>
      </c>
      <c r="N67" s="32">
        <v>901</v>
      </c>
      <c r="O67" s="32">
        <v>799</v>
      </c>
      <c r="P67" s="32">
        <v>886</v>
      </c>
      <c r="Q67" s="33">
        <f t="shared" si="14"/>
        <v>4.9458524059394889E-2</v>
      </c>
      <c r="R67" s="17">
        <f t="shared" si="15"/>
        <v>-0.43924050632911393</v>
      </c>
      <c r="S67" s="17">
        <f t="shared" si="16"/>
        <v>0.10888610763454318</v>
      </c>
      <c r="U67" s="30"/>
    </row>
    <row r="68" spans="1:21" ht="28.2" thickBot="1" x14ac:dyDescent="0.35">
      <c r="A68" s="21" t="s">
        <v>25</v>
      </c>
      <c r="B68" s="3">
        <v>567</v>
      </c>
      <c r="C68" s="3">
        <v>606</v>
      </c>
      <c r="D68" s="3">
        <v>482</v>
      </c>
      <c r="E68" s="3">
        <v>526</v>
      </c>
      <c r="F68" s="3">
        <v>436</v>
      </c>
      <c r="G68" s="3">
        <v>379</v>
      </c>
      <c r="H68" s="3">
        <v>336</v>
      </c>
      <c r="I68" s="3">
        <v>341</v>
      </c>
      <c r="J68" s="3">
        <v>321</v>
      </c>
      <c r="K68" s="4">
        <v>333</v>
      </c>
      <c r="L68" s="4">
        <v>309</v>
      </c>
      <c r="M68" s="4">
        <v>309</v>
      </c>
      <c r="N68" s="32">
        <v>283</v>
      </c>
      <c r="O68" s="32">
        <v>179</v>
      </c>
      <c r="P68" s="32">
        <v>169</v>
      </c>
      <c r="Q68" s="33">
        <f t="shared" si="14"/>
        <v>9.433962264150943E-3</v>
      </c>
      <c r="R68" s="17">
        <f>(P68-B68)/B68</f>
        <v>-0.70194003527336857</v>
      </c>
      <c r="S68" s="17">
        <f t="shared" si="16"/>
        <v>-5.5865921787709494E-2</v>
      </c>
    </row>
    <row r="69" spans="1:21" ht="15" thickBot="1" x14ac:dyDescent="0.35">
      <c r="A69" s="22" t="s">
        <v>20</v>
      </c>
      <c r="B69" s="3">
        <v>349</v>
      </c>
      <c r="C69" s="3">
        <v>365</v>
      </c>
      <c r="D69" s="3">
        <v>321</v>
      </c>
      <c r="E69" s="3">
        <v>325</v>
      </c>
      <c r="F69" s="3">
        <v>311</v>
      </c>
      <c r="G69" s="3">
        <v>274</v>
      </c>
      <c r="H69" s="3">
        <v>275</v>
      </c>
      <c r="I69" s="3">
        <v>261</v>
      </c>
      <c r="J69" s="3">
        <v>281</v>
      </c>
      <c r="K69" s="4">
        <v>251</v>
      </c>
      <c r="L69" s="4">
        <v>251</v>
      </c>
      <c r="M69" s="4">
        <v>238</v>
      </c>
      <c r="N69" s="32">
        <v>227</v>
      </c>
      <c r="O69" s="32">
        <v>143</v>
      </c>
      <c r="P69" s="32">
        <v>202</v>
      </c>
      <c r="Q69" s="33">
        <f t="shared" si="14"/>
        <v>1.127609690744669E-2</v>
      </c>
      <c r="R69" s="17">
        <f>(P69-B69)/B69</f>
        <v>-0.42120343839541546</v>
      </c>
      <c r="S69" s="17">
        <f t="shared" si="16"/>
        <v>0.41258741258741261</v>
      </c>
    </row>
    <row r="70" spans="1:21" ht="28.2" thickBot="1" x14ac:dyDescent="0.35">
      <c r="A70" s="24" t="s">
        <v>21</v>
      </c>
      <c r="B70" s="3">
        <v>461</v>
      </c>
      <c r="C70" s="3">
        <v>463</v>
      </c>
      <c r="D70" s="3">
        <v>458</v>
      </c>
      <c r="E70" s="3">
        <v>473</v>
      </c>
      <c r="F70" s="3">
        <v>534</v>
      </c>
      <c r="G70" s="3">
        <v>321</v>
      </c>
      <c r="H70" s="3">
        <v>255</v>
      </c>
      <c r="I70" s="3">
        <v>215</v>
      </c>
      <c r="J70" s="3">
        <v>237</v>
      </c>
      <c r="K70" s="4">
        <v>274</v>
      </c>
      <c r="L70" s="4">
        <v>241</v>
      </c>
      <c r="M70" s="4">
        <v>241</v>
      </c>
      <c r="N70" s="32">
        <v>270</v>
      </c>
      <c r="O70" s="32">
        <v>247</v>
      </c>
      <c r="P70" s="32">
        <v>234</v>
      </c>
      <c r="Q70" s="33">
        <f>P70/$P$62</f>
        <v>1.3062409288824383E-2</v>
      </c>
      <c r="R70" s="33">
        <f>(P70-B70)/B70</f>
        <v>-0.49240780911062909</v>
      </c>
      <c r="S70" s="33">
        <f>(P70-O70)/O70</f>
        <v>-5.2631578947368418E-2</v>
      </c>
    </row>
    <row r="71" spans="1:21" x14ac:dyDescent="0.3">
      <c r="L71" s="30"/>
      <c r="M71" s="30"/>
    </row>
    <row r="72" spans="1:21" x14ac:dyDescent="0.3">
      <c r="L72" s="30"/>
      <c r="M72" s="30"/>
      <c r="N72" s="30"/>
      <c r="O72" s="30"/>
      <c r="P72" s="30"/>
      <c r="R72" s="29"/>
    </row>
    <row r="73" spans="1:21" x14ac:dyDescent="0.3">
      <c r="L73" s="30"/>
      <c r="M73" s="30"/>
      <c r="N73" s="30"/>
      <c r="O73" s="30"/>
      <c r="P73" s="30"/>
    </row>
    <row r="74" spans="1:21" x14ac:dyDescent="0.3">
      <c r="L74" s="30"/>
      <c r="M74" s="30"/>
      <c r="N74" s="30"/>
      <c r="O74" s="30"/>
      <c r="P74" s="30"/>
    </row>
    <row r="75" spans="1:21" x14ac:dyDescent="0.3">
      <c r="L75" s="30"/>
      <c r="M75" s="30"/>
      <c r="N75" s="30"/>
      <c r="O75" s="30"/>
      <c r="P75" s="30"/>
    </row>
    <row r="76" spans="1:21" x14ac:dyDescent="0.3">
      <c r="L76" s="30"/>
      <c r="M76" s="30"/>
      <c r="N76" s="30"/>
      <c r="O76" s="30"/>
      <c r="P76" s="30"/>
    </row>
    <row r="77" spans="1:21" x14ac:dyDescent="0.3">
      <c r="L77" s="30"/>
      <c r="M77" s="30"/>
      <c r="N77" s="30"/>
      <c r="O77" s="30"/>
      <c r="P77" s="30"/>
    </row>
    <row r="78" spans="1:21" x14ac:dyDescent="0.3">
      <c r="L78" s="30"/>
      <c r="M78" s="30"/>
      <c r="N78" s="30"/>
      <c r="O78" s="30"/>
      <c r="P78" s="30"/>
    </row>
  </sheetData>
  <mergeCells count="10">
    <mergeCell ref="A61:S61"/>
    <mergeCell ref="A54:S54"/>
    <mergeCell ref="A1:S1"/>
    <mergeCell ref="A4:S4"/>
    <mergeCell ref="A7:S7"/>
    <mergeCell ref="A24:S24"/>
    <mergeCell ref="A27:S27"/>
    <mergeCell ref="A33:S33"/>
    <mergeCell ref="A46:S46"/>
    <mergeCell ref="A10:S10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88" fitToHeight="0" orientation="landscape" r:id="rId1"/>
  <rowBreaks count="2" manualBreakCount="2">
    <brk id="26" max="13" man="1"/>
    <brk id="5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2</vt:i4>
      </vt:variant>
    </vt:vector>
  </HeadingPairs>
  <TitlesOfParts>
    <vt:vector size="3" baseType="lpstr">
      <vt:lpstr>ΑΤΥΧΗΜΑΤΑ</vt:lpstr>
      <vt:lpstr>ΑΤΥΧΗΜΑΤΑ!Print_Area</vt:lpstr>
      <vt:lpstr>ΑΤΥΧΗΜΑΤΑ!Print_Titles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2006_2015_ΦΥΛΟ</dc:title>
  <dc:creator>ΑΘΑΝΑΣΟΠΟΥΛΟΥ ΔΗΜΗΤΡΑ (02271</dc:creator>
  <cp:lastModifiedBy>Miliara Lefkothea</cp:lastModifiedBy>
  <cp:lastPrinted>2023-03-21T13:40:08Z</cp:lastPrinted>
  <dcterms:created xsi:type="dcterms:W3CDTF">2017-09-16T07:57:36Z</dcterms:created>
  <dcterms:modified xsi:type="dcterms:W3CDTF">2023-03-21T14:34:54Z</dcterms:modified>
</cp:coreProperties>
</file>