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230919/Library/CloudStorage/Box-Box/Microgrid Design/input data/"/>
    </mc:Choice>
  </mc:AlternateContent>
  <xr:revisionPtr revIDLastSave="0" documentId="13_ncr:1_{045FD90D-4B9A-5141-B41A-45A1AE27345D}" xr6:coauthVersionLast="47" xr6:coauthVersionMax="47" xr10:uidLastSave="{00000000-0000-0000-0000-000000000000}"/>
  <bookViews>
    <workbookView xWindow="4780" yWindow="1740" windowWidth="27640" windowHeight="16880" activeTab="1" xr2:uid="{86E3727A-2191-D74B-B0E4-88840549BEB9}"/>
  </bookViews>
  <sheets>
    <sheet name="Total Capex" sheetId="1" r:id="rId1"/>
    <sheet name="Energy Components" sheetId="2" r:id="rId2"/>
    <sheet name="Power Compon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2" l="1"/>
  <c r="J28" i="2"/>
  <c r="K28" i="2" s="1"/>
  <c r="J18" i="2"/>
  <c r="K18" i="2" s="1"/>
  <c r="J15" i="2"/>
  <c r="J11" i="2"/>
  <c r="J8" i="2"/>
  <c r="K8" i="2" s="1"/>
  <c r="J6" i="2"/>
  <c r="J5" i="2"/>
  <c r="J4" i="2"/>
  <c r="K4" i="2" s="1"/>
  <c r="J3" i="2"/>
  <c r="F31" i="2"/>
  <c r="F25" i="2"/>
  <c r="G25" i="2" s="1"/>
  <c r="F18" i="2"/>
  <c r="G18" i="2" s="1"/>
  <c r="F16" i="2"/>
  <c r="G16" i="2" s="1"/>
  <c r="F15" i="2"/>
  <c r="G15" i="2" s="1"/>
  <c r="F11" i="2"/>
  <c r="F8" i="2"/>
  <c r="G8" i="2" s="1"/>
  <c r="F6" i="2"/>
  <c r="G6" i="2" s="1"/>
  <c r="F5" i="2"/>
  <c r="F4" i="2"/>
  <c r="G4" i="2" s="1"/>
  <c r="F3" i="2"/>
  <c r="B4" i="2"/>
  <c r="B5" i="2"/>
  <c r="B6" i="2"/>
  <c r="B11" i="2"/>
  <c r="B12" i="2"/>
  <c r="C12" i="2" s="1"/>
  <c r="B18" i="2"/>
  <c r="C18" i="2" s="1"/>
  <c r="B22" i="2"/>
  <c r="B25" i="2"/>
  <c r="B31" i="2"/>
  <c r="B3" i="2"/>
  <c r="C5" i="2" s="1"/>
  <c r="G31" i="2"/>
  <c r="K31" i="3"/>
  <c r="G31" i="3"/>
  <c r="C31" i="3"/>
  <c r="J30" i="3"/>
  <c r="K30" i="3" s="1"/>
  <c r="F30" i="3"/>
  <c r="G30" i="3" s="1"/>
  <c r="B30" i="3"/>
  <c r="C30" i="3" s="1"/>
  <c r="J29" i="3"/>
  <c r="K29" i="3" s="1"/>
  <c r="F29" i="3"/>
  <c r="G29" i="3" s="1"/>
  <c r="B29" i="3"/>
  <c r="C29" i="3" s="1"/>
  <c r="J28" i="3"/>
  <c r="K28" i="3" s="1"/>
  <c r="F28" i="3"/>
  <c r="G28" i="3" s="1"/>
  <c r="C28" i="3"/>
  <c r="B28" i="3"/>
  <c r="K27" i="3"/>
  <c r="J27" i="3"/>
  <c r="F27" i="3"/>
  <c r="G27" i="3" s="1"/>
  <c r="B27" i="3"/>
  <c r="C27" i="3" s="1"/>
  <c r="J26" i="3"/>
  <c r="K26" i="3" s="1"/>
  <c r="G26" i="3"/>
  <c r="F26" i="3"/>
  <c r="F26" i="2" s="1"/>
  <c r="G26" i="2" s="1"/>
  <c r="C26" i="3"/>
  <c r="B26" i="3"/>
  <c r="J25" i="3"/>
  <c r="K25" i="3" s="1"/>
  <c r="F25" i="3"/>
  <c r="G25" i="3" s="1"/>
  <c r="B25" i="3"/>
  <c r="C25" i="3" s="1"/>
  <c r="J24" i="3"/>
  <c r="K24" i="3" s="1"/>
  <c r="F24" i="3"/>
  <c r="F24" i="2" s="1"/>
  <c r="G24" i="2" s="1"/>
  <c r="B24" i="3"/>
  <c r="C24" i="3" s="1"/>
  <c r="J23" i="3"/>
  <c r="K23" i="3" s="1"/>
  <c r="F23" i="3"/>
  <c r="G23" i="3" s="1"/>
  <c r="B23" i="3"/>
  <c r="C23" i="3" s="1"/>
  <c r="K22" i="3"/>
  <c r="J22" i="3"/>
  <c r="F22" i="3"/>
  <c r="G22" i="3" s="1"/>
  <c r="B22" i="3"/>
  <c r="C22" i="3" s="1"/>
  <c r="J21" i="3"/>
  <c r="K21" i="3" s="1"/>
  <c r="F21" i="3"/>
  <c r="G21" i="3" s="1"/>
  <c r="C21" i="3"/>
  <c r="B21" i="3"/>
  <c r="J20" i="3"/>
  <c r="K20" i="3" s="1"/>
  <c r="F20" i="3"/>
  <c r="G20" i="3" s="1"/>
  <c r="B20" i="3"/>
  <c r="C20" i="3" s="1"/>
  <c r="J19" i="3"/>
  <c r="K19" i="3" s="1"/>
  <c r="G19" i="3"/>
  <c r="F19" i="3"/>
  <c r="B19" i="3"/>
  <c r="C19" i="3" s="1"/>
  <c r="J18" i="3"/>
  <c r="K18" i="3" s="1"/>
  <c r="F18" i="3"/>
  <c r="G18" i="3" s="1"/>
  <c r="C18" i="3"/>
  <c r="B18" i="3"/>
  <c r="J17" i="3"/>
  <c r="K17" i="3" s="1"/>
  <c r="F17" i="3"/>
  <c r="G17" i="3" s="1"/>
  <c r="B17" i="3"/>
  <c r="C17" i="3" s="1"/>
  <c r="J16" i="3"/>
  <c r="K16" i="3" s="1"/>
  <c r="G16" i="3"/>
  <c r="F16" i="3"/>
  <c r="B16" i="3"/>
  <c r="C16" i="3" s="1"/>
  <c r="J15" i="3"/>
  <c r="K15" i="3" s="1"/>
  <c r="F15" i="3"/>
  <c r="G15" i="3" s="1"/>
  <c r="B15" i="3"/>
  <c r="C15" i="3" s="1"/>
  <c r="J14" i="3"/>
  <c r="K14" i="3" s="1"/>
  <c r="F14" i="3"/>
  <c r="G14" i="3" s="1"/>
  <c r="B14" i="3"/>
  <c r="C14" i="3" s="1"/>
  <c r="J13" i="3"/>
  <c r="K13" i="3" s="1"/>
  <c r="F13" i="3"/>
  <c r="G13" i="3" s="1"/>
  <c r="C13" i="3"/>
  <c r="B13" i="3"/>
  <c r="J12" i="3"/>
  <c r="K12" i="3" s="1"/>
  <c r="F12" i="3"/>
  <c r="G12" i="3" s="1"/>
  <c r="B12" i="3"/>
  <c r="C12" i="3" s="1"/>
  <c r="K11" i="3"/>
  <c r="G11" i="3"/>
  <c r="C11" i="3"/>
  <c r="J10" i="3"/>
  <c r="K10" i="3" s="1"/>
  <c r="G10" i="3"/>
  <c r="B10" i="3"/>
  <c r="C10" i="3" s="1"/>
  <c r="J9" i="3"/>
  <c r="K9" i="3" s="1"/>
  <c r="G9" i="3"/>
  <c r="B9" i="3"/>
  <c r="C9" i="3" s="1"/>
  <c r="J8" i="3"/>
  <c r="K8" i="3" s="1"/>
  <c r="G8" i="3"/>
  <c r="B8" i="3"/>
  <c r="C8" i="3" s="1"/>
  <c r="J7" i="3"/>
  <c r="K7" i="3" s="1"/>
  <c r="G7" i="3"/>
  <c r="B7" i="3"/>
  <c r="C7" i="3" s="1"/>
  <c r="K6" i="3"/>
  <c r="G6" i="3"/>
  <c r="C6" i="3"/>
  <c r="K5" i="3"/>
  <c r="G5" i="3"/>
  <c r="C5" i="3"/>
  <c r="K4" i="3"/>
  <c r="G4" i="3"/>
  <c r="C4" i="3"/>
  <c r="K31" i="1"/>
  <c r="G31" i="1"/>
  <c r="C31" i="1"/>
  <c r="J30" i="1"/>
  <c r="K30" i="1" s="1"/>
  <c r="F30" i="1"/>
  <c r="G30" i="1" s="1"/>
  <c r="B30" i="1"/>
  <c r="C30" i="1" s="1"/>
  <c r="J29" i="1"/>
  <c r="K29" i="1" s="1"/>
  <c r="G29" i="1"/>
  <c r="F29" i="1"/>
  <c r="F29" i="2" s="1"/>
  <c r="B29" i="1"/>
  <c r="C29" i="1" s="1"/>
  <c r="J28" i="1"/>
  <c r="K28" i="1" s="1"/>
  <c r="F28" i="1"/>
  <c r="G28" i="1" s="1"/>
  <c r="B28" i="1"/>
  <c r="C28" i="1" s="1"/>
  <c r="J27" i="1"/>
  <c r="K27" i="1" s="1"/>
  <c r="F27" i="1"/>
  <c r="G27" i="1" s="1"/>
  <c r="B27" i="1"/>
  <c r="C27" i="1" s="1"/>
  <c r="J26" i="1"/>
  <c r="K26" i="1" s="1"/>
  <c r="F26" i="1"/>
  <c r="G26" i="1" s="1"/>
  <c r="B26" i="1"/>
  <c r="C26" i="1" s="1"/>
  <c r="J25" i="1"/>
  <c r="K25" i="1" s="1"/>
  <c r="F25" i="1"/>
  <c r="G25" i="1" s="1"/>
  <c r="B25" i="1"/>
  <c r="C25" i="1" s="1"/>
  <c r="J24" i="1"/>
  <c r="K24" i="1" s="1"/>
  <c r="F24" i="1"/>
  <c r="G24" i="1" s="1"/>
  <c r="B24" i="1"/>
  <c r="C24" i="1" s="1"/>
  <c r="J23" i="1"/>
  <c r="K23" i="1" s="1"/>
  <c r="F23" i="1"/>
  <c r="G23" i="1" s="1"/>
  <c r="B23" i="1"/>
  <c r="C23" i="1" s="1"/>
  <c r="J22" i="1"/>
  <c r="K22" i="1" s="1"/>
  <c r="F22" i="1"/>
  <c r="G22" i="1" s="1"/>
  <c r="B22" i="1"/>
  <c r="C22" i="1" s="1"/>
  <c r="J21" i="1"/>
  <c r="K21" i="1" s="1"/>
  <c r="F21" i="1"/>
  <c r="G21" i="1" s="1"/>
  <c r="B21" i="1"/>
  <c r="C21" i="1" s="1"/>
  <c r="J20" i="1"/>
  <c r="K20" i="1" s="1"/>
  <c r="F20" i="1"/>
  <c r="G20" i="1" s="1"/>
  <c r="B20" i="1"/>
  <c r="C20" i="1" s="1"/>
  <c r="J19" i="1"/>
  <c r="K19" i="1" s="1"/>
  <c r="F19" i="1"/>
  <c r="G19" i="1" s="1"/>
  <c r="B19" i="1"/>
  <c r="C19" i="1" s="1"/>
  <c r="J18" i="1"/>
  <c r="K18" i="1" s="1"/>
  <c r="F18" i="1"/>
  <c r="G18" i="1" s="1"/>
  <c r="B18" i="1"/>
  <c r="C18" i="1" s="1"/>
  <c r="J17" i="1"/>
  <c r="K17" i="1" s="1"/>
  <c r="F17" i="1"/>
  <c r="G17" i="1" s="1"/>
  <c r="B17" i="1"/>
  <c r="C17" i="1" s="1"/>
  <c r="J16" i="1"/>
  <c r="K16" i="1" s="1"/>
  <c r="F16" i="1"/>
  <c r="G16" i="1" s="1"/>
  <c r="B16" i="1"/>
  <c r="C16" i="1" s="1"/>
  <c r="J15" i="1"/>
  <c r="K15" i="1" s="1"/>
  <c r="F15" i="1"/>
  <c r="G15" i="1" s="1"/>
  <c r="B15" i="1"/>
  <c r="C15" i="1" s="1"/>
  <c r="J14" i="1"/>
  <c r="K14" i="1" s="1"/>
  <c r="F14" i="1"/>
  <c r="G14" i="1" s="1"/>
  <c r="B14" i="1"/>
  <c r="C14" i="1" s="1"/>
  <c r="J13" i="1"/>
  <c r="K13" i="1" s="1"/>
  <c r="F13" i="1"/>
  <c r="G13" i="1" s="1"/>
  <c r="B13" i="1"/>
  <c r="C13" i="1" s="1"/>
  <c r="J12" i="1"/>
  <c r="K12" i="1" s="1"/>
  <c r="F12" i="1"/>
  <c r="G12" i="1" s="1"/>
  <c r="B12" i="1"/>
  <c r="C12" i="1" s="1"/>
  <c r="K11" i="1"/>
  <c r="G11" i="1"/>
  <c r="C11" i="1"/>
  <c r="J10" i="1"/>
  <c r="K10" i="1" s="1"/>
  <c r="F10" i="1"/>
  <c r="G10" i="1" s="1"/>
  <c r="B10" i="1"/>
  <c r="C10" i="1" s="1"/>
  <c r="J9" i="1"/>
  <c r="K9" i="1" s="1"/>
  <c r="F9" i="1"/>
  <c r="G9" i="1" s="1"/>
  <c r="B9" i="1"/>
  <c r="C9" i="1" s="1"/>
  <c r="J8" i="1"/>
  <c r="K8" i="1" s="1"/>
  <c r="F8" i="1"/>
  <c r="G8" i="1" s="1"/>
  <c r="B8" i="1"/>
  <c r="C8" i="1" s="1"/>
  <c r="J7" i="1"/>
  <c r="K7" i="1" s="1"/>
  <c r="F7" i="1"/>
  <c r="G7" i="1" s="1"/>
  <c r="B7" i="1"/>
  <c r="C7" i="1" s="1"/>
  <c r="K6" i="1"/>
  <c r="G6" i="1"/>
  <c r="C6" i="1"/>
  <c r="K5" i="1"/>
  <c r="G5" i="1"/>
  <c r="C5" i="1"/>
  <c r="K4" i="1"/>
  <c r="G4" i="1"/>
  <c r="C4" i="1"/>
  <c r="B15" i="2" l="1"/>
  <c r="C15" i="2" s="1"/>
  <c r="F21" i="2"/>
  <c r="J12" i="2"/>
  <c r="K12" i="2" s="1"/>
  <c r="J22" i="2"/>
  <c r="K22" i="2" s="1"/>
  <c r="G24" i="3"/>
  <c r="B29" i="2"/>
  <c r="C29" i="2" s="1"/>
  <c r="B19" i="2"/>
  <c r="C19" i="2" s="1"/>
  <c r="B9" i="2"/>
  <c r="C9" i="2" s="1"/>
  <c r="F7" i="2"/>
  <c r="G7" i="2" s="1"/>
  <c r="F17" i="2"/>
  <c r="G17" i="2" s="1"/>
  <c r="F27" i="2"/>
  <c r="G27" i="2" s="1"/>
  <c r="B24" i="2"/>
  <c r="C24" i="2" s="1"/>
  <c r="B14" i="2"/>
  <c r="C14" i="2" s="1"/>
  <c r="F12" i="2"/>
  <c r="G12" i="2" s="1"/>
  <c r="F22" i="2"/>
  <c r="G22" i="2" s="1"/>
  <c r="J13" i="2"/>
  <c r="K13" i="2" s="1"/>
  <c r="J23" i="2"/>
  <c r="K23" i="2" s="1"/>
  <c r="B23" i="2"/>
  <c r="C23" i="2" s="1"/>
  <c r="B13" i="2"/>
  <c r="C13" i="2" s="1"/>
  <c r="G29" i="2"/>
  <c r="F13" i="2"/>
  <c r="G13" i="2" s="1"/>
  <c r="F23" i="2"/>
  <c r="G23" i="2" s="1"/>
  <c r="J14" i="2"/>
  <c r="K14" i="2" s="1"/>
  <c r="J24" i="2"/>
  <c r="K24" i="2" s="1"/>
  <c r="C22" i="2"/>
  <c r="F14" i="2"/>
  <c r="G14" i="2" s="1"/>
  <c r="J25" i="2"/>
  <c r="K25" i="2" s="1"/>
  <c r="C25" i="2"/>
  <c r="C31" i="2"/>
  <c r="B21" i="2"/>
  <c r="C21" i="2" s="1"/>
  <c r="C11" i="2"/>
  <c r="J16" i="2"/>
  <c r="J26" i="2"/>
  <c r="K26" i="2" s="1"/>
  <c r="C4" i="2"/>
  <c r="B30" i="2"/>
  <c r="C30" i="2" s="1"/>
  <c r="B20" i="2"/>
  <c r="C20" i="2" s="1"/>
  <c r="B10" i="2"/>
  <c r="C10" i="2" s="1"/>
  <c r="J7" i="2"/>
  <c r="K7" i="2" s="1"/>
  <c r="J17" i="2"/>
  <c r="K17" i="2" s="1"/>
  <c r="J27" i="2"/>
  <c r="B28" i="2"/>
  <c r="C28" i="2" s="1"/>
  <c r="B8" i="2"/>
  <c r="C8" i="2" s="1"/>
  <c r="F28" i="2"/>
  <c r="J9" i="2"/>
  <c r="K9" i="2" s="1"/>
  <c r="J19" i="2"/>
  <c r="K19" i="2" s="1"/>
  <c r="J29" i="2"/>
  <c r="K29" i="2" s="1"/>
  <c r="B27" i="2"/>
  <c r="C27" i="2" s="1"/>
  <c r="B17" i="2"/>
  <c r="C17" i="2" s="1"/>
  <c r="B7" i="2"/>
  <c r="C7" i="2" s="1"/>
  <c r="F9" i="2"/>
  <c r="F19" i="2"/>
  <c r="G19" i="2" s="1"/>
  <c r="J10" i="2"/>
  <c r="J20" i="2"/>
  <c r="J30" i="2"/>
  <c r="K30" i="2" s="1"/>
  <c r="B26" i="2"/>
  <c r="C26" i="2" s="1"/>
  <c r="B16" i="2"/>
  <c r="C16" i="2" s="1"/>
  <c r="C6" i="2"/>
  <c r="F10" i="2"/>
  <c r="F20" i="2"/>
  <c r="G20" i="2" s="1"/>
  <c r="F30" i="2"/>
  <c r="J21" i="2"/>
  <c r="K31" i="2"/>
  <c r="K10" i="2"/>
  <c r="K20" i="2"/>
  <c r="K21" i="2"/>
  <c r="K27" i="2"/>
  <c r="K15" i="2"/>
  <c r="K5" i="2"/>
  <c r="K6" i="2"/>
  <c r="K11" i="2"/>
  <c r="K16" i="2"/>
  <c r="G28" i="2"/>
  <c r="G10" i="2"/>
  <c r="G11" i="2"/>
  <c r="G9" i="2"/>
  <c r="G30" i="2"/>
  <c r="G5" i="2"/>
  <c r="G21" i="2"/>
</calcChain>
</file>

<file path=xl/sharedStrings.xml><?xml version="1.0" encoding="utf-8"?>
<sst xmlns="http://schemas.openxmlformats.org/spreadsheetml/2006/main" count="47" uniqueCount="13">
  <si>
    <t>High_forecast</t>
  </si>
  <si>
    <t>Percent</t>
  </si>
  <si>
    <t>Mid_forecast</t>
  </si>
  <si>
    <t>Low_forecast</t>
  </si>
  <si>
    <t>Year</t>
  </si>
  <si>
    <t>Capex ($/kWh)</t>
  </si>
  <si>
    <t>Capex Power Components($/kW)</t>
  </si>
  <si>
    <t>https://www.energy-storage.news/li-ion-bess-costs-could-fall-47-by-2030-nrel-says-in-long-term-forecast-update/</t>
  </si>
  <si>
    <t>high</t>
  </si>
  <si>
    <t>mid</t>
  </si>
  <si>
    <t>low</t>
  </si>
  <si>
    <t>noproj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</si>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</sst>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2C2C2C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6299-C0AA-CD4E-A38D-B3C6CBEB1ACF}">
  <dimension ref="A1:N33"/>
  <sheetViews>
    <sheetView workbookViewId="0">
      <selection activeCell="A33" sqref="A33:N33"/>
    </sheetView>
  </sheetViews>
  <sheetFormatPr baseColWidth="10" defaultRowHeight="16" x14ac:dyDescent="0.2"/>
  <cols>
    <col min="4" max="4" width="3.5" customWidth="1"/>
    <col min="8" max="8" width="2.83203125" customWidth="1"/>
    <col min="12" max="12" width="3.1640625" customWidth="1"/>
  </cols>
  <sheetData>
    <row r="1" spans="1:12" x14ac:dyDescent="0.2">
      <c r="A1" s="4" t="s">
        <v>0</v>
      </c>
      <c r="B1" s="4"/>
      <c r="C1" s="4"/>
      <c r="D1" s="1"/>
      <c r="E1" s="4" t="s">
        <v>2</v>
      </c>
      <c r="F1" s="4"/>
      <c r="G1" s="4"/>
      <c r="H1" s="1"/>
      <c r="I1" s="4" t="s">
        <v>3</v>
      </c>
      <c r="J1" s="4"/>
      <c r="K1" s="4"/>
      <c r="L1" s="1"/>
    </row>
    <row r="2" spans="1:12" x14ac:dyDescent="0.2">
      <c r="A2" s="1" t="s">
        <v>4</v>
      </c>
      <c r="B2" s="1" t="s">
        <v>5</v>
      </c>
      <c r="C2" s="1" t="s">
        <v>1</v>
      </c>
      <c r="D2" s="1"/>
      <c r="E2" s="1" t="s">
        <v>4</v>
      </c>
      <c r="F2" s="1" t="s">
        <v>5</v>
      </c>
      <c r="G2" s="1" t="s">
        <v>1</v>
      </c>
      <c r="H2" s="1"/>
      <c r="I2" s="1" t="s">
        <v>4</v>
      </c>
      <c r="J2" s="1" t="s">
        <v>5</v>
      </c>
      <c r="K2" s="1" t="s">
        <v>1</v>
      </c>
      <c r="L2" s="1"/>
    </row>
    <row r="3" spans="1:12" x14ac:dyDescent="0.2">
      <c r="A3" s="1">
        <v>2022</v>
      </c>
      <c r="B3" s="1">
        <v>487.80487804877998</v>
      </c>
      <c r="C3" s="1">
        <v>0</v>
      </c>
      <c r="D3" s="1"/>
      <c r="E3" s="1">
        <v>2022</v>
      </c>
      <c r="F3" s="1">
        <v>487.80487804877998</v>
      </c>
      <c r="G3" s="1">
        <v>0</v>
      </c>
      <c r="H3" s="1"/>
      <c r="I3" s="1">
        <v>2022</v>
      </c>
      <c r="J3" s="1">
        <v>487.80487804877998</v>
      </c>
      <c r="K3" s="1">
        <v>0</v>
      </c>
      <c r="L3" s="1"/>
    </row>
    <row r="4" spans="1:12" x14ac:dyDescent="0.2">
      <c r="A4" s="1">
        <v>2023</v>
      </c>
      <c r="B4" s="2">
        <v>502.43902439024299</v>
      </c>
      <c r="C4" s="1">
        <f t="shared" ref="C4:C31" si="0">100*(B4-B$3)/B$3</f>
        <v>2.9999999999999196</v>
      </c>
      <c r="D4" s="1"/>
      <c r="E4" s="1">
        <v>2023</v>
      </c>
      <c r="F4" s="2">
        <v>465.04065040650403</v>
      </c>
      <c r="G4" s="1">
        <f t="shared" ref="G4:G31" si="1">100*(F4-F$3)/F$3</f>
        <v>-4.6666666666665755</v>
      </c>
      <c r="H4" s="1"/>
      <c r="I4" s="1">
        <v>2023</v>
      </c>
      <c r="J4" s="1">
        <v>352.84552845528401</v>
      </c>
      <c r="K4" s="1">
        <f t="shared" ref="K4:K31" si="2">100*(J4-J$3)/J$3</f>
        <v>-27.666666666666703</v>
      </c>
      <c r="L4" s="1"/>
    </row>
    <row r="5" spans="1:12" x14ac:dyDescent="0.2">
      <c r="A5" s="1">
        <v>2024</v>
      </c>
      <c r="B5" s="1">
        <v>505.69105691056899</v>
      </c>
      <c r="C5" s="1">
        <f t="shared" si="0"/>
        <v>3.66666666666675</v>
      </c>
      <c r="D5" s="1"/>
      <c r="E5" s="1">
        <v>2024</v>
      </c>
      <c r="F5" s="1">
        <v>445.52845528455202</v>
      </c>
      <c r="G5" s="1">
        <f t="shared" si="1"/>
        <v>-8.6666666666667389</v>
      </c>
      <c r="H5" s="1"/>
      <c r="I5" s="1">
        <v>2024</v>
      </c>
      <c r="J5" s="2">
        <v>333.33333333333297</v>
      </c>
      <c r="K5" s="1">
        <f t="shared" si="2"/>
        <v>-31.666666666666671</v>
      </c>
      <c r="L5" s="1"/>
    </row>
    <row r="6" spans="1:12" x14ac:dyDescent="0.2">
      <c r="A6" s="1">
        <v>2025</v>
      </c>
      <c r="B6" s="1">
        <v>495.93495934959299</v>
      </c>
      <c r="C6" s="1">
        <f t="shared" si="0"/>
        <v>1.6666666666666674</v>
      </c>
      <c r="D6" s="1"/>
      <c r="E6" s="1">
        <v>2025</v>
      </c>
      <c r="F6" s="1">
        <v>388.617886178861</v>
      </c>
      <c r="G6" s="1">
        <f t="shared" si="1"/>
        <v>-20.333333333333414</v>
      </c>
      <c r="H6" s="1"/>
      <c r="I6" s="1">
        <v>2025</v>
      </c>
      <c r="J6" s="2">
        <v>313.82113821138199</v>
      </c>
      <c r="K6" s="1">
        <f t="shared" si="2"/>
        <v>-35.666666666666622</v>
      </c>
      <c r="L6" s="1"/>
    </row>
    <row r="7" spans="1:12" x14ac:dyDescent="0.2">
      <c r="A7" s="1">
        <v>2026</v>
      </c>
      <c r="B7" s="1">
        <f>(A7-A$6)*(B$11-B$6)/5+B$6</f>
        <v>477.39837398373936</v>
      </c>
      <c r="C7" s="1">
        <f t="shared" si="0"/>
        <v>-2.1333333333333298</v>
      </c>
      <c r="D7" s="1"/>
      <c r="E7" s="1">
        <v>2026</v>
      </c>
      <c r="F7" s="1">
        <f>(E7-E$6)*(F$11-F$6)/5+F$6</f>
        <v>376.26016260162521</v>
      </c>
      <c r="G7" s="1">
        <f t="shared" si="1"/>
        <v>-22.866666666666752</v>
      </c>
      <c r="H7" s="1"/>
      <c r="I7" s="1">
        <v>2026</v>
      </c>
      <c r="J7" s="1">
        <f>(I7-I$6)*(J$11-J$6)/5+J$6</f>
        <v>300.162601626016</v>
      </c>
      <c r="K7" s="1">
        <f t="shared" si="2"/>
        <v>-38.466666666666654</v>
      </c>
      <c r="L7" s="1"/>
    </row>
    <row r="8" spans="1:12" x14ac:dyDescent="0.2">
      <c r="A8" s="1">
        <v>2027</v>
      </c>
      <c r="B8" s="1">
        <f>(A8-A$6)*(B$11-B$6)/5+B$6</f>
        <v>458.86178861788579</v>
      </c>
      <c r="C8" s="1">
        <f t="shared" si="0"/>
        <v>-5.9333333333333149</v>
      </c>
      <c r="D8" s="1"/>
      <c r="E8" s="1">
        <v>2027</v>
      </c>
      <c r="F8" s="1">
        <f>(E8-E$6)*(F$11-F$6)/5+F$6</f>
        <v>363.90243902438942</v>
      </c>
      <c r="G8" s="1">
        <f t="shared" si="1"/>
        <v>-25.400000000000091</v>
      </c>
      <c r="H8" s="1"/>
      <c r="I8" s="1">
        <v>2027</v>
      </c>
      <c r="J8" s="1">
        <f>(I8-I$6)*(J$11-J$6)/5+J$6</f>
        <v>286.50406504065</v>
      </c>
      <c r="K8" s="1">
        <f t="shared" si="2"/>
        <v>-41.266666666666687</v>
      </c>
      <c r="L8" s="1"/>
    </row>
    <row r="9" spans="1:12" x14ac:dyDescent="0.2">
      <c r="A9" s="1">
        <v>2028</v>
      </c>
      <c r="B9" s="1">
        <f>(A9-A$6)*(B$11-B$6)/5+B$6</f>
        <v>440.32520325203217</v>
      </c>
      <c r="C9" s="1">
        <f t="shared" si="0"/>
        <v>-9.7333333333333112</v>
      </c>
      <c r="D9" s="1"/>
      <c r="E9" s="1">
        <v>2028</v>
      </c>
      <c r="F9" s="1">
        <f>(E9-E$6)*(F$11-F$6)/5+F$6</f>
        <v>351.54471544715358</v>
      </c>
      <c r="G9" s="1">
        <f t="shared" si="1"/>
        <v>-27.93333333333344</v>
      </c>
      <c r="H9" s="1"/>
      <c r="I9" s="1">
        <v>2028</v>
      </c>
      <c r="J9" s="1">
        <f>(I9-I$6)*(J$11-J$6)/5+J$6</f>
        <v>272.84552845528401</v>
      </c>
      <c r="K9" s="1">
        <f t="shared" si="2"/>
        <v>-44.06666666666672</v>
      </c>
      <c r="L9" s="1"/>
    </row>
    <row r="10" spans="1:12" x14ac:dyDescent="0.2">
      <c r="A10" s="1">
        <v>2029</v>
      </c>
      <c r="B10" s="1">
        <f>(A10-A$6)*(B$11-B$6)/5+B$6</f>
        <v>421.7886178861786</v>
      </c>
      <c r="C10" s="1">
        <f t="shared" si="0"/>
        <v>-13.533333333333298</v>
      </c>
      <c r="D10" s="1"/>
      <c r="E10" s="1">
        <v>2029</v>
      </c>
      <c r="F10" s="1">
        <f>(E10-E$6)*(F$11-F$6)/5+F$6</f>
        <v>339.18699186991779</v>
      </c>
      <c r="G10" s="1">
        <f t="shared" si="1"/>
        <v>-30.466666666666782</v>
      </c>
      <c r="H10" s="1"/>
      <c r="I10" s="1">
        <v>2029</v>
      </c>
      <c r="J10" s="1">
        <f>(I10-I$6)*(J$11-J$6)/5+J$6</f>
        <v>259.18699186991802</v>
      </c>
      <c r="K10" s="1">
        <f t="shared" si="2"/>
        <v>-46.866666666666752</v>
      </c>
      <c r="L10" s="1"/>
    </row>
    <row r="11" spans="1:12" x14ac:dyDescent="0.2">
      <c r="A11" s="1">
        <v>2030</v>
      </c>
      <c r="B11" s="1">
        <v>403.25203252032497</v>
      </c>
      <c r="C11" s="1">
        <f t="shared" si="0"/>
        <v>-17.333333333333293</v>
      </c>
      <c r="D11" s="1"/>
      <c r="E11" s="1">
        <v>2030</v>
      </c>
      <c r="F11" s="1">
        <v>326.829268292682</v>
      </c>
      <c r="G11" s="1">
        <f t="shared" si="1"/>
        <v>-33.000000000000121</v>
      </c>
      <c r="H11" s="1"/>
      <c r="I11" s="1">
        <v>2030</v>
      </c>
      <c r="J11" s="1">
        <v>245.528455284552</v>
      </c>
      <c r="K11" s="1">
        <f t="shared" si="2"/>
        <v>-49.666666666666785</v>
      </c>
      <c r="L11" s="1"/>
    </row>
    <row r="12" spans="1:12" x14ac:dyDescent="0.2">
      <c r="A12" s="1">
        <v>2031</v>
      </c>
      <c r="B12" s="1">
        <f t="shared" ref="B12:B30" si="3">(A12-A$11)*(B$31-B$11)/20+B$11</f>
        <v>400.65040650406479</v>
      </c>
      <c r="C12" s="1">
        <f t="shared" si="0"/>
        <v>-17.866666666666635</v>
      </c>
      <c r="D12" s="1"/>
      <c r="E12" s="1">
        <v>2031</v>
      </c>
      <c r="F12" s="1">
        <f t="shared" ref="F12:F30" si="4">(E12-E$11)*(F$31-F$11)/20+F$11</f>
        <v>321.86991869918609</v>
      </c>
      <c r="G12" s="1">
        <f t="shared" si="1"/>
        <v>-34.016666666666779</v>
      </c>
      <c r="H12" s="1"/>
      <c r="I12" s="1">
        <v>2031</v>
      </c>
      <c r="J12" s="1">
        <f t="shared" ref="J12:J30" si="5">(I12-I$11)*(J$31-J$11)/20+J$11</f>
        <v>241.30081300812924</v>
      </c>
      <c r="K12" s="1">
        <f t="shared" si="2"/>
        <v>-50.533333333333452</v>
      </c>
      <c r="L12" s="1"/>
    </row>
    <row r="13" spans="1:12" x14ac:dyDescent="0.2">
      <c r="A13" s="1">
        <v>2032</v>
      </c>
      <c r="B13" s="1">
        <f t="shared" si="3"/>
        <v>398.04878048780461</v>
      </c>
      <c r="C13" s="1">
        <f t="shared" si="0"/>
        <v>-18.39999999999997</v>
      </c>
      <c r="D13" s="1"/>
      <c r="E13" s="1">
        <v>2032</v>
      </c>
      <c r="F13" s="1">
        <f t="shared" si="4"/>
        <v>316.91056910569023</v>
      </c>
      <c r="G13" s="1">
        <f t="shared" si="1"/>
        <v>-35.033333333333431</v>
      </c>
      <c r="H13" s="1"/>
      <c r="I13" s="1">
        <v>2032</v>
      </c>
      <c r="J13" s="1">
        <f t="shared" si="5"/>
        <v>237.07317073170648</v>
      </c>
      <c r="K13" s="1">
        <f t="shared" si="2"/>
        <v>-51.400000000000119</v>
      </c>
      <c r="L13" s="1"/>
    </row>
    <row r="14" spans="1:12" x14ac:dyDescent="0.2">
      <c r="A14" s="1">
        <v>2033</v>
      </c>
      <c r="B14" s="1">
        <f t="shared" si="3"/>
        <v>395.44715447154437</v>
      </c>
      <c r="C14" s="1">
        <f t="shared" si="0"/>
        <v>-18.933333333333319</v>
      </c>
      <c r="D14" s="1"/>
      <c r="E14" s="1">
        <v>2033</v>
      </c>
      <c r="F14" s="1">
        <f t="shared" si="4"/>
        <v>311.95121951219431</v>
      </c>
      <c r="G14" s="1">
        <f t="shared" si="1"/>
        <v>-36.050000000000104</v>
      </c>
      <c r="H14" s="1"/>
      <c r="I14" s="1">
        <v>2033</v>
      </c>
      <c r="J14" s="1">
        <f t="shared" si="5"/>
        <v>232.84552845528376</v>
      </c>
      <c r="K14" s="1">
        <f t="shared" si="2"/>
        <v>-52.266666666666779</v>
      </c>
      <c r="L14" s="1"/>
    </row>
    <row r="15" spans="1:12" x14ac:dyDescent="0.2">
      <c r="A15" s="1">
        <v>2034</v>
      </c>
      <c r="B15" s="1">
        <f t="shared" si="3"/>
        <v>392.84552845528418</v>
      </c>
      <c r="C15" s="1">
        <f t="shared" si="0"/>
        <v>-19.466666666666661</v>
      </c>
      <c r="D15" s="1"/>
      <c r="E15" s="1">
        <v>2034</v>
      </c>
      <c r="F15" s="1">
        <f t="shared" si="4"/>
        <v>306.9918699186984</v>
      </c>
      <c r="G15" s="1">
        <f t="shared" si="1"/>
        <v>-37.066666666666762</v>
      </c>
      <c r="H15" s="1"/>
      <c r="I15" s="1">
        <v>2034</v>
      </c>
      <c r="J15" s="1">
        <f t="shared" si="5"/>
        <v>228.617886178861</v>
      </c>
      <c r="K15" s="1">
        <f t="shared" si="2"/>
        <v>-53.133333333333454</v>
      </c>
      <c r="L15" s="1"/>
    </row>
    <row r="16" spans="1:12" x14ac:dyDescent="0.2">
      <c r="A16" s="1">
        <v>2035</v>
      </c>
      <c r="B16" s="1">
        <f t="shared" si="3"/>
        <v>390.243902439024</v>
      </c>
      <c r="C16" s="1">
        <f t="shared" si="0"/>
        <v>-19.999999999999996</v>
      </c>
      <c r="D16" s="1"/>
      <c r="E16" s="1">
        <v>2035</v>
      </c>
      <c r="F16" s="1">
        <f t="shared" si="4"/>
        <v>302.03252032520248</v>
      </c>
      <c r="G16" s="1">
        <f t="shared" si="1"/>
        <v>-38.083333333333428</v>
      </c>
      <c r="H16" s="1"/>
      <c r="I16" s="1">
        <v>2035</v>
      </c>
      <c r="J16" s="1">
        <f t="shared" si="5"/>
        <v>224.39024390243824</v>
      </c>
      <c r="K16" s="1">
        <f t="shared" si="2"/>
        <v>-54.000000000000121</v>
      </c>
      <c r="L16" s="1"/>
    </row>
    <row r="17" spans="1:12" x14ac:dyDescent="0.2">
      <c r="A17" s="1">
        <v>2036</v>
      </c>
      <c r="B17" s="1">
        <f t="shared" si="3"/>
        <v>387.64227642276376</v>
      </c>
      <c r="C17" s="1">
        <f t="shared" si="0"/>
        <v>-20.533333333333346</v>
      </c>
      <c r="D17" s="1"/>
      <c r="E17" s="1">
        <v>2036</v>
      </c>
      <c r="F17" s="1">
        <f t="shared" si="4"/>
        <v>297.07317073170663</v>
      </c>
      <c r="G17" s="1">
        <f t="shared" si="1"/>
        <v>-39.100000000000072</v>
      </c>
      <c r="H17" s="1"/>
      <c r="I17" s="1">
        <v>2036</v>
      </c>
      <c r="J17" s="1">
        <f t="shared" si="5"/>
        <v>220.16260162601549</v>
      </c>
      <c r="K17" s="1">
        <f t="shared" si="2"/>
        <v>-54.866666666666774</v>
      </c>
      <c r="L17" s="1"/>
    </row>
    <row r="18" spans="1:12" x14ac:dyDescent="0.2">
      <c r="A18" s="1">
        <v>2037</v>
      </c>
      <c r="B18" s="1">
        <f t="shared" si="3"/>
        <v>385.04065040650357</v>
      </c>
      <c r="C18" s="1">
        <f t="shared" si="0"/>
        <v>-21.066666666666688</v>
      </c>
      <c r="D18" s="1"/>
      <c r="E18" s="1">
        <v>2037</v>
      </c>
      <c r="F18" s="1">
        <f t="shared" si="4"/>
        <v>292.11382113821071</v>
      </c>
      <c r="G18" s="1">
        <f t="shared" si="1"/>
        <v>-40.116666666666745</v>
      </c>
      <c r="H18" s="1"/>
      <c r="I18" s="1">
        <v>2037</v>
      </c>
      <c r="J18" s="1">
        <f t="shared" si="5"/>
        <v>215.93495934959273</v>
      </c>
      <c r="K18" s="1">
        <f t="shared" si="2"/>
        <v>-55.733333333333441</v>
      </c>
      <c r="L18" s="1"/>
    </row>
    <row r="19" spans="1:12" x14ac:dyDescent="0.2">
      <c r="A19" s="1">
        <v>2038</v>
      </c>
      <c r="B19" s="1">
        <f t="shared" si="3"/>
        <v>382.43902439024339</v>
      </c>
      <c r="C19" s="1">
        <f t="shared" si="0"/>
        <v>-21.600000000000026</v>
      </c>
      <c r="D19" s="1"/>
      <c r="E19" s="1">
        <v>2038</v>
      </c>
      <c r="F19" s="1">
        <f t="shared" si="4"/>
        <v>287.1544715447148</v>
      </c>
      <c r="G19" s="1">
        <f t="shared" si="1"/>
        <v>-41.133333333333404</v>
      </c>
      <c r="H19" s="1"/>
      <c r="I19" s="1">
        <v>2038</v>
      </c>
      <c r="J19" s="1">
        <f t="shared" si="5"/>
        <v>211.70731707316997</v>
      </c>
      <c r="K19" s="1">
        <f t="shared" si="2"/>
        <v>-56.600000000000108</v>
      </c>
      <c r="L19" s="1"/>
    </row>
    <row r="20" spans="1:12" x14ac:dyDescent="0.2">
      <c r="A20" s="1">
        <v>2039</v>
      </c>
      <c r="B20" s="1">
        <f t="shared" si="3"/>
        <v>379.83739837398321</v>
      </c>
      <c r="C20" s="1">
        <f t="shared" si="0"/>
        <v>-22.133333333333361</v>
      </c>
      <c r="D20" s="1"/>
      <c r="E20" s="1">
        <v>2039</v>
      </c>
      <c r="F20" s="1">
        <f t="shared" si="4"/>
        <v>282.19512195121888</v>
      </c>
      <c r="G20" s="1">
        <f t="shared" si="1"/>
        <v>-42.15000000000007</v>
      </c>
      <c r="H20" s="1"/>
      <c r="I20" s="1">
        <v>2039</v>
      </c>
      <c r="J20" s="1">
        <f t="shared" si="5"/>
        <v>207.47967479674725</v>
      </c>
      <c r="K20" s="1">
        <f t="shared" si="2"/>
        <v>-57.466666666666768</v>
      </c>
      <c r="L20" s="1"/>
    </row>
    <row r="21" spans="1:12" x14ac:dyDescent="0.2">
      <c r="A21" s="1">
        <v>2040</v>
      </c>
      <c r="B21" s="1">
        <f t="shared" si="3"/>
        <v>377.23577235772302</v>
      </c>
      <c r="C21" s="1">
        <f t="shared" si="0"/>
        <v>-22.6666666666667</v>
      </c>
      <c r="D21" s="1"/>
      <c r="E21" s="1">
        <v>2040</v>
      </c>
      <c r="F21" s="1">
        <f t="shared" si="4"/>
        <v>277.23577235772302</v>
      </c>
      <c r="G21" s="1">
        <f t="shared" si="1"/>
        <v>-43.166666666666721</v>
      </c>
      <c r="H21" s="1"/>
      <c r="I21" s="1">
        <v>2040</v>
      </c>
      <c r="J21" s="1">
        <f t="shared" si="5"/>
        <v>203.25203252032449</v>
      </c>
      <c r="K21" s="1">
        <f t="shared" si="2"/>
        <v>-58.333333333333435</v>
      </c>
      <c r="L21" s="1"/>
    </row>
    <row r="22" spans="1:12" x14ac:dyDescent="0.2">
      <c r="A22" s="1">
        <v>2041</v>
      </c>
      <c r="B22" s="1">
        <f t="shared" si="3"/>
        <v>374.63414634146278</v>
      </c>
      <c r="C22" s="1">
        <f t="shared" si="0"/>
        <v>-23.200000000000053</v>
      </c>
      <c r="D22" s="1"/>
      <c r="E22" s="1">
        <v>2041</v>
      </c>
      <c r="F22" s="1">
        <f t="shared" si="4"/>
        <v>272.27642276422711</v>
      </c>
      <c r="G22" s="1">
        <f t="shared" si="1"/>
        <v>-44.183333333333387</v>
      </c>
      <c r="H22" s="1"/>
      <c r="I22" s="1">
        <v>2041</v>
      </c>
      <c r="J22" s="1">
        <f t="shared" si="5"/>
        <v>199.02439024390173</v>
      </c>
      <c r="K22" s="1">
        <f t="shared" si="2"/>
        <v>-59.200000000000102</v>
      </c>
      <c r="L22" s="1"/>
    </row>
    <row r="23" spans="1:12" x14ac:dyDescent="0.2">
      <c r="A23" s="1">
        <v>2042</v>
      </c>
      <c r="B23" s="1">
        <f t="shared" si="3"/>
        <v>372.0325203252026</v>
      </c>
      <c r="C23" s="1">
        <f t="shared" si="0"/>
        <v>-23.733333333333388</v>
      </c>
      <c r="D23" s="1"/>
      <c r="E23" s="1">
        <v>2042</v>
      </c>
      <c r="F23" s="1">
        <f t="shared" si="4"/>
        <v>267.31707317073119</v>
      </c>
      <c r="G23" s="1">
        <f t="shared" si="1"/>
        <v>-45.200000000000045</v>
      </c>
      <c r="H23" s="1"/>
      <c r="I23" s="1">
        <v>2042</v>
      </c>
      <c r="J23" s="1">
        <f t="shared" si="5"/>
        <v>194.79674796747901</v>
      </c>
      <c r="K23" s="1">
        <f t="shared" si="2"/>
        <v>-60.066666666666762</v>
      </c>
      <c r="L23" s="1"/>
    </row>
    <row r="24" spans="1:12" x14ac:dyDescent="0.2">
      <c r="A24" s="1">
        <v>2043</v>
      </c>
      <c r="B24" s="1">
        <f t="shared" si="3"/>
        <v>369.43089430894241</v>
      </c>
      <c r="C24" s="1">
        <f t="shared" si="0"/>
        <v>-24.266666666666726</v>
      </c>
      <c r="D24" s="1"/>
      <c r="E24" s="1">
        <v>2043</v>
      </c>
      <c r="F24" s="1">
        <f t="shared" si="4"/>
        <v>262.35772357723533</v>
      </c>
      <c r="G24" s="1">
        <f t="shared" si="1"/>
        <v>-46.216666666666697</v>
      </c>
      <c r="H24" s="1"/>
      <c r="I24" s="1">
        <v>2043</v>
      </c>
      <c r="J24" s="1">
        <f t="shared" si="5"/>
        <v>190.56910569105622</v>
      </c>
      <c r="K24" s="1">
        <f t="shared" si="2"/>
        <v>-60.933333333333437</v>
      </c>
      <c r="L24" s="1"/>
    </row>
    <row r="25" spans="1:12" x14ac:dyDescent="0.2">
      <c r="A25" s="1">
        <v>2044</v>
      </c>
      <c r="B25" s="1">
        <f t="shared" si="3"/>
        <v>366.82926829268217</v>
      </c>
      <c r="C25" s="1">
        <f t="shared" si="0"/>
        <v>-24.800000000000075</v>
      </c>
      <c r="D25" s="1"/>
      <c r="E25" s="1">
        <v>2044</v>
      </c>
      <c r="F25" s="1">
        <f t="shared" si="4"/>
        <v>257.39837398373942</v>
      </c>
      <c r="G25" s="1">
        <f t="shared" si="1"/>
        <v>-47.233333333333363</v>
      </c>
      <c r="H25" s="1"/>
      <c r="I25" s="1">
        <v>2044</v>
      </c>
      <c r="J25" s="1">
        <f t="shared" si="5"/>
        <v>186.34146341463349</v>
      </c>
      <c r="K25" s="1">
        <f t="shared" si="2"/>
        <v>-61.800000000000097</v>
      </c>
      <c r="L25" s="1"/>
    </row>
    <row r="26" spans="1:12" x14ac:dyDescent="0.2">
      <c r="A26" s="1">
        <v>2045</v>
      </c>
      <c r="B26" s="1">
        <f t="shared" si="3"/>
        <v>364.22764227642199</v>
      </c>
      <c r="C26" s="1">
        <f t="shared" si="0"/>
        <v>-25.333333333333417</v>
      </c>
      <c r="D26" s="1"/>
      <c r="E26" s="1">
        <v>2045</v>
      </c>
      <c r="F26" s="1">
        <f t="shared" si="4"/>
        <v>252.4390243902435</v>
      </c>
      <c r="G26" s="1">
        <f t="shared" si="1"/>
        <v>-48.250000000000028</v>
      </c>
      <c r="H26" s="1"/>
      <c r="I26" s="1">
        <v>2045</v>
      </c>
      <c r="J26" s="1">
        <f t="shared" si="5"/>
        <v>182.11382113821074</v>
      </c>
      <c r="K26" s="1">
        <f t="shared" si="2"/>
        <v>-62.666666666666764</v>
      </c>
      <c r="L26" s="1"/>
    </row>
    <row r="27" spans="1:12" x14ac:dyDescent="0.2">
      <c r="A27" s="1">
        <v>2046</v>
      </c>
      <c r="B27" s="1">
        <f t="shared" si="3"/>
        <v>361.6260162601618</v>
      </c>
      <c r="C27" s="1">
        <f t="shared" si="0"/>
        <v>-25.866666666666752</v>
      </c>
      <c r="D27" s="1"/>
      <c r="E27" s="1">
        <v>2046</v>
      </c>
      <c r="F27" s="1">
        <f t="shared" si="4"/>
        <v>247.47967479674762</v>
      </c>
      <c r="G27" s="1">
        <f t="shared" si="1"/>
        <v>-49.266666666666687</v>
      </c>
      <c r="H27" s="1"/>
      <c r="I27" s="1">
        <v>2046</v>
      </c>
      <c r="J27" s="1">
        <f t="shared" si="5"/>
        <v>177.88617886178798</v>
      </c>
      <c r="K27" s="1">
        <f t="shared" si="2"/>
        <v>-63.533333333333431</v>
      </c>
      <c r="L27" s="1"/>
    </row>
    <row r="28" spans="1:12" x14ac:dyDescent="0.2">
      <c r="A28" s="1">
        <v>2047</v>
      </c>
      <c r="B28" s="1">
        <f t="shared" si="3"/>
        <v>359.02439024390162</v>
      </c>
      <c r="C28" s="1">
        <f t="shared" si="0"/>
        <v>-26.400000000000091</v>
      </c>
      <c r="D28" s="1"/>
      <c r="E28" s="1">
        <v>2047</v>
      </c>
      <c r="F28" s="1">
        <f t="shared" si="4"/>
        <v>242.5203252032517</v>
      </c>
      <c r="G28" s="1">
        <f t="shared" si="1"/>
        <v>-50.283333333333346</v>
      </c>
      <c r="H28" s="1"/>
      <c r="I28" s="1">
        <v>2047</v>
      </c>
      <c r="J28" s="1">
        <f t="shared" si="5"/>
        <v>173.65853658536525</v>
      </c>
      <c r="K28" s="1">
        <f t="shared" si="2"/>
        <v>-64.400000000000091</v>
      </c>
      <c r="L28" s="1"/>
    </row>
    <row r="29" spans="1:12" x14ac:dyDescent="0.2">
      <c r="A29" s="1">
        <v>2048</v>
      </c>
      <c r="B29" s="1">
        <f t="shared" si="3"/>
        <v>356.42276422764144</v>
      </c>
      <c r="C29" s="1">
        <f t="shared" si="0"/>
        <v>-26.933333333333433</v>
      </c>
      <c r="D29" s="1"/>
      <c r="E29" s="1">
        <v>2048</v>
      </c>
      <c r="F29" s="1">
        <f t="shared" si="4"/>
        <v>237.56097560975581</v>
      </c>
      <c r="G29" s="1">
        <f t="shared" si="1"/>
        <v>-51.300000000000004</v>
      </c>
      <c r="H29" s="1"/>
      <c r="I29" s="1">
        <v>2048</v>
      </c>
      <c r="J29" s="1">
        <f t="shared" si="5"/>
        <v>169.43089430894247</v>
      </c>
      <c r="K29" s="1">
        <f t="shared" si="2"/>
        <v>-65.266666666666751</v>
      </c>
      <c r="L29" s="1"/>
    </row>
    <row r="30" spans="1:12" x14ac:dyDescent="0.2">
      <c r="A30" s="1">
        <v>2049</v>
      </c>
      <c r="B30" s="1">
        <f t="shared" si="3"/>
        <v>353.8211382113812</v>
      </c>
      <c r="C30" s="1">
        <f t="shared" si="0"/>
        <v>-27.466666666666779</v>
      </c>
      <c r="D30" s="1"/>
      <c r="E30" s="1">
        <v>2049</v>
      </c>
      <c r="F30" s="1">
        <f t="shared" si="4"/>
        <v>232.6016260162599</v>
      </c>
      <c r="G30" s="1">
        <f t="shared" si="1"/>
        <v>-52.31666666666667</v>
      </c>
      <c r="H30" s="1"/>
      <c r="I30" s="1">
        <v>2049</v>
      </c>
      <c r="J30" s="1">
        <f t="shared" si="5"/>
        <v>165.20325203251974</v>
      </c>
      <c r="K30" s="1">
        <f t="shared" si="2"/>
        <v>-66.133333333333411</v>
      </c>
      <c r="L30" s="1"/>
    </row>
    <row r="31" spans="1:12" x14ac:dyDescent="0.2">
      <c r="A31" s="1">
        <v>2050</v>
      </c>
      <c r="B31" s="1">
        <v>351.21951219512101</v>
      </c>
      <c r="C31" s="1">
        <f t="shared" si="0"/>
        <v>-28.000000000000117</v>
      </c>
      <c r="D31" s="1"/>
      <c r="E31" s="1">
        <v>2050</v>
      </c>
      <c r="F31" s="1">
        <v>227.64227642276401</v>
      </c>
      <c r="G31" s="1">
        <f t="shared" si="1"/>
        <v>-53.333333333333336</v>
      </c>
      <c r="H31" s="1"/>
      <c r="I31" s="1">
        <v>2050</v>
      </c>
      <c r="J31" s="1">
        <v>160.97560975609699</v>
      </c>
      <c r="K31" s="1">
        <f t="shared" si="2"/>
        <v>-67.000000000000085</v>
      </c>
      <c r="L31" s="1"/>
    </row>
    <row r="33" spans="1:14" ht="21" x14ac:dyDescent="0.25">
      <c r="A33" s="3" t="s">
        <v>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</sheetData>
  <mergeCells count="4">
    <mergeCell ref="A33:N33"/>
    <mergeCell ref="A1:C1"/>
    <mergeCell ref="E1:G1"/>
    <mergeCell ref="I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B24D9-8038-A54F-B210-66655A21D05E}">
  <dimension ref="A1:Q31"/>
  <sheetViews>
    <sheetView tabSelected="1" workbookViewId="0">
      <selection activeCell="Q2" sqref="Q2:Q30"/>
    </sheetView>
  </sheetViews>
  <sheetFormatPr baseColWidth="10" defaultRowHeight="16" x14ac:dyDescent="0.2"/>
  <cols>
    <col min="1" max="3" width="10.83203125" style="1"/>
    <col min="4" max="4" width="4.1640625" style="1" customWidth="1"/>
    <col min="5" max="7" width="10.83203125" style="1"/>
    <col min="8" max="8" width="3.83203125" style="1" customWidth="1"/>
    <col min="9" max="9" width="10.83203125" style="1"/>
    <col min="10" max="10" width="10.83203125" style="1" customWidth="1"/>
    <col min="11" max="16384" width="10.83203125" style="1"/>
  </cols>
  <sheetData>
    <row r="1" spans="1:17" x14ac:dyDescent="0.2">
      <c r="A1" s="4" t="s">
        <v>0</v>
      </c>
      <c r="B1" s="4"/>
      <c r="C1" s="4"/>
      <c r="E1" s="4" t="s">
        <v>2</v>
      </c>
      <c r="F1" s="4"/>
      <c r="G1" s="4"/>
      <c r="I1" s="4" t="s">
        <v>3</v>
      </c>
      <c r="J1" s="4"/>
      <c r="K1" s="4"/>
      <c r="M1" s="1" t="s">
        <v>4</v>
      </c>
      <c r="N1" s="1" t="s">
        <v>8</v>
      </c>
      <c r="O1" s="1" t="s">
        <v>9</v>
      </c>
      <c r="P1" s="1" t="s">
        <v>10</v>
      </c>
      <c r="Q1" s="5" t="s">
        <v>11</v>
      </c>
    </row>
    <row r="2" spans="1:17" x14ac:dyDescent="0.2">
      <c r="A2" s="1" t="s">
        <v>4</v>
      </c>
      <c r="B2" s="1" t="s">
        <v>5</v>
      </c>
      <c r="C2" s="1" t="s">
        <v>1</v>
      </c>
      <c r="E2" s="1" t="s">
        <v>4</v>
      </c>
      <c r="F2" s="1" t="s">
        <v>5</v>
      </c>
      <c r="G2" s="1" t="s">
        <v>1</v>
      </c>
      <c r="I2" s="1" t="s">
        <v>4</v>
      </c>
      <c r="J2" s="1" t="s">
        <v>5</v>
      </c>
      <c r="K2" s="1" t="s">
        <v>1</v>
      </c>
      <c r="M2" s="1">
        <v>1</v>
      </c>
      <c r="N2" s="1">
        <v>0</v>
      </c>
      <c r="O2" s="1">
        <v>0</v>
      </c>
      <c r="P2" s="1">
        <v>0</v>
      </c>
      <c r="Q2" s="5">
        <v>0</v>
      </c>
    </row>
    <row r="3" spans="1:17" x14ac:dyDescent="0.2">
      <c r="A3" s="1">
        <v>2022</v>
      </c>
      <c r="B3" s="1">
        <f>'Total Capex'!B3-'Power Components'!B3/4</f>
        <v>397.1406051582955</v>
      </c>
      <c r="C3" s="1">
        <v>0</v>
      </c>
      <c r="E3" s="1">
        <v>2022</v>
      </c>
      <c r="F3" s="1">
        <f>'Total Capex'!F3-'Power Components'!F3/4</f>
        <v>397.1406051582955</v>
      </c>
      <c r="G3" s="1">
        <v>0</v>
      </c>
      <c r="I3" s="1">
        <v>2022</v>
      </c>
      <c r="J3" s="1">
        <f>'Total Capex'!J3-'Power Components'!J3/4</f>
        <v>397.1406051582955</v>
      </c>
      <c r="K3" s="1">
        <v>0</v>
      </c>
      <c r="M3" s="1">
        <v>2</v>
      </c>
      <c r="N3" s="1">
        <v>3</v>
      </c>
      <c r="O3" s="1">
        <v>-5</v>
      </c>
      <c r="P3" s="1">
        <v>-27</v>
      </c>
      <c r="Q3" s="5">
        <v>0</v>
      </c>
    </row>
    <row r="4" spans="1:17" x14ac:dyDescent="0.2">
      <c r="A4" s="1">
        <v>2023</v>
      </c>
      <c r="B4" s="1">
        <f>'Total Capex'!B4-'Power Components'!B4/4</f>
        <v>408.36362044051248</v>
      </c>
      <c r="C4" s="1">
        <f t="shared" ref="C4:C31" si="0">100*(B4-B$3)/B$3</f>
        <v>2.8259551243176499</v>
      </c>
      <c r="E4" s="1">
        <v>2023</v>
      </c>
      <c r="F4" s="1">
        <f>'Total Capex'!F4-'Power Components'!F4/4</f>
        <v>376.35124286610926</v>
      </c>
      <c r="G4" s="1">
        <f t="shared" ref="G4:G31" si="1">100*(F4-F$3)/F$3</f>
        <v>-5.2347611959496945</v>
      </c>
      <c r="I4" s="1">
        <v>2023</v>
      </c>
      <c r="J4" s="1">
        <f>'Total Capex'!J4-'Power Components'!J4/4</f>
        <v>289.47030403876704</v>
      </c>
      <c r="K4" s="1">
        <f t="shared" ref="K4:K31" si="2">100*(J4-J$3)/J$3</f>
        <v>-27.111380634728189</v>
      </c>
      <c r="M4" s="1">
        <v>3</v>
      </c>
      <c r="N4" s="1">
        <v>4</v>
      </c>
      <c r="O4" s="1">
        <v>-9</v>
      </c>
      <c r="P4" s="1">
        <v>-31</v>
      </c>
      <c r="Q4" s="5">
        <v>0</v>
      </c>
    </row>
    <row r="5" spans="1:17" x14ac:dyDescent="0.2">
      <c r="A5" s="1">
        <v>2024</v>
      </c>
      <c r="B5" s="1">
        <f>'Total Capex'!B5-'Power Components'!B5/4</f>
        <v>411.25658653354924</v>
      </c>
      <c r="C5" s="1">
        <f t="shared" si="0"/>
        <v>3.5544039546465607</v>
      </c>
      <c r="E5" s="1">
        <v>2024</v>
      </c>
      <c r="F5" s="1">
        <f>'Total Capex'!F5-'Power Components'!F5/4</f>
        <v>359.53204594882504</v>
      </c>
      <c r="G5" s="1">
        <f t="shared" si="1"/>
        <v>-9.4698347942739662</v>
      </c>
      <c r="I5" s="1">
        <v>2024</v>
      </c>
      <c r="J5" s="1">
        <f>'Total Capex'!J5-'Power Components'!J5/4</f>
        <v>272.65110712148396</v>
      </c>
      <c r="K5" s="1">
        <f t="shared" si="2"/>
        <v>-31.346454233052174</v>
      </c>
      <c r="M5" s="1">
        <v>4</v>
      </c>
      <c r="N5" s="1">
        <v>2</v>
      </c>
      <c r="O5" s="1">
        <v>-22</v>
      </c>
      <c r="P5" s="1">
        <v>-36</v>
      </c>
      <c r="Q5" s="5">
        <v>0</v>
      </c>
    </row>
    <row r="6" spans="1:17" x14ac:dyDescent="0.2">
      <c r="A6" s="1">
        <v>2025</v>
      </c>
      <c r="B6" s="1">
        <f>'Total Capex'!B6-'Power Components'!B6/4</f>
        <v>403.116287895374</v>
      </c>
      <c r="C6" s="1">
        <f t="shared" si="0"/>
        <v>1.5046768473086918</v>
      </c>
      <c r="E6" s="1">
        <v>2025</v>
      </c>
      <c r="F6" s="1">
        <f>'Total Capex'!F6-'Power Components'!F6/4</f>
        <v>310.52093824349299</v>
      </c>
      <c r="G6" s="1">
        <f t="shared" si="1"/>
        <v>-21.81083117408177</v>
      </c>
      <c r="I6" s="1">
        <v>2025</v>
      </c>
      <c r="J6" s="1">
        <f>'Total Capex'!J6-'Power Components'!J6/4</f>
        <v>255.47284377691176</v>
      </c>
      <c r="K6" s="1">
        <f t="shared" si="2"/>
        <v>-35.671940753808506</v>
      </c>
      <c r="M6" s="1">
        <v>5</v>
      </c>
      <c r="N6" s="1">
        <v>-3</v>
      </c>
      <c r="O6" s="1">
        <v>-25</v>
      </c>
      <c r="P6" s="1">
        <v>-39</v>
      </c>
      <c r="Q6" s="5">
        <v>0</v>
      </c>
    </row>
    <row r="7" spans="1:17" x14ac:dyDescent="0.2">
      <c r="A7" s="1">
        <v>2026</v>
      </c>
      <c r="B7" s="1">
        <f>'Total Capex'!B7-'Power Components'!B7/4</f>
        <v>386.30322138050781</v>
      </c>
      <c r="C7" s="1">
        <f t="shared" si="0"/>
        <v>-2.7288531157543159</v>
      </c>
      <c r="E7" s="1">
        <v>2026</v>
      </c>
      <c r="F7" s="1">
        <f>'Total Capex'!F7-'Power Components'!F7/4</f>
        <v>298.52228109354621</v>
      </c>
      <c r="G7" s="1">
        <f t="shared" si="1"/>
        <v>-24.832092912141583</v>
      </c>
      <c r="I7" s="1">
        <v>2026</v>
      </c>
      <c r="J7" s="1">
        <f>'Total Capex'!J7-'Power Components'!J7/4</f>
        <v>243.89689246982226</v>
      </c>
      <c r="K7" s="1">
        <f t="shared" si="2"/>
        <v>-38.586765165297599</v>
      </c>
      <c r="M7" s="1">
        <v>6</v>
      </c>
      <c r="N7" s="1">
        <v>-7</v>
      </c>
      <c r="O7" s="1">
        <v>-28</v>
      </c>
      <c r="P7" s="1">
        <v>-42</v>
      </c>
      <c r="Q7" s="5">
        <v>0</v>
      </c>
    </row>
    <row r="8" spans="1:17" x14ac:dyDescent="0.2">
      <c r="A8" s="1">
        <v>2027</v>
      </c>
      <c r="B8" s="1">
        <f>'Total Capex'!B8-'Power Components'!B8/4</f>
        <v>369.49015486564167</v>
      </c>
      <c r="C8" s="1">
        <f t="shared" si="0"/>
        <v>-6.96238307881731</v>
      </c>
      <c r="E8" s="1">
        <v>2027</v>
      </c>
      <c r="F8" s="1">
        <f>'Total Capex'!F8-'Power Components'!F8/4</f>
        <v>285.80549108902142</v>
      </c>
      <c r="G8" s="1">
        <f t="shared" si="1"/>
        <v>-28.034180495066032</v>
      </c>
      <c r="I8" s="1">
        <v>2027</v>
      </c>
      <c r="J8" s="1">
        <f>'Total Capex'!J8-'Power Components'!J8/4</f>
        <v>232.32094116273277</v>
      </c>
      <c r="K8" s="1">
        <f t="shared" si="2"/>
        <v>-41.501589576786685</v>
      </c>
      <c r="M8" s="1">
        <v>7</v>
      </c>
      <c r="N8" s="1">
        <v>-11</v>
      </c>
      <c r="O8" s="1">
        <v>-31</v>
      </c>
      <c r="P8" s="1">
        <v>-44</v>
      </c>
      <c r="Q8" s="5">
        <v>0</v>
      </c>
    </row>
    <row r="9" spans="1:17" x14ac:dyDescent="0.2">
      <c r="A9" s="1">
        <v>2028</v>
      </c>
      <c r="B9" s="1">
        <f>'Total Capex'!B9-'Power Components'!B9/4</f>
        <v>352.67708835077553</v>
      </c>
      <c r="C9" s="1">
        <f t="shared" si="0"/>
        <v>-11.195913041880303</v>
      </c>
      <c r="E9" s="1">
        <v>2028</v>
      </c>
      <c r="F9" s="1">
        <f>'Total Capex'!F9-'Power Components'!F9/4</f>
        <v>273.08870108449656</v>
      </c>
      <c r="G9" s="1">
        <f t="shared" si="1"/>
        <v>-31.236268077990498</v>
      </c>
      <c r="I9" s="1">
        <v>2028</v>
      </c>
      <c r="J9" s="1">
        <f>'Total Capex'!J9-'Power Components'!J9/4</f>
        <v>220.74498985564327</v>
      </c>
      <c r="K9" s="1">
        <f t="shared" si="2"/>
        <v>-44.416413988275771</v>
      </c>
      <c r="M9" s="1">
        <v>8</v>
      </c>
      <c r="N9" s="1">
        <v>-15</v>
      </c>
      <c r="O9" s="1">
        <v>-34</v>
      </c>
      <c r="P9" s="1">
        <v>-47</v>
      </c>
      <c r="Q9" s="5">
        <v>0</v>
      </c>
    </row>
    <row r="10" spans="1:17" x14ac:dyDescent="0.2">
      <c r="A10" s="1">
        <v>2029</v>
      </c>
      <c r="B10" s="1">
        <f>'Total Capex'!B10-'Power Components'!B10/4</f>
        <v>335.8640218359094</v>
      </c>
      <c r="C10" s="1">
        <f t="shared" si="0"/>
        <v>-15.429443004943296</v>
      </c>
      <c r="E10" s="1">
        <v>2029</v>
      </c>
      <c r="F10" s="1">
        <f>'Total Capex'!F10-'Power Components'!F10/4</f>
        <v>260.73097750726077</v>
      </c>
      <c r="G10" s="1">
        <f t="shared" si="1"/>
        <v>-34.347942738482622</v>
      </c>
      <c r="I10" s="1">
        <v>2029</v>
      </c>
      <c r="J10" s="1">
        <f>'Total Capex'!J10-'Power Components'!J10/4</f>
        <v>209.16903854855377</v>
      </c>
      <c r="K10" s="1">
        <f t="shared" si="2"/>
        <v>-47.331238399764864</v>
      </c>
      <c r="M10" s="1">
        <v>9</v>
      </c>
      <c r="N10" s="1">
        <v>-20</v>
      </c>
      <c r="O10" s="1">
        <v>-38</v>
      </c>
      <c r="P10" s="1">
        <v>-50</v>
      </c>
      <c r="Q10" s="5">
        <v>0</v>
      </c>
    </row>
    <row r="11" spans="1:17" x14ac:dyDescent="0.2">
      <c r="A11" s="1">
        <v>2030</v>
      </c>
      <c r="B11" s="1">
        <f>'Total Capex'!B11-'Power Components'!B11/4</f>
        <v>319.0509553210432</v>
      </c>
      <c r="C11" s="1">
        <f t="shared" si="0"/>
        <v>-19.662972968006304</v>
      </c>
      <c r="E11" s="1">
        <v>2030</v>
      </c>
      <c r="F11" s="1">
        <f>'Total Capex'!F11-'Power Components'!F11/4</f>
        <v>248.01418750273601</v>
      </c>
      <c r="G11" s="1">
        <f t="shared" si="1"/>
        <v>-37.550030321407071</v>
      </c>
      <c r="I11" s="1">
        <v>2030</v>
      </c>
      <c r="J11" s="1">
        <f>'Total Capex'!J11-'Power Components'!J11/4</f>
        <v>197.59308724146425</v>
      </c>
      <c r="K11" s="1">
        <f t="shared" si="2"/>
        <v>-50.246062811253957</v>
      </c>
      <c r="M11" s="1">
        <v>10</v>
      </c>
      <c r="N11" s="1">
        <v>-20</v>
      </c>
      <c r="O11" s="1">
        <v>-39</v>
      </c>
      <c r="P11" s="1">
        <v>-51</v>
      </c>
      <c r="Q11" s="5">
        <v>0</v>
      </c>
    </row>
    <row r="12" spans="1:17" x14ac:dyDescent="0.2">
      <c r="A12" s="1">
        <v>2031</v>
      </c>
      <c r="B12" s="1">
        <f>'Total Capex'!B12-'Power Components'!B12/4</f>
        <v>316.66476916115647</v>
      </c>
      <c r="C12" s="1">
        <f t="shared" si="0"/>
        <v>-20.263814616755777</v>
      </c>
      <c r="E12" s="1">
        <v>2031</v>
      </c>
      <c r="F12" s="1">
        <f>'Total Capex'!F12-'Power Components'!F12/4</f>
        <v>243.45878763994028</v>
      </c>
      <c r="G12" s="1">
        <f t="shared" si="1"/>
        <v>-38.697079956631349</v>
      </c>
      <c r="I12" s="1">
        <v>2031</v>
      </c>
      <c r="J12" s="1">
        <f>'Total Capex'!J12-'Power Components'!J12/4</f>
        <v>194.23618105121744</v>
      </c>
      <c r="K12" s="1">
        <f t="shared" si="2"/>
        <v>-51.091331752944974</v>
      </c>
      <c r="M12" s="1">
        <v>11</v>
      </c>
      <c r="N12" s="1">
        <v>-21</v>
      </c>
      <c r="O12" s="1">
        <v>-40</v>
      </c>
      <c r="P12" s="1">
        <v>-52</v>
      </c>
      <c r="Q12" s="5">
        <v>0</v>
      </c>
    </row>
    <row r="13" spans="1:17" x14ac:dyDescent="0.2">
      <c r="A13" s="1">
        <v>2032</v>
      </c>
      <c r="B13" s="1">
        <f>'Total Capex'!B13-'Power Components'!B13/4</f>
        <v>314.27858300126968</v>
      </c>
      <c r="C13" s="1">
        <f t="shared" si="0"/>
        <v>-20.864656265505264</v>
      </c>
      <c r="E13" s="1">
        <v>2032</v>
      </c>
      <c r="F13" s="1">
        <f>'Total Capex'!F13-'Power Components'!F13/4</f>
        <v>238.90338777714459</v>
      </c>
      <c r="G13" s="1">
        <f t="shared" si="1"/>
        <v>-39.844129591855619</v>
      </c>
      <c r="I13" s="1">
        <v>2032</v>
      </c>
      <c r="J13" s="1">
        <f>'Total Capex'!J13-'Power Components'!J13/4</f>
        <v>190.87927486097061</v>
      </c>
      <c r="K13" s="1">
        <f t="shared" si="2"/>
        <v>-51.936600694635992</v>
      </c>
      <c r="M13" s="1">
        <v>12</v>
      </c>
      <c r="N13" s="1">
        <v>-21</v>
      </c>
      <c r="O13" s="1">
        <v>-41</v>
      </c>
      <c r="P13" s="1">
        <v>-53</v>
      </c>
      <c r="Q13" s="5">
        <v>0</v>
      </c>
    </row>
    <row r="14" spans="1:17" x14ac:dyDescent="0.2">
      <c r="A14" s="1">
        <v>2033</v>
      </c>
      <c r="B14" s="1">
        <f>'Total Capex'!B14-'Power Components'!B14/4</f>
        <v>311.89239684138289</v>
      </c>
      <c r="C14" s="1">
        <f t="shared" si="0"/>
        <v>-21.465497914254748</v>
      </c>
      <c r="E14" s="1">
        <v>2033</v>
      </c>
      <c r="F14" s="1">
        <f>'Total Capex'!F14-'Power Components'!F14/4</f>
        <v>234.34798791434883</v>
      </c>
      <c r="G14" s="1">
        <f t="shared" si="1"/>
        <v>-40.991179227079904</v>
      </c>
      <c r="I14" s="1">
        <v>2033</v>
      </c>
      <c r="J14" s="1">
        <f>'Total Capex'!J14-'Power Components'!J14/4</f>
        <v>187.52236867072384</v>
      </c>
      <c r="K14" s="1">
        <f t="shared" si="2"/>
        <v>-52.781869636327002</v>
      </c>
      <c r="M14" s="1">
        <v>13</v>
      </c>
      <c r="N14" s="1">
        <v>-22</v>
      </c>
      <c r="O14" s="1">
        <v>-42</v>
      </c>
      <c r="P14" s="1">
        <v>-54</v>
      </c>
      <c r="Q14" s="5">
        <v>0</v>
      </c>
    </row>
    <row r="15" spans="1:17" x14ac:dyDescent="0.2">
      <c r="A15" s="1">
        <v>2034</v>
      </c>
      <c r="B15" s="1">
        <f>'Total Capex'!B15-'Power Components'!B15/4</f>
        <v>309.5062106814961</v>
      </c>
      <c r="C15" s="1">
        <f t="shared" si="0"/>
        <v>-22.066339563004238</v>
      </c>
      <c r="E15" s="1">
        <v>2034</v>
      </c>
      <c r="F15" s="1">
        <f>'Total Capex'!F15-'Power Components'!F15/4</f>
        <v>229.79258805155308</v>
      </c>
      <c r="G15" s="1">
        <f t="shared" si="1"/>
        <v>-42.138228862304196</v>
      </c>
      <c r="I15" s="1">
        <v>2034</v>
      </c>
      <c r="J15" s="1">
        <f>'Total Capex'!J15-'Power Components'!J15/4</f>
        <v>184.165462480477</v>
      </c>
      <c r="K15" s="1">
        <f t="shared" si="2"/>
        <v>-53.62713857801802</v>
      </c>
      <c r="M15" s="1">
        <v>14</v>
      </c>
      <c r="N15" s="1">
        <v>-23</v>
      </c>
      <c r="O15" s="1">
        <v>-43</v>
      </c>
      <c r="P15" s="1">
        <v>-54</v>
      </c>
      <c r="Q15" s="5">
        <v>0</v>
      </c>
    </row>
    <row r="16" spans="1:17" x14ac:dyDescent="0.2">
      <c r="A16" s="1">
        <v>2035</v>
      </c>
      <c r="B16" s="1">
        <f>'Total Capex'!B16-'Power Components'!B16/4</f>
        <v>307.12002452160937</v>
      </c>
      <c r="C16" s="1">
        <f t="shared" si="0"/>
        <v>-22.667181211753707</v>
      </c>
      <c r="E16" s="1">
        <v>2035</v>
      </c>
      <c r="F16" s="1">
        <f>'Total Capex'!F16-'Power Components'!F16/4</f>
        <v>225.23718818875736</v>
      </c>
      <c r="G16" s="1">
        <f t="shared" si="1"/>
        <v>-43.285278497528481</v>
      </c>
      <c r="I16" s="1">
        <v>2035</v>
      </c>
      <c r="J16" s="1">
        <f>'Total Capex'!J16-'Power Components'!J16/4</f>
        <v>180.80855629023017</v>
      </c>
      <c r="K16" s="1">
        <f t="shared" si="2"/>
        <v>-54.472407519709037</v>
      </c>
      <c r="M16" s="1">
        <v>15</v>
      </c>
      <c r="N16" s="1">
        <v>-23</v>
      </c>
      <c r="O16" s="1">
        <v>-44</v>
      </c>
      <c r="P16" s="1">
        <v>-55</v>
      </c>
      <c r="Q16" s="5">
        <v>0</v>
      </c>
    </row>
    <row r="17" spans="1:17" x14ac:dyDescent="0.2">
      <c r="A17" s="1">
        <v>2036</v>
      </c>
      <c r="B17" s="1">
        <f>'Total Capex'!B17-'Power Components'!B17/4</f>
        <v>304.73383836172252</v>
      </c>
      <c r="C17" s="1">
        <f t="shared" si="0"/>
        <v>-23.268022860503208</v>
      </c>
      <c r="E17" s="1">
        <v>2036</v>
      </c>
      <c r="F17" s="1">
        <f>'Total Capex'!F17-'Power Components'!F17/4</f>
        <v>220.68178832596169</v>
      </c>
      <c r="G17" s="1">
        <f t="shared" si="1"/>
        <v>-44.432328132752737</v>
      </c>
      <c r="I17" s="1">
        <v>2036</v>
      </c>
      <c r="J17" s="1">
        <f>'Total Capex'!J17-'Power Components'!J17/4</f>
        <v>177.45165009998337</v>
      </c>
      <c r="K17" s="1">
        <f t="shared" si="2"/>
        <v>-55.317676461400048</v>
      </c>
      <c r="M17" s="1">
        <v>16</v>
      </c>
      <c r="N17" s="1">
        <v>-24</v>
      </c>
      <c r="O17" s="1">
        <v>-46</v>
      </c>
      <c r="P17" s="1">
        <v>-56</v>
      </c>
      <c r="Q17" s="5">
        <v>0</v>
      </c>
    </row>
    <row r="18" spans="1:17" x14ac:dyDescent="0.2">
      <c r="A18" s="1">
        <v>2037</v>
      </c>
      <c r="B18" s="1">
        <f>'Total Capex'!B18-'Power Components'!B18/4</f>
        <v>302.34765220183579</v>
      </c>
      <c r="C18" s="1">
        <f t="shared" si="0"/>
        <v>-23.868864509252681</v>
      </c>
      <c r="E18" s="1">
        <v>2037</v>
      </c>
      <c r="F18" s="1">
        <f>'Total Capex'!F18-'Power Components'!F18/4</f>
        <v>216.12638846316594</v>
      </c>
      <c r="G18" s="1">
        <f t="shared" si="1"/>
        <v>-45.579377767977029</v>
      </c>
      <c r="I18" s="1">
        <v>2037</v>
      </c>
      <c r="J18" s="1">
        <f>'Total Capex'!J18-'Power Components'!J18/4</f>
        <v>174.09474390973654</v>
      </c>
      <c r="K18" s="1">
        <f t="shared" si="2"/>
        <v>-56.162945403091072</v>
      </c>
      <c r="M18" s="1">
        <v>17</v>
      </c>
      <c r="N18" s="1">
        <v>-24</v>
      </c>
      <c r="O18" s="1">
        <v>-47</v>
      </c>
      <c r="P18" s="1">
        <v>-57</v>
      </c>
      <c r="Q18" s="5">
        <v>0</v>
      </c>
    </row>
    <row r="19" spans="1:17" x14ac:dyDescent="0.2">
      <c r="A19" s="1">
        <v>2038</v>
      </c>
      <c r="B19" s="1">
        <f>'Total Capex'!B19-'Power Components'!B19/4</f>
        <v>299.96146604194905</v>
      </c>
      <c r="C19" s="1">
        <f t="shared" si="0"/>
        <v>-24.469706158002154</v>
      </c>
      <c r="E19" s="1">
        <v>2038</v>
      </c>
      <c r="F19" s="1">
        <f>'Total Capex'!F19-'Power Components'!F19/4</f>
        <v>211.57098860037019</v>
      </c>
      <c r="G19" s="1">
        <f t="shared" si="1"/>
        <v>-46.726427403201313</v>
      </c>
      <c r="I19" s="1">
        <v>2038</v>
      </c>
      <c r="J19" s="1">
        <f>'Total Capex'!J19-'Power Components'!J19/4</f>
        <v>170.73783771948973</v>
      </c>
      <c r="K19" s="1">
        <f t="shared" si="2"/>
        <v>-57.008214344782076</v>
      </c>
      <c r="M19" s="1">
        <v>18</v>
      </c>
      <c r="N19" s="1">
        <v>-25</v>
      </c>
      <c r="O19" s="1">
        <v>-48</v>
      </c>
      <c r="P19" s="1">
        <v>-58</v>
      </c>
      <c r="Q19" s="5">
        <v>0</v>
      </c>
    </row>
    <row r="20" spans="1:17" x14ac:dyDescent="0.2">
      <c r="A20" s="1">
        <v>2039</v>
      </c>
      <c r="B20" s="1">
        <f>'Total Capex'!B20-'Power Components'!B20/4</f>
        <v>297.57527988206226</v>
      </c>
      <c r="C20" s="1">
        <f t="shared" si="0"/>
        <v>-25.070547806751637</v>
      </c>
      <c r="E20" s="1">
        <v>2039</v>
      </c>
      <c r="F20" s="1">
        <f>'Total Capex'!F20-'Power Components'!F20/4</f>
        <v>207.01558873757446</v>
      </c>
      <c r="G20" s="1">
        <f t="shared" si="1"/>
        <v>-47.873477038425591</v>
      </c>
      <c r="I20" s="1">
        <v>2039</v>
      </c>
      <c r="J20" s="1">
        <f>'Total Capex'!J20-'Power Components'!J20/4</f>
        <v>167.38093152924293</v>
      </c>
      <c r="K20" s="1">
        <f t="shared" si="2"/>
        <v>-57.853483286473086</v>
      </c>
      <c r="M20" s="1">
        <v>19</v>
      </c>
      <c r="N20" s="1">
        <v>-26</v>
      </c>
      <c r="O20" s="1">
        <v>-49</v>
      </c>
      <c r="P20" s="1">
        <v>-59</v>
      </c>
      <c r="Q20" s="5">
        <v>0</v>
      </c>
    </row>
    <row r="21" spans="1:17" x14ac:dyDescent="0.2">
      <c r="A21" s="1">
        <v>2040</v>
      </c>
      <c r="B21" s="1">
        <f>'Total Capex'!B21-'Power Components'!B21/4</f>
        <v>295.18909372217553</v>
      </c>
      <c r="C21" s="1">
        <f t="shared" si="0"/>
        <v>-25.671389455501114</v>
      </c>
      <c r="E21" s="1">
        <v>2040</v>
      </c>
      <c r="F21" s="1">
        <f>'Total Capex'!F21-'Power Components'!F21/4</f>
        <v>202.46018887477877</v>
      </c>
      <c r="G21" s="1">
        <f t="shared" si="1"/>
        <v>-49.020526673649869</v>
      </c>
      <c r="I21" s="1">
        <v>2040</v>
      </c>
      <c r="J21" s="1">
        <f>'Total Capex'!J21-'Power Components'!J21/4</f>
        <v>164.02402533899613</v>
      </c>
      <c r="K21" s="1">
        <f t="shared" si="2"/>
        <v>-58.698752228164096</v>
      </c>
      <c r="M21" s="1">
        <v>20</v>
      </c>
      <c r="N21" s="1">
        <v>-26</v>
      </c>
      <c r="O21" s="1">
        <v>-50</v>
      </c>
      <c r="P21" s="1">
        <v>-60</v>
      </c>
      <c r="Q21" s="5">
        <v>0</v>
      </c>
    </row>
    <row r="22" spans="1:17" x14ac:dyDescent="0.2">
      <c r="A22" s="1">
        <v>2041</v>
      </c>
      <c r="B22" s="1">
        <f>'Total Capex'!B22-'Power Components'!B22/4</f>
        <v>292.80290756228874</v>
      </c>
      <c r="C22" s="1">
        <f t="shared" si="0"/>
        <v>-26.272231104250597</v>
      </c>
      <c r="E22" s="1">
        <v>2041</v>
      </c>
      <c r="F22" s="1">
        <f>'Total Capex'!F22-'Power Components'!F22/4</f>
        <v>197.90478901198304</v>
      </c>
      <c r="G22" s="1">
        <f t="shared" si="1"/>
        <v>-50.167576308874146</v>
      </c>
      <c r="I22" s="1">
        <v>2041</v>
      </c>
      <c r="J22" s="1">
        <f>'Total Capex'!J22-'Power Components'!J22/4</f>
        <v>160.66711914874929</v>
      </c>
      <c r="K22" s="1">
        <f t="shared" si="2"/>
        <v>-59.544021169855121</v>
      </c>
      <c r="M22" s="1">
        <v>21</v>
      </c>
      <c r="N22" s="1">
        <v>-27</v>
      </c>
      <c r="O22" s="1">
        <v>-51</v>
      </c>
      <c r="P22" s="1">
        <v>-60</v>
      </c>
      <c r="Q22" s="5">
        <v>0</v>
      </c>
    </row>
    <row r="23" spans="1:17" x14ac:dyDescent="0.2">
      <c r="A23" s="1">
        <v>2042</v>
      </c>
      <c r="B23" s="1">
        <f>'Total Capex'!B23-'Power Components'!B23/4</f>
        <v>290.41672140240195</v>
      </c>
      <c r="C23" s="1">
        <f t="shared" si="0"/>
        <v>-26.873072753000084</v>
      </c>
      <c r="E23" s="1">
        <v>2042</v>
      </c>
      <c r="F23" s="1">
        <f>'Total Capex'!F23-'Power Components'!F23/4</f>
        <v>193.34938914918729</v>
      </c>
      <c r="G23" s="1">
        <f t="shared" si="1"/>
        <v>-51.314625944098431</v>
      </c>
      <c r="I23" s="1">
        <v>2042</v>
      </c>
      <c r="J23" s="1">
        <f>'Total Capex'!J23-'Power Components'!J23/4</f>
        <v>157.31021295850252</v>
      </c>
      <c r="K23" s="1">
        <f t="shared" si="2"/>
        <v>-60.389290111546124</v>
      </c>
      <c r="M23" s="1">
        <v>22</v>
      </c>
      <c r="N23" s="1">
        <v>-27</v>
      </c>
      <c r="O23" s="1">
        <v>-52</v>
      </c>
      <c r="P23" s="1">
        <v>-61</v>
      </c>
      <c r="Q23" s="5">
        <v>0</v>
      </c>
    </row>
    <row r="24" spans="1:17" x14ac:dyDescent="0.2">
      <c r="A24" s="1">
        <v>2043</v>
      </c>
      <c r="B24" s="1">
        <f>'Total Capex'!B24-'Power Components'!B24/4</f>
        <v>288.03053524251516</v>
      </c>
      <c r="C24" s="1">
        <f t="shared" si="0"/>
        <v>-27.473914401749571</v>
      </c>
      <c r="E24" s="1">
        <v>2043</v>
      </c>
      <c r="F24" s="1">
        <f>'Total Capex'!F24-'Power Components'!F24/4</f>
        <v>188.79398928639159</v>
      </c>
      <c r="G24" s="1">
        <f t="shared" si="1"/>
        <v>-52.461675579322709</v>
      </c>
      <c r="I24" s="1">
        <v>2043</v>
      </c>
      <c r="J24" s="1">
        <f>'Total Capex'!J24-'Power Components'!J24/4</f>
        <v>153.95330676825566</v>
      </c>
      <c r="K24" s="1">
        <f t="shared" si="2"/>
        <v>-61.234559053237149</v>
      </c>
      <c r="M24" s="1">
        <v>23</v>
      </c>
      <c r="N24" s="1">
        <v>-28</v>
      </c>
      <c r="O24" s="1">
        <v>-54</v>
      </c>
      <c r="P24" s="1">
        <v>-62</v>
      </c>
      <c r="Q24" s="5">
        <v>0</v>
      </c>
    </row>
    <row r="25" spans="1:17" x14ac:dyDescent="0.2">
      <c r="A25" s="1">
        <v>2044</v>
      </c>
      <c r="B25" s="1">
        <f>'Total Capex'!B25-'Power Components'!B25/4</f>
        <v>285.64434908262837</v>
      </c>
      <c r="C25" s="1">
        <f t="shared" si="0"/>
        <v>-28.074756050499058</v>
      </c>
      <c r="E25" s="1">
        <v>2044</v>
      </c>
      <c r="F25" s="1">
        <f>'Total Capex'!F25-'Power Components'!F25/4</f>
        <v>184.23858942359587</v>
      </c>
      <c r="G25" s="1">
        <f t="shared" si="1"/>
        <v>-53.608725214546986</v>
      </c>
      <c r="I25" s="1">
        <v>2044</v>
      </c>
      <c r="J25" s="1">
        <f>'Total Capex'!J25-'Power Components'!J25/4</f>
        <v>150.59640057800885</v>
      </c>
      <c r="K25" s="1">
        <f t="shared" si="2"/>
        <v>-62.079827994928159</v>
      </c>
      <c r="M25" s="1">
        <v>24</v>
      </c>
      <c r="N25" s="1">
        <v>-29</v>
      </c>
      <c r="O25" s="1">
        <v>-55</v>
      </c>
      <c r="P25" s="1">
        <v>-63</v>
      </c>
      <c r="Q25" s="5">
        <v>0</v>
      </c>
    </row>
    <row r="26" spans="1:17" x14ac:dyDescent="0.2">
      <c r="A26" s="1">
        <v>2045</v>
      </c>
      <c r="B26" s="1">
        <f>'Total Capex'!B26-'Power Components'!B26/4</f>
        <v>283.25816292274163</v>
      </c>
      <c r="C26" s="1">
        <f t="shared" si="0"/>
        <v>-28.675597699248527</v>
      </c>
      <c r="E26" s="1">
        <v>2045</v>
      </c>
      <c r="F26" s="1">
        <f>'Total Capex'!F26-'Power Components'!F26/4</f>
        <v>179.68318956080014</v>
      </c>
      <c r="G26" s="1">
        <f t="shared" si="1"/>
        <v>-54.755774849771257</v>
      </c>
      <c r="I26" s="1">
        <v>2045</v>
      </c>
      <c r="J26" s="1">
        <f>'Total Capex'!J26-'Power Components'!J26/4</f>
        <v>147.23949438776205</v>
      </c>
      <c r="K26" s="1">
        <f t="shared" si="2"/>
        <v>-62.925096936619177</v>
      </c>
      <c r="M26" s="1">
        <v>25</v>
      </c>
      <c r="N26" s="1">
        <v>-29</v>
      </c>
      <c r="O26" s="1">
        <v>-56</v>
      </c>
      <c r="P26" s="1">
        <v>-64</v>
      </c>
      <c r="Q26" s="5">
        <v>0</v>
      </c>
    </row>
    <row r="27" spans="1:17" x14ac:dyDescent="0.2">
      <c r="A27" s="1">
        <v>2046</v>
      </c>
      <c r="B27" s="1">
        <f>'Total Capex'!B27-'Power Components'!B27/4</f>
        <v>280.87197676285484</v>
      </c>
      <c r="C27" s="1">
        <f t="shared" si="0"/>
        <v>-29.276439347998018</v>
      </c>
      <c r="E27" s="1">
        <v>2046</v>
      </c>
      <c r="F27" s="1">
        <f>'Total Capex'!F27-'Power Components'!F27/4</f>
        <v>175.12778969800442</v>
      </c>
      <c r="G27" s="1">
        <f t="shared" si="1"/>
        <v>-55.902824484995541</v>
      </c>
      <c r="I27" s="1">
        <v>2046</v>
      </c>
      <c r="J27" s="1">
        <f>'Total Capex'!J27-'Power Components'!J27/4</f>
        <v>143.88258819751525</v>
      </c>
      <c r="K27" s="1">
        <f t="shared" si="2"/>
        <v>-63.770365878310187</v>
      </c>
      <c r="M27" s="1">
        <v>26</v>
      </c>
      <c r="N27" s="1">
        <v>-30</v>
      </c>
      <c r="O27" s="1">
        <v>-57</v>
      </c>
      <c r="P27" s="1">
        <v>-65</v>
      </c>
      <c r="Q27" s="5">
        <v>0</v>
      </c>
    </row>
    <row r="28" spans="1:17" x14ac:dyDescent="0.2">
      <c r="A28" s="1">
        <v>2047</v>
      </c>
      <c r="B28" s="1">
        <f>'Total Capex'!B28-'Power Components'!B28/4</f>
        <v>278.48579060296811</v>
      </c>
      <c r="C28" s="1">
        <f t="shared" si="0"/>
        <v>-29.877280996747487</v>
      </c>
      <c r="E28" s="1">
        <v>2047</v>
      </c>
      <c r="F28" s="1">
        <f>'Total Capex'!F28-'Power Components'!F28/4</f>
        <v>170.57238983520867</v>
      </c>
      <c r="G28" s="1">
        <f t="shared" si="1"/>
        <v>-57.049874120219833</v>
      </c>
      <c r="I28" s="1">
        <v>2047</v>
      </c>
      <c r="J28" s="1">
        <f>'Total Capex'!J28-'Power Components'!J28/4</f>
        <v>140.52568200726844</v>
      </c>
      <c r="K28" s="1">
        <f t="shared" si="2"/>
        <v>-64.615634820001191</v>
      </c>
      <c r="M28" s="1">
        <v>27</v>
      </c>
      <c r="N28" s="1">
        <v>-30</v>
      </c>
      <c r="O28" s="1">
        <v>-58</v>
      </c>
      <c r="P28" s="1">
        <v>-65</v>
      </c>
      <c r="Q28" s="5">
        <v>0</v>
      </c>
    </row>
    <row r="29" spans="1:17" x14ac:dyDescent="0.2">
      <c r="A29" s="1">
        <v>2048</v>
      </c>
      <c r="B29" s="1">
        <f>'Total Capex'!B29-'Power Components'!B29/4</f>
        <v>276.09960444308138</v>
      </c>
      <c r="C29" s="1">
        <f t="shared" si="0"/>
        <v>-30.47812264549696</v>
      </c>
      <c r="E29" s="1">
        <v>2048</v>
      </c>
      <c r="F29" s="1">
        <f>'Total Capex'!F29-'Power Components'!F29/4</f>
        <v>166.01698997241294</v>
      </c>
      <c r="G29" s="1">
        <f t="shared" si="1"/>
        <v>-58.196923755444104</v>
      </c>
      <c r="I29" s="1">
        <v>2048</v>
      </c>
      <c r="J29" s="1">
        <f>'Total Capex'!J29-'Power Components'!J29/4</f>
        <v>137.16877581702158</v>
      </c>
      <c r="K29" s="1">
        <f t="shared" si="2"/>
        <v>-65.460903761692222</v>
      </c>
      <c r="M29" s="1">
        <v>28</v>
      </c>
      <c r="N29" s="1">
        <v>-31</v>
      </c>
      <c r="O29" s="1">
        <v>-59</v>
      </c>
      <c r="P29" s="1">
        <v>-66</v>
      </c>
      <c r="Q29" s="5">
        <v>0</v>
      </c>
    </row>
    <row r="30" spans="1:17" x14ac:dyDescent="0.2">
      <c r="A30" s="1">
        <v>2049</v>
      </c>
      <c r="B30" s="1">
        <f>'Total Capex'!B30-'Power Components'!B30/4</f>
        <v>273.71341828319453</v>
      </c>
      <c r="C30" s="1">
        <f t="shared" si="0"/>
        <v>-31.078964294246461</v>
      </c>
      <c r="E30" s="1">
        <v>2049</v>
      </c>
      <c r="F30" s="1">
        <f>'Total Capex'!F30-'Power Components'!F30/4</f>
        <v>161.46159010961722</v>
      </c>
      <c r="G30" s="1">
        <f t="shared" si="1"/>
        <v>-59.343973390668381</v>
      </c>
      <c r="I30" s="1">
        <v>2049</v>
      </c>
      <c r="J30" s="1">
        <f>'Total Capex'!J30-'Power Components'!J30/4</f>
        <v>133.81186962677481</v>
      </c>
      <c r="K30" s="1">
        <f t="shared" si="2"/>
        <v>-66.306172703383226</v>
      </c>
      <c r="M30" s="1">
        <v>29</v>
      </c>
      <c r="N30" s="1">
        <v>-32</v>
      </c>
      <c r="O30" s="1">
        <v>-60</v>
      </c>
      <c r="P30" s="1">
        <v>-67</v>
      </c>
      <c r="Q30" s="5">
        <v>0</v>
      </c>
    </row>
    <row r="31" spans="1:17" x14ac:dyDescent="0.2">
      <c r="A31" s="1">
        <v>2050</v>
      </c>
      <c r="B31" s="1">
        <f>'Total Capex'!B31-'Power Components'!B31/4</f>
        <v>271.32723212330779</v>
      </c>
      <c r="C31" s="1">
        <f t="shared" si="0"/>
        <v>-31.679805942995934</v>
      </c>
      <c r="E31" s="1">
        <v>2050</v>
      </c>
      <c r="F31" s="1">
        <f>'Total Capex'!F31-'Power Components'!F31/4</f>
        <v>156.9061902468215</v>
      </c>
      <c r="G31" s="1">
        <f t="shared" si="1"/>
        <v>-60.491023025892666</v>
      </c>
      <c r="I31" s="1">
        <v>2050</v>
      </c>
      <c r="J31" s="1">
        <f>'Total Capex'!J31-'Power Components'!J31/4</f>
        <v>130.45496343652798</v>
      </c>
      <c r="K31" s="1">
        <f t="shared" si="2"/>
        <v>-67.151441645074243</v>
      </c>
      <c r="Q31" s="5"/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4783-08DC-6F45-AEAE-2E66EABE3C69}">
  <dimension ref="A1:Q31"/>
  <sheetViews>
    <sheetView workbookViewId="0">
      <selection activeCell="M2" sqref="M2"/>
    </sheetView>
  </sheetViews>
  <sheetFormatPr baseColWidth="10" defaultRowHeight="16" x14ac:dyDescent="0.2"/>
  <cols>
    <col min="1" max="3" width="10.83203125" style="1"/>
    <col min="4" max="4" width="3.83203125" style="1" customWidth="1"/>
    <col min="5" max="7" width="10.83203125" style="1"/>
    <col min="8" max="8" width="3.6640625" style="1" customWidth="1"/>
    <col min="9" max="16384" width="10.83203125" style="1"/>
  </cols>
  <sheetData>
    <row r="1" spans="1:17" x14ac:dyDescent="0.2">
      <c r="A1" s="4" t="s">
        <v>0</v>
      </c>
      <c r="B1" s="4"/>
      <c r="C1" s="4"/>
      <c r="E1" s="4" t="s">
        <v>2</v>
      </c>
      <c r="F1" s="4"/>
      <c r="G1" s="4"/>
      <c r="I1" s="4" t="s">
        <v>3</v>
      </c>
      <c r="J1" s="4"/>
      <c r="K1" s="4"/>
      <c r="M1" s="1" t="s">
        <v>12</v>
      </c>
      <c r="N1" s="1" t="s">
        <v>8</v>
      </c>
      <c r="O1" s="1" t="s">
        <v>9</v>
      </c>
      <c r="P1" s="1" t="s">
        <v>10</v>
      </c>
      <c r="Q1" s="5" t="s">
        <v>11</v>
      </c>
    </row>
    <row r="2" spans="1:17" x14ac:dyDescent="0.2">
      <c r="A2" s="1" t="s">
        <v>4</v>
      </c>
      <c r="B2" s="1" t="s">
        <v>6</v>
      </c>
      <c r="C2" s="1" t="s">
        <v>1</v>
      </c>
      <c r="E2" s="1" t="s">
        <v>4</v>
      </c>
      <c r="F2" s="1" t="s">
        <v>6</v>
      </c>
      <c r="G2" s="1" t="s">
        <v>1</v>
      </c>
      <c r="I2" s="1" t="s">
        <v>4</v>
      </c>
      <c r="J2" s="1" t="s">
        <v>6</v>
      </c>
      <c r="K2" s="1" t="s">
        <v>1</v>
      </c>
      <c r="M2" s="1">
        <v>1</v>
      </c>
      <c r="N2" s="1">
        <v>0</v>
      </c>
      <c r="O2" s="1">
        <v>0</v>
      </c>
      <c r="P2" s="1">
        <v>0</v>
      </c>
      <c r="Q2" s="5">
        <v>0</v>
      </c>
    </row>
    <row r="3" spans="1:17" x14ac:dyDescent="0.2">
      <c r="A3" s="1">
        <v>2022</v>
      </c>
      <c r="B3" s="1">
        <v>362.65709156193799</v>
      </c>
      <c r="C3" s="1">
        <v>0</v>
      </c>
      <c r="E3" s="1">
        <v>2022</v>
      </c>
      <c r="F3" s="1">
        <v>362.65709156193799</v>
      </c>
      <c r="G3" s="1">
        <v>0</v>
      </c>
      <c r="I3" s="1">
        <v>2022</v>
      </c>
      <c r="J3" s="1">
        <v>362.65709156193799</v>
      </c>
      <c r="K3" s="1">
        <v>0</v>
      </c>
      <c r="M3" s="1">
        <v>2</v>
      </c>
      <c r="N3" s="1">
        <v>4</v>
      </c>
      <c r="O3" s="1">
        <v>-2</v>
      </c>
      <c r="P3" s="1">
        <v>-30</v>
      </c>
      <c r="Q3" s="5">
        <v>0</v>
      </c>
    </row>
    <row r="4" spans="1:17" x14ac:dyDescent="0.2">
      <c r="A4" s="1">
        <v>2023</v>
      </c>
      <c r="B4" s="1">
        <v>376.301615798922</v>
      </c>
      <c r="C4" s="1">
        <f t="shared" ref="C4:C31" si="0">100*(B4-B$3)/B$3</f>
        <v>3.762376237623819</v>
      </c>
      <c r="E4" s="1">
        <v>2023</v>
      </c>
      <c r="F4" s="1">
        <v>354.75763016157902</v>
      </c>
      <c r="G4" s="1">
        <f t="shared" ref="G4:G31" si="1">100*(F4-F$3)/F$3</f>
        <v>-2.1782178217821584</v>
      </c>
      <c r="I4" s="1">
        <v>2023</v>
      </c>
      <c r="J4" s="1">
        <v>253.500897666068</v>
      </c>
      <c r="K4" s="1">
        <f t="shared" ref="K4:K31" si="2">100*(J4-J$3)/J$3</f>
        <v>-30.099009900989973</v>
      </c>
      <c r="M4" s="1">
        <v>3</v>
      </c>
      <c r="N4" s="1">
        <v>4</v>
      </c>
      <c r="O4" s="1">
        <v>-5</v>
      </c>
      <c r="P4" s="1">
        <v>-33</v>
      </c>
      <c r="Q4" s="5">
        <v>0</v>
      </c>
    </row>
    <row r="5" spans="1:17" x14ac:dyDescent="0.2">
      <c r="A5" s="1">
        <v>2024</v>
      </c>
      <c r="B5" s="1">
        <v>377.737881508079</v>
      </c>
      <c r="C5" s="1">
        <f t="shared" si="0"/>
        <v>4.1584158415844383</v>
      </c>
      <c r="E5" s="1">
        <v>2024</v>
      </c>
      <c r="F5" s="1">
        <v>343.98563734290798</v>
      </c>
      <c r="G5" s="1">
        <f t="shared" si="1"/>
        <v>-5.1485148514850216</v>
      </c>
      <c r="I5" s="1">
        <v>2024</v>
      </c>
      <c r="J5" s="1">
        <v>242.728904847396</v>
      </c>
      <c r="K5" s="1">
        <f t="shared" si="2"/>
        <v>-33.069306930693102</v>
      </c>
      <c r="M5" s="1">
        <v>4</v>
      </c>
      <c r="N5" s="1">
        <v>2</v>
      </c>
      <c r="O5" s="1">
        <v>-14</v>
      </c>
      <c r="P5" s="1">
        <v>-36</v>
      </c>
      <c r="Q5" s="5">
        <v>0</v>
      </c>
    </row>
    <row r="6" spans="1:17" x14ac:dyDescent="0.2">
      <c r="A6" s="1">
        <v>2025</v>
      </c>
      <c r="B6" s="1">
        <v>371.274685816876</v>
      </c>
      <c r="C6" s="1">
        <f t="shared" si="0"/>
        <v>2.3762376237626168</v>
      </c>
      <c r="E6" s="1">
        <v>2025</v>
      </c>
      <c r="F6" s="1">
        <v>312.38779174147197</v>
      </c>
      <c r="G6" s="1">
        <f t="shared" si="1"/>
        <v>-13.861386138613687</v>
      </c>
      <c r="I6" s="1">
        <v>2025</v>
      </c>
      <c r="J6" s="1">
        <v>233.39317773788099</v>
      </c>
      <c r="K6" s="1">
        <f t="shared" si="2"/>
        <v>-35.643564356435611</v>
      </c>
      <c r="M6" s="1">
        <v>5</v>
      </c>
      <c r="N6" s="1">
        <v>0</v>
      </c>
      <c r="O6" s="1">
        <v>-14</v>
      </c>
      <c r="P6" s="1">
        <v>-38</v>
      </c>
      <c r="Q6" s="5">
        <v>0</v>
      </c>
    </row>
    <row r="7" spans="1:17" x14ac:dyDescent="0.2">
      <c r="A7" s="1">
        <v>2026</v>
      </c>
      <c r="B7" s="1">
        <f>(A7-A$6)*(B$11-B$6)/5+B$6</f>
        <v>364.38061041292622</v>
      </c>
      <c r="C7" s="1">
        <f t="shared" si="0"/>
        <v>0.47524752475269577</v>
      </c>
      <c r="E7" s="1">
        <v>2026</v>
      </c>
      <c r="F7" s="1">
        <v>310.951526032316</v>
      </c>
      <c r="G7" s="1">
        <f t="shared" si="1"/>
        <v>-14.257425742574023</v>
      </c>
      <c r="I7" s="1">
        <v>2026</v>
      </c>
      <c r="J7" s="1">
        <f>(I7-I$6)*(J$11-J$6)/5+J$6</f>
        <v>225.062836624775</v>
      </c>
      <c r="K7" s="1">
        <f t="shared" si="2"/>
        <v>-37.940594059405932</v>
      </c>
      <c r="M7" s="1">
        <v>6</v>
      </c>
      <c r="N7" s="1">
        <v>-1</v>
      </c>
      <c r="O7" s="1">
        <v>-14</v>
      </c>
      <c r="P7" s="1">
        <v>-40</v>
      </c>
      <c r="Q7" s="5">
        <v>0</v>
      </c>
    </row>
    <row r="8" spans="1:17" x14ac:dyDescent="0.2">
      <c r="A8" s="1">
        <v>2027</v>
      </c>
      <c r="B8" s="1">
        <f>(A8-A$6)*(B$11-B$6)/5+B$6</f>
        <v>357.48653500897643</v>
      </c>
      <c r="C8" s="1">
        <f t="shared" si="0"/>
        <v>-1.4257425742572252</v>
      </c>
      <c r="E8" s="1">
        <v>2027</v>
      </c>
      <c r="F8" s="1">
        <v>312.38779174147197</v>
      </c>
      <c r="G8" s="1">
        <f t="shared" si="1"/>
        <v>-13.861386138613687</v>
      </c>
      <c r="I8" s="1">
        <v>2027</v>
      </c>
      <c r="J8" s="1">
        <f>(I8-I$6)*(J$11-J$6)/5+J$6</f>
        <v>216.73249551166899</v>
      </c>
      <c r="K8" s="1">
        <f t="shared" si="2"/>
        <v>-40.237623762376266</v>
      </c>
      <c r="M8" s="1">
        <v>7</v>
      </c>
      <c r="N8" s="1">
        <v>-3</v>
      </c>
      <c r="O8" s="1">
        <v>-13</v>
      </c>
      <c r="P8" s="1">
        <v>-43</v>
      </c>
      <c r="Q8" s="5">
        <v>0</v>
      </c>
    </row>
    <row r="9" spans="1:17" x14ac:dyDescent="0.2">
      <c r="A9" s="1">
        <v>2028</v>
      </c>
      <c r="B9" s="1">
        <f>(A9-A$6)*(B$11-B$6)/5+B$6</f>
        <v>350.59245960502659</v>
      </c>
      <c r="C9" s="1">
        <f t="shared" si="0"/>
        <v>-3.3267326732671618</v>
      </c>
      <c r="E9" s="1">
        <v>2028</v>
      </c>
      <c r="F9" s="1">
        <v>313.824057450628</v>
      </c>
      <c r="G9" s="1">
        <f t="shared" si="1"/>
        <v>-13.465346534653335</v>
      </c>
      <c r="I9" s="1">
        <v>2028</v>
      </c>
      <c r="J9" s="1">
        <f>(I9-I$6)*(J$11-J$6)/5+J$6</f>
        <v>208.402154398563</v>
      </c>
      <c r="K9" s="1">
        <f t="shared" si="2"/>
        <v>-42.534653465346587</v>
      </c>
      <c r="M9" s="1">
        <v>8</v>
      </c>
      <c r="N9" s="1">
        <v>-5</v>
      </c>
      <c r="O9" s="1">
        <v>-13</v>
      </c>
      <c r="P9" s="1">
        <v>-45</v>
      </c>
      <c r="Q9" s="5">
        <v>0</v>
      </c>
    </row>
    <row r="10" spans="1:17" x14ac:dyDescent="0.2">
      <c r="A10" s="1">
        <v>2029</v>
      </c>
      <c r="B10" s="1">
        <f>(A10-A$6)*(B$11-B$6)/5+B$6</f>
        <v>343.69838420107681</v>
      </c>
      <c r="C10" s="1">
        <f t="shared" si="0"/>
        <v>-5.2277227722770832</v>
      </c>
      <c r="E10" s="1">
        <v>2029</v>
      </c>
      <c r="F10" s="1">
        <v>313.824057450628</v>
      </c>
      <c r="G10" s="1">
        <f t="shared" si="1"/>
        <v>-13.465346534653335</v>
      </c>
      <c r="I10" s="1">
        <v>2029</v>
      </c>
      <c r="J10" s="1">
        <f>(I10-I$6)*(J$11-J$6)/5+J$6</f>
        <v>200.07181328545698</v>
      </c>
      <c r="K10" s="1">
        <f t="shared" si="2"/>
        <v>-44.831683168316914</v>
      </c>
      <c r="M10" s="1">
        <v>9</v>
      </c>
      <c r="N10" s="1">
        <v>-7</v>
      </c>
      <c r="O10" s="1">
        <v>-13</v>
      </c>
      <c r="P10" s="1">
        <v>-47</v>
      </c>
      <c r="Q10" s="5">
        <v>0</v>
      </c>
    </row>
    <row r="11" spans="1:17" x14ac:dyDescent="0.2">
      <c r="A11" s="1">
        <v>2030</v>
      </c>
      <c r="B11" s="1">
        <v>336.80430879712702</v>
      </c>
      <c r="C11" s="1">
        <f t="shared" si="0"/>
        <v>-7.1287128712870036</v>
      </c>
      <c r="E11" s="1">
        <v>2030</v>
      </c>
      <c r="F11" s="1">
        <v>315.26032315978398</v>
      </c>
      <c r="G11" s="1">
        <f t="shared" si="1"/>
        <v>-13.069306930692997</v>
      </c>
      <c r="I11" s="1">
        <v>2030</v>
      </c>
      <c r="J11" s="1">
        <v>191.741472172351</v>
      </c>
      <c r="K11" s="1">
        <f t="shared" si="2"/>
        <v>-47.128712871287235</v>
      </c>
      <c r="M11" s="1">
        <v>10</v>
      </c>
      <c r="N11" s="1">
        <v>-7</v>
      </c>
      <c r="O11" s="1">
        <v>-14</v>
      </c>
      <c r="P11" s="1">
        <v>-48</v>
      </c>
      <c r="Q11" s="5">
        <v>0</v>
      </c>
    </row>
    <row r="12" spans="1:17" x14ac:dyDescent="0.2">
      <c r="A12" s="1">
        <v>2031</v>
      </c>
      <c r="B12" s="1">
        <f t="shared" ref="B12:B30" si="3">(A12-A$11)*(B$31-B$11)/20+B$11</f>
        <v>335.94254937163333</v>
      </c>
      <c r="C12" s="1">
        <f t="shared" si="0"/>
        <v>-7.3663366336632343</v>
      </c>
      <c r="E12" s="1">
        <v>2031</v>
      </c>
      <c r="F12" s="1">
        <f t="shared" ref="F12:F30" si="4">(E12-E$11)*(F$31-F$11)/20+F$11</f>
        <v>313.64452423698327</v>
      </c>
      <c r="G12" s="1">
        <f t="shared" si="1"/>
        <v>-13.514851485148441</v>
      </c>
      <c r="I12" s="1">
        <v>2031</v>
      </c>
      <c r="J12" s="1">
        <f t="shared" ref="J12:J30" si="5">(I12-I$11)*(J$31-J$11)/20+J$11</f>
        <v>188.25852782764724</v>
      </c>
      <c r="K12" s="1">
        <f t="shared" si="2"/>
        <v>-48.089108910891184</v>
      </c>
      <c r="M12" s="1">
        <v>11</v>
      </c>
      <c r="N12" s="1">
        <v>-8</v>
      </c>
      <c r="O12" s="1">
        <v>-14</v>
      </c>
      <c r="P12" s="1">
        <v>-49</v>
      </c>
      <c r="Q12" s="5">
        <v>0</v>
      </c>
    </row>
    <row r="13" spans="1:17" x14ac:dyDescent="0.2">
      <c r="A13" s="1">
        <v>2032</v>
      </c>
      <c r="B13" s="1">
        <f t="shared" si="3"/>
        <v>335.08078994613959</v>
      </c>
      <c r="C13" s="1">
        <f t="shared" si="0"/>
        <v>-7.603960396039481</v>
      </c>
      <c r="E13" s="1">
        <v>2032</v>
      </c>
      <c r="F13" s="1">
        <f t="shared" si="4"/>
        <v>312.02872531418257</v>
      </c>
      <c r="G13" s="1">
        <f t="shared" si="1"/>
        <v>-13.960396039603884</v>
      </c>
      <c r="I13" s="1">
        <v>2032</v>
      </c>
      <c r="J13" s="1">
        <f t="shared" si="5"/>
        <v>184.77558348294349</v>
      </c>
      <c r="K13" s="1">
        <f t="shared" si="2"/>
        <v>-49.049504950495148</v>
      </c>
      <c r="M13" s="1">
        <v>12</v>
      </c>
      <c r="N13" s="1">
        <v>-8</v>
      </c>
      <c r="O13" s="1">
        <v>-14</v>
      </c>
      <c r="P13" s="1">
        <v>-50</v>
      </c>
      <c r="Q13" s="5">
        <v>0</v>
      </c>
    </row>
    <row r="14" spans="1:17" x14ac:dyDescent="0.2">
      <c r="A14" s="1">
        <v>2033</v>
      </c>
      <c r="B14" s="1">
        <f t="shared" si="3"/>
        <v>334.2190305206459</v>
      </c>
      <c r="C14" s="1">
        <f t="shared" si="0"/>
        <v>-7.84158415841571</v>
      </c>
      <c r="E14" s="1">
        <v>2033</v>
      </c>
      <c r="F14" s="1">
        <f t="shared" si="4"/>
        <v>310.41292639138186</v>
      </c>
      <c r="G14" s="1">
        <f t="shared" si="1"/>
        <v>-14.405940594059329</v>
      </c>
      <c r="I14" s="1">
        <v>2033</v>
      </c>
      <c r="J14" s="1">
        <f t="shared" si="5"/>
        <v>181.29263913823974</v>
      </c>
      <c r="K14" s="1">
        <f t="shared" si="2"/>
        <v>-50.009900990099105</v>
      </c>
      <c r="M14" s="1">
        <v>13</v>
      </c>
      <c r="N14" s="1">
        <v>-8</v>
      </c>
      <c r="O14" s="1">
        <v>-15</v>
      </c>
      <c r="P14" s="1">
        <v>-51</v>
      </c>
      <c r="Q14" s="5">
        <v>0</v>
      </c>
    </row>
    <row r="15" spans="1:17" x14ac:dyDescent="0.2">
      <c r="A15" s="1">
        <v>2034</v>
      </c>
      <c r="B15" s="1">
        <f t="shared" si="3"/>
        <v>333.35727109515221</v>
      </c>
      <c r="C15" s="1">
        <f t="shared" si="0"/>
        <v>-8.0792079207919407</v>
      </c>
      <c r="E15" s="1">
        <v>2034</v>
      </c>
      <c r="F15" s="1">
        <f t="shared" si="4"/>
        <v>308.79712746858121</v>
      </c>
      <c r="G15" s="1">
        <f t="shared" si="1"/>
        <v>-14.851485148514755</v>
      </c>
      <c r="I15" s="1">
        <v>2034</v>
      </c>
      <c r="J15" s="1">
        <f t="shared" si="5"/>
        <v>177.80969479353598</v>
      </c>
      <c r="K15" s="1">
        <f t="shared" si="2"/>
        <v>-50.970297029703062</v>
      </c>
      <c r="M15" s="1">
        <v>14</v>
      </c>
      <c r="N15" s="1">
        <v>-8</v>
      </c>
      <c r="O15" s="1">
        <v>-15</v>
      </c>
      <c r="P15" s="1">
        <v>-52</v>
      </c>
      <c r="Q15" s="5">
        <v>0</v>
      </c>
    </row>
    <row r="16" spans="1:17" x14ac:dyDescent="0.2">
      <c r="A16" s="1">
        <v>2035</v>
      </c>
      <c r="B16" s="1">
        <f t="shared" si="3"/>
        <v>332.49551166965853</v>
      </c>
      <c r="C16" s="1">
        <f t="shared" si="0"/>
        <v>-8.3168316831681697</v>
      </c>
      <c r="E16" s="1">
        <v>2035</v>
      </c>
      <c r="F16" s="1">
        <f t="shared" si="4"/>
        <v>307.1813285457805</v>
      </c>
      <c r="G16" s="1">
        <f t="shared" si="1"/>
        <v>-15.2970297029702</v>
      </c>
      <c r="I16" s="1">
        <v>2035</v>
      </c>
      <c r="J16" s="1">
        <f t="shared" si="5"/>
        <v>174.32675044883226</v>
      </c>
      <c r="K16" s="1">
        <f t="shared" si="2"/>
        <v>-51.930693069307011</v>
      </c>
      <c r="M16" s="1">
        <v>15</v>
      </c>
      <c r="N16" s="1">
        <v>-9</v>
      </c>
      <c r="O16" s="1">
        <v>-16</v>
      </c>
      <c r="P16" s="1">
        <v>-53</v>
      </c>
      <c r="Q16" s="5">
        <v>0</v>
      </c>
    </row>
    <row r="17" spans="1:17" x14ac:dyDescent="0.2">
      <c r="A17" s="1">
        <v>2036</v>
      </c>
      <c r="B17" s="1">
        <f t="shared" si="3"/>
        <v>331.63375224416484</v>
      </c>
      <c r="C17" s="1">
        <f t="shared" si="0"/>
        <v>-8.5544554455444022</v>
      </c>
      <c r="E17" s="1">
        <v>2036</v>
      </c>
      <c r="F17" s="1">
        <f t="shared" si="4"/>
        <v>305.5655296229798</v>
      </c>
      <c r="G17" s="1">
        <f t="shared" si="1"/>
        <v>-15.742574257425643</v>
      </c>
      <c r="I17" s="1">
        <v>2036</v>
      </c>
      <c r="J17" s="1">
        <f t="shared" si="5"/>
        <v>170.8438061041285</v>
      </c>
      <c r="K17" s="1">
        <f t="shared" si="2"/>
        <v>-52.891089108910968</v>
      </c>
      <c r="M17" s="1">
        <v>16</v>
      </c>
      <c r="N17" s="1">
        <v>-9</v>
      </c>
      <c r="O17" s="1">
        <v>-16</v>
      </c>
      <c r="P17" s="1">
        <v>-54</v>
      </c>
      <c r="Q17" s="5">
        <v>0</v>
      </c>
    </row>
    <row r="18" spans="1:17" x14ac:dyDescent="0.2">
      <c r="A18" s="1">
        <v>2037</v>
      </c>
      <c r="B18" s="1">
        <f t="shared" si="3"/>
        <v>330.77199281867109</v>
      </c>
      <c r="C18" s="1">
        <f t="shared" si="0"/>
        <v>-8.7920792079206471</v>
      </c>
      <c r="E18" s="1">
        <v>2037</v>
      </c>
      <c r="F18" s="1">
        <f t="shared" si="4"/>
        <v>303.94973070017909</v>
      </c>
      <c r="G18" s="1">
        <f t="shared" si="1"/>
        <v>-16.188118811881086</v>
      </c>
      <c r="I18" s="1">
        <v>2037</v>
      </c>
      <c r="J18" s="1">
        <f t="shared" si="5"/>
        <v>167.36086175942475</v>
      </c>
      <c r="K18" s="1">
        <f t="shared" si="2"/>
        <v>-53.851485148514932</v>
      </c>
      <c r="M18" s="1">
        <v>17</v>
      </c>
      <c r="N18" s="1">
        <v>-9</v>
      </c>
      <c r="O18" s="1">
        <v>-17</v>
      </c>
      <c r="P18" s="1">
        <v>-55</v>
      </c>
      <c r="Q18" s="5">
        <v>0</v>
      </c>
    </row>
    <row r="19" spans="1:17" x14ac:dyDescent="0.2">
      <c r="A19" s="1">
        <v>2038</v>
      </c>
      <c r="B19" s="1">
        <f t="shared" si="3"/>
        <v>329.91023339317741</v>
      </c>
      <c r="C19" s="1">
        <f t="shared" si="0"/>
        <v>-9.0297029702968779</v>
      </c>
      <c r="E19" s="1">
        <v>2038</v>
      </c>
      <c r="F19" s="1">
        <f t="shared" si="4"/>
        <v>302.33393177737838</v>
      </c>
      <c r="G19" s="1">
        <f t="shared" si="1"/>
        <v>-16.633663366336531</v>
      </c>
      <c r="I19" s="1">
        <v>2038</v>
      </c>
      <c r="J19" s="1">
        <f t="shared" si="5"/>
        <v>163.877917414721</v>
      </c>
      <c r="K19" s="1">
        <f t="shared" si="2"/>
        <v>-54.811881188118889</v>
      </c>
      <c r="M19" s="1">
        <v>18</v>
      </c>
      <c r="N19" s="1">
        <v>-9</v>
      </c>
      <c r="O19" s="1">
        <v>-17</v>
      </c>
      <c r="P19" s="1">
        <v>-56</v>
      </c>
      <c r="Q19" s="5">
        <v>0</v>
      </c>
    </row>
    <row r="20" spans="1:17" x14ac:dyDescent="0.2">
      <c r="A20" s="1">
        <v>2039</v>
      </c>
      <c r="B20" s="1">
        <f t="shared" si="3"/>
        <v>329.04847396768372</v>
      </c>
      <c r="C20" s="1">
        <f t="shared" si="0"/>
        <v>-9.2673267326731086</v>
      </c>
      <c r="E20" s="1">
        <v>2039</v>
      </c>
      <c r="F20" s="1">
        <f t="shared" si="4"/>
        <v>300.71813285457768</v>
      </c>
      <c r="G20" s="1">
        <f t="shared" si="1"/>
        <v>-17.079207920791973</v>
      </c>
      <c r="I20" s="1">
        <v>2039</v>
      </c>
      <c r="J20" s="1">
        <f t="shared" si="5"/>
        <v>160.39497307001724</v>
      </c>
      <c r="K20" s="1">
        <f t="shared" si="2"/>
        <v>-55.772277227722846</v>
      </c>
      <c r="M20" s="1">
        <v>19</v>
      </c>
      <c r="N20" s="1">
        <v>-10</v>
      </c>
      <c r="O20" s="1">
        <v>-18</v>
      </c>
      <c r="P20" s="1">
        <v>-57</v>
      </c>
      <c r="Q20" s="5">
        <v>0</v>
      </c>
    </row>
    <row r="21" spans="1:17" x14ac:dyDescent="0.2">
      <c r="A21" s="1">
        <v>2040</v>
      </c>
      <c r="B21" s="1">
        <f t="shared" si="3"/>
        <v>328.18671454218997</v>
      </c>
      <c r="C21" s="1">
        <f t="shared" si="0"/>
        <v>-9.5049504950493535</v>
      </c>
      <c r="E21" s="1">
        <v>2040</v>
      </c>
      <c r="F21" s="1">
        <f t="shared" si="4"/>
        <v>299.10233393177703</v>
      </c>
      <c r="G21" s="1">
        <f t="shared" si="1"/>
        <v>-17.524752475247404</v>
      </c>
      <c r="I21" s="1">
        <v>2040</v>
      </c>
      <c r="J21" s="1">
        <f t="shared" si="5"/>
        <v>156.91202872531349</v>
      </c>
      <c r="K21" s="1">
        <f t="shared" si="2"/>
        <v>-56.73267326732681</v>
      </c>
      <c r="M21" s="1">
        <v>20</v>
      </c>
      <c r="N21" s="1">
        <v>-10</v>
      </c>
      <c r="O21" s="1">
        <v>-18</v>
      </c>
      <c r="P21" s="1">
        <v>-58</v>
      </c>
      <c r="Q21" s="5">
        <v>0</v>
      </c>
    </row>
    <row r="22" spans="1:17" x14ac:dyDescent="0.2">
      <c r="A22" s="1">
        <v>2041</v>
      </c>
      <c r="B22" s="1">
        <f t="shared" si="3"/>
        <v>327.32495511669629</v>
      </c>
      <c r="C22" s="1">
        <f t="shared" si="0"/>
        <v>-9.7425742574255842</v>
      </c>
      <c r="E22" s="1">
        <v>2041</v>
      </c>
      <c r="F22" s="1">
        <f t="shared" si="4"/>
        <v>297.48653500897632</v>
      </c>
      <c r="G22" s="1">
        <f t="shared" si="1"/>
        <v>-17.970297029702845</v>
      </c>
      <c r="I22" s="1">
        <v>2041</v>
      </c>
      <c r="J22" s="1">
        <f t="shared" si="5"/>
        <v>153.42908438060977</v>
      </c>
      <c r="K22" s="1">
        <f t="shared" si="2"/>
        <v>-57.693069306930752</v>
      </c>
      <c r="M22" s="1">
        <v>21</v>
      </c>
      <c r="N22" s="1">
        <v>-10</v>
      </c>
      <c r="O22" s="1">
        <v>-18</v>
      </c>
      <c r="P22" s="1">
        <v>-59</v>
      </c>
      <c r="Q22" s="5">
        <v>0</v>
      </c>
    </row>
    <row r="23" spans="1:17" x14ac:dyDescent="0.2">
      <c r="A23" s="1">
        <v>2042</v>
      </c>
      <c r="B23" s="1">
        <f t="shared" si="3"/>
        <v>326.4631956912026</v>
      </c>
      <c r="C23" s="1">
        <f t="shared" si="0"/>
        <v>-9.9801980198018132</v>
      </c>
      <c r="E23" s="1">
        <v>2042</v>
      </c>
      <c r="F23" s="1">
        <f t="shared" si="4"/>
        <v>295.87073608617561</v>
      </c>
      <c r="G23" s="1">
        <f t="shared" si="1"/>
        <v>-18.41584158415829</v>
      </c>
      <c r="I23" s="1">
        <v>2042</v>
      </c>
      <c r="J23" s="1">
        <f t="shared" si="5"/>
        <v>149.94614003590601</v>
      </c>
      <c r="K23" s="1">
        <f t="shared" si="2"/>
        <v>-58.653465346534716</v>
      </c>
      <c r="M23" s="1">
        <v>22</v>
      </c>
      <c r="N23" s="1">
        <v>-10</v>
      </c>
      <c r="O23" s="1">
        <v>-19</v>
      </c>
      <c r="P23" s="1">
        <v>-60</v>
      </c>
      <c r="Q23" s="5">
        <v>0</v>
      </c>
    </row>
    <row r="24" spans="1:17" x14ac:dyDescent="0.2">
      <c r="A24" s="1">
        <v>2043</v>
      </c>
      <c r="B24" s="1">
        <f t="shared" si="3"/>
        <v>325.60143626570891</v>
      </c>
      <c r="C24" s="1">
        <f t="shared" si="0"/>
        <v>-10.217821782178046</v>
      </c>
      <c r="E24" s="1">
        <v>2043</v>
      </c>
      <c r="F24" s="1">
        <f t="shared" si="4"/>
        <v>294.2549371633749</v>
      </c>
      <c r="G24" s="1">
        <f t="shared" si="1"/>
        <v>-18.861386138613735</v>
      </c>
      <c r="I24" s="1">
        <v>2043</v>
      </c>
      <c r="J24" s="1">
        <f t="shared" si="5"/>
        <v>146.46319569120226</v>
      </c>
      <c r="K24" s="1">
        <f t="shared" si="2"/>
        <v>-59.613861386138673</v>
      </c>
      <c r="M24" s="1">
        <v>23</v>
      </c>
      <c r="N24" s="1">
        <v>-10</v>
      </c>
      <c r="O24" s="1">
        <v>-19</v>
      </c>
      <c r="P24" s="1">
        <v>-61</v>
      </c>
      <c r="Q24" s="5">
        <v>0</v>
      </c>
    </row>
    <row r="25" spans="1:17" x14ac:dyDescent="0.2">
      <c r="A25" s="1">
        <v>2044</v>
      </c>
      <c r="B25" s="1">
        <f t="shared" si="3"/>
        <v>324.73967684021522</v>
      </c>
      <c r="C25" s="1">
        <f t="shared" si="0"/>
        <v>-10.455445544554275</v>
      </c>
      <c r="E25" s="1">
        <v>2044</v>
      </c>
      <c r="F25" s="1">
        <f t="shared" si="4"/>
        <v>292.6391382405742</v>
      </c>
      <c r="G25" s="1">
        <f t="shared" si="1"/>
        <v>-19.306930693069177</v>
      </c>
      <c r="I25" s="1">
        <v>2044</v>
      </c>
      <c r="J25" s="1">
        <f t="shared" si="5"/>
        <v>142.98025134649851</v>
      </c>
      <c r="K25" s="1">
        <f t="shared" si="2"/>
        <v>-60.57425742574263</v>
      </c>
      <c r="M25" s="1">
        <v>24</v>
      </c>
      <c r="N25" s="1">
        <v>-11</v>
      </c>
      <c r="O25" s="1">
        <v>-20</v>
      </c>
      <c r="P25" s="1">
        <v>-62</v>
      </c>
      <c r="Q25" s="5">
        <v>0</v>
      </c>
    </row>
    <row r="26" spans="1:17" x14ac:dyDescent="0.2">
      <c r="A26" s="1">
        <v>2045</v>
      </c>
      <c r="B26" s="1">
        <f t="shared" si="3"/>
        <v>323.87791741472148</v>
      </c>
      <c r="C26" s="1">
        <f t="shared" si="0"/>
        <v>-10.693069306930521</v>
      </c>
      <c r="E26" s="1">
        <v>2045</v>
      </c>
      <c r="F26" s="1">
        <f t="shared" si="4"/>
        <v>291.02333931777349</v>
      </c>
      <c r="G26" s="1">
        <f t="shared" si="1"/>
        <v>-19.752475247524618</v>
      </c>
      <c r="I26" s="1">
        <v>2045</v>
      </c>
      <c r="J26" s="1">
        <f t="shared" si="5"/>
        <v>139.49730700179475</v>
      </c>
      <c r="K26" s="1">
        <f t="shared" si="2"/>
        <v>-61.534653465346594</v>
      </c>
      <c r="M26" s="1">
        <v>25</v>
      </c>
      <c r="N26" s="1">
        <v>-11</v>
      </c>
      <c r="O26" s="1">
        <v>-20</v>
      </c>
      <c r="P26" s="1">
        <v>-62</v>
      </c>
      <c r="Q26" s="5">
        <v>0</v>
      </c>
    </row>
    <row r="27" spans="1:17" x14ac:dyDescent="0.2">
      <c r="A27" s="1">
        <v>2046</v>
      </c>
      <c r="B27" s="1">
        <f t="shared" si="3"/>
        <v>323.01615798922779</v>
      </c>
      <c r="C27" s="1">
        <f t="shared" si="0"/>
        <v>-10.930693069306752</v>
      </c>
      <c r="E27" s="1">
        <v>2046</v>
      </c>
      <c r="F27" s="1">
        <f t="shared" si="4"/>
        <v>289.40754039497278</v>
      </c>
      <c r="G27" s="1">
        <f t="shared" si="1"/>
        <v>-20.198019801980063</v>
      </c>
      <c r="I27" s="1">
        <v>2046</v>
      </c>
      <c r="J27" s="1">
        <f t="shared" si="5"/>
        <v>136.014362657091</v>
      </c>
      <c r="K27" s="1">
        <f t="shared" si="2"/>
        <v>-62.495049504950551</v>
      </c>
      <c r="M27" s="1">
        <v>26</v>
      </c>
      <c r="N27" s="1">
        <v>-11</v>
      </c>
      <c r="O27" s="1">
        <v>-21</v>
      </c>
      <c r="P27" s="1">
        <v>-63</v>
      </c>
      <c r="Q27" s="5">
        <v>0</v>
      </c>
    </row>
    <row r="28" spans="1:17" x14ac:dyDescent="0.2">
      <c r="A28" s="1">
        <v>2047</v>
      </c>
      <c r="B28" s="1">
        <f t="shared" si="3"/>
        <v>322.15439856373411</v>
      </c>
      <c r="C28" s="1">
        <f t="shared" si="0"/>
        <v>-11.168316831682983</v>
      </c>
      <c r="E28" s="1">
        <v>2047</v>
      </c>
      <c r="F28" s="1">
        <f t="shared" si="4"/>
        <v>287.79174147217213</v>
      </c>
      <c r="G28" s="1">
        <f t="shared" si="1"/>
        <v>-20.64356435643549</v>
      </c>
      <c r="I28" s="1">
        <v>2047</v>
      </c>
      <c r="J28" s="1">
        <f t="shared" si="5"/>
        <v>132.53141831238725</v>
      </c>
      <c r="K28" s="1">
        <f t="shared" si="2"/>
        <v>-63.455445544554507</v>
      </c>
      <c r="M28" s="1">
        <v>27</v>
      </c>
      <c r="N28" s="1">
        <v>-11</v>
      </c>
      <c r="O28" s="1">
        <v>-21</v>
      </c>
      <c r="P28" s="1">
        <v>-64</v>
      </c>
      <c r="Q28" s="5">
        <v>0</v>
      </c>
    </row>
    <row r="29" spans="1:17" x14ac:dyDescent="0.2">
      <c r="A29" s="1">
        <v>2048</v>
      </c>
      <c r="B29" s="1">
        <f t="shared" si="3"/>
        <v>321.29263913824036</v>
      </c>
      <c r="C29" s="1">
        <f t="shared" si="0"/>
        <v>-11.405940594059228</v>
      </c>
      <c r="E29" s="1">
        <v>2048</v>
      </c>
      <c r="F29" s="1">
        <f t="shared" si="4"/>
        <v>286.17594254937143</v>
      </c>
      <c r="G29" s="1">
        <f t="shared" si="1"/>
        <v>-21.089108910890936</v>
      </c>
      <c r="I29" s="1">
        <v>2048</v>
      </c>
      <c r="J29" s="1">
        <f t="shared" si="5"/>
        <v>129.04847396768349</v>
      </c>
      <c r="K29" s="1">
        <f t="shared" si="2"/>
        <v>-64.415841584158471</v>
      </c>
      <c r="M29" s="1">
        <v>28</v>
      </c>
      <c r="N29" s="1">
        <v>-12</v>
      </c>
      <c r="O29" s="1">
        <v>-22</v>
      </c>
      <c r="P29" s="1">
        <v>-65</v>
      </c>
      <c r="Q29" s="5">
        <v>0</v>
      </c>
    </row>
    <row r="30" spans="1:17" x14ac:dyDescent="0.2">
      <c r="A30" s="1">
        <v>2049</v>
      </c>
      <c r="B30" s="1">
        <f t="shared" si="3"/>
        <v>320.43087971274667</v>
      </c>
      <c r="C30" s="1">
        <f t="shared" si="0"/>
        <v>-11.643564356435459</v>
      </c>
      <c r="E30" s="1">
        <v>2049</v>
      </c>
      <c r="F30" s="1">
        <f t="shared" si="4"/>
        <v>284.56014362657072</v>
      </c>
      <c r="G30" s="1">
        <f t="shared" si="1"/>
        <v>-21.534653465346381</v>
      </c>
      <c r="I30" s="1">
        <v>2049</v>
      </c>
      <c r="J30" s="1">
        <f t="shared" si="5"/>
        <v>125.56552962297975</v>
      </c>
      <c r="K30" s="1">
        <f t="shared" si="2"/>
        <v>-65.376237623762421</v>
      </c>
      <c r="M30" s="1">
        <v>29</v>
      </c>
      <c r="N30" s="1">
        <v>-12</v>
      </c>
      <c r="O30" s="1">
        <v>-22</v>
      </c>
      <c r="P30" s="1">
        <v>-66</v>
      </c>
      <c r="Q30" s="5">
        <v>0</v>
      </c>
    </row>
    <row r="31" spans="1:17" x14ac:dyDescent="0.2">
      <c r="A31" s="1">
        <v>2050</v>
      </c>
      <c r="B31" s="1">
        <v>319.56912028725299</v>
      </c>
      <c r="C31" s="1">
        <f t="shared" si="0"/>
        <v>-11.881188118811689</v>
      </c>
      <c r="E31" s="1">
        <v>2050</v>
      </c>
      <c r="F31" s="1">
        <v>282.94434470377001</v>
      </c>
      <c r="G31" s="1">
        <f t="shared" si="1"/>
        <v>-21.980198019801822</v>
      </c>
      <c r="I31" s="1">
        <v>2050</v>
      </c>
      <c r="J31" s="1">
        <v>122.082585278276</v>
      </c>
      <c r="K31" s="1">
        <f t="shared" si="2"/>
        <v>-66.336633663366385</v>
      </c>
      <c r="Q31" s="5"/>
    </row>
  </sheetData>
  <mergeCells count="3">
    <mergeCell ref="E1:G1"/>
    <mergeCell ref="I1:K1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Capex</vt:lpstr>
      <vt:lpstr>Energy Components</vt:lpstr>
      <vt:lpstr>Power 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Ranjbar</dc:creator>
  <cp:lastModifiedBy>Hossein Ranjbar</cp:lastModifiedBy>
  <dcterms:created xsi:type="dcterms:W3CDTF">2023-12-01T08:46:03Z</dcterms:created>
  <dcterms:modified xsi:type="dcterms:W3CDTF">2023-12-03T23:28:56Z</dcterms:modified>
</cp:coreProperties>
</file>