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definedNames>
    <definedName name="all">Sheet1!$M$9:$N$23</definedName>
    <definedName name="particular">Sheet1!$M$9:$M$23</definedName>
    <definedName name="product">Sheet2!$C$5:$D$19</definedName>
  </definedNames>
  <calcPr calcId="144525"/>
</workbook>
</file>

<file path=xl/calcChain.xml><?xml version="1.0" encoding="utf-8"?>
<calcChain xmlns="http://schemas.openxmlformats.org/spreadsheetml/2006/main">
  <c r="E6" i="1" l="1"/>
  <c r="F6" i="1" s="1"/>
  <c r="F16" i="1" s="1"/>
  <c r="F17" i="1" s="1"/>
  <c r="F15" i="1"/>
  <c r="F7" i="1"/>
  <c r="F8" i="1"/>
  <c r="F9" i="1"/>
  <c r="F10" i="1"/>
  <c r="F11" i="1"/>
  <c r="F12" i="1"/>
  <c r="F13" i="1"/>
  <c r="F14" i="1"/>
  <c r="E7" i="1"/>
  <c r="E8" i="1"/>
  <c r="E9" i="1"/>
  <c r="E10" i="1"/>
  <c r="E11" i="1"/>
  <c r="E12" i="1"/>
  <c r="E13" i="1"/>
  <c r="E14" i="1"/>
  <c r="E15" i="1"/>
  <c r="F4" i="1"/>
  <c r="F18" i="1" l="1"/>
  <c r="F19" i="1" s="1"/>
</calcChain>
</file>

<file path=xl/sharedStrings.xml><?xml version="1.0" encoding="utf-8"?>
<sst xmlns="http://schemas.openxmlformats.org/spreadsheetml/2006/main" count="52" uniqueCount="27">
  <si>
    <t>S.No</t>
  </si>
  <si>
    <t>particular</t>
  </si>
  <si>
    <t xml:space="preserve">quantity </t>
  </si>
  <si>
    <t>rate per piece</t>
  </si>
  <si>
    <t xml:space="preserve">total cost </t>
  </si>
  <si>
    <t>Total</t>
  </si>
  <si>
    <t xml:space="preserve">discount </t>
  </si>
  <si>
    <t>vat</t>
  </si>
  <si>
    <t>grand total</t>
  </si>
  <si>
    <t>G.H. ELECTRIC SHOP</t>
  </si>
  <si>
    <t>name of buyer/customer:</t>
  </si>
  <si>
    <t>Date:</t>
  </si>
  <si>
    <t>3 watt led</t>
  </si>
  <si>
    <t>5 watt led</t>
  </si>
  <si>
    <t xml:space="preserve">7 watt led </t>
  </si>
  <si>
    <t xml:space="preserve">9 watt led </t>
  </si>
  <si>
    <t xml:space="preserve">12 watt led </t>
  </si>
  <si>
    <t xml:space="preserve">15 watt led </t>
  </si>
  <si>
    <t xml:space="preserve">18 watt led </t>
  </si>
  <si>
    <t xml:space="preserve">6 watt round concil led </t>
  </si>
  <si>
    <t>6 watt round surface led</t>
  </si>
  <si>
    <t xml:space="preserve">12 watt round concil led </t>
  </si>
  <si>
    <t xml:space="preserve">12 watt  round surface led </t>
  </si>
  <si>
    <t xml:space="preserve">3 watt round concil led </t>
  </si>
  <si>
    <t>3 watt round  surface led</t>
  </si>
  <si>
    <t xml:space="preserve">9 watt round concil led </t>
  </si>
  <si>
    <t xml:space="preserve">9 watt round surface 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</si>
</sst>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FF0000"/>
      <name val="Albertus Extra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2" borderId="1" xfId="0" applyFill="1" applyBorder="1"/>
    <xf numFmtId="14" fontId="0" fillId="2" borderId="10" xfId="0" applyNumberFormat="1" applyFill="1" applyBorder="1" applyAlignment="1"/>
    <xf numFmtId="0" fontId="0" fillId="2" borderId="8" xfId="0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workbookViewId="0">
      <selection activeCell="C6" sqref="C6"/>
    </sheetView>
  </sheetViews>
  <sheetFormatPr defaultRowHeight="15" x14ac:dyDescent="0.25"/>
  <cols>
    <col min="2" max="2" width="10.42578125" customWidth="1"/>
    <col min="3" max="3" width="28" customWidth="1"/>
    <col min="5" max="5" width="14.5703125" customWidth="1"/>
    <col min="6" max="6" width="10.7109375" bestFit="1" customWidth="1"/>
    <col min="9" max="9" width="9.140625" customWidth="1"/>
    <col min="13" max="13" width="24.7109375" customWidth="1"/>
  </cols>
  <sheetData>
    <row r="2" spans="2:14" x14ac:dyDescent="0.25">
      <c r="B2" s="5" t="s">
        <v>9</v>
      </c>
      <c r="C2" s="6"/>
      <c r="D2" s="6"/>
      <c r="E2" s="6"/>
      <c r="F2" s="7"/>
      <c r="G2" s="1"/>
      <c r="H2" s="1"/>
      <c r="I2" s="1"/>
    </row>
    <row r="3" spans="2:14" x14ac:dyDescent="0.25">
      <c r="B3" s="8"/>
      <c r="C3" s="9"/>
      <c r="D3" s="9"/>
      <c r="E3" s="9"/>
      <c r="F3" s="10"/>
      <c r="G3" s="1"/>
      <c r="H3" s="1"/>
      <c r="I3" s="1"/>
    </row>
    <row r="4" spans="2:14" x14ac:dyDescent="0.25">
      <c r="B4" s="11" t="s">
        <v>10</v>
      </c>
      <c r="C4" s="12"/>
      <c r="D4" s="13"/>
      <c r="E4" s="4" t="s">
        <v>11</v>
      </c>
      <c r="F4" s="3">
        <f ca="1">TODAY()</f>
        <v>44857</v>
      </c>
      <c r="G4" s="1"/>
      <c r="H4" s="1"/>
      <c r="I4" s="1"/>
    </row>
    <row r="5" spans="2:14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 spans="2:14" x14ac:dyDescent="0.25">
      <c r="B6" s="2">
        <v>1</v>
      </c>
      <c r="C6" s="14" t="s">
        <v>12</v>
      </c>
      <c r="D6" s="14">
        <v>50</v>
      </c>
      <c r="E6" s="2">
        <f t="shared" ref="E6:E15" si="0">VLOOKUP(C6,all,2,0)</f>
        <v>67</v>
      </c>
      <c r="F6" s="2">
        <f>PRODUCT(D6,E6)</f>
        <v>3350</v>
      </c>
    </row>
    <row r="7" spans="2:14" x14ac:dyDescent="0.25">
      <c r="B7" s="2">
        <v>2</v>
      </c>
      <c r="C7" s="14" t="s">
        <v>16</v>
      </c>
      <c r="D7" s="14">
        <v>20</v>
      </c>
      <c r="E7" s="2">
        <f t="shared" si="0"/>
        <v>139</v>
      </c>
      <c r="F7" s="2">
        <f t="shared" ref="F7:F15" si="1">PRODUCT(D7,E7)</f>
        <v>2780</v>
      </c>
    </row>
    <row r="8" spans="2:14" x14ac:dyDescent="0.25">
      <c r="B8" s="2">
        <v>3</v>
      </c>
      <c r="C8" s="14" t="s">
        <v>18</v>
      </c>
      <c r="D8" s="14">
        <v>10</v>
      </c>
      <c r="E8" s="2">
        <f t="shared" si="0"/>
        <v>198</v>
      </c>
      <c r="F8" s="2">
        <f t="shared" si="1"/>
        <v>1980</v>
      </c>
    </row>
    <row r="9" spans="2:14" x14ac:dyDescent="0.25">
      <c r="B9" s="2">
        <v>4</v>
      </c>
      <c r="C9" s="14" t="s">
        <v>17</v>
      </c>
      <c r="D9" s="14">
        <v>15</v>
      </c>
      <c r="E9" s="2">
        <f t="shared" si="0"/>
        <v>169</v>
      </c>
      <c r="F9" s="2">
        <f t="shared" si="1"/>
        <v>2535</v>
      </c>
      <c r="M9" t="s">
        <v>12</v>
      </c>
      <c r="N9">
        <v>67</v>
      </c>
    </row>
    <row r="10" spans="2:14" x14ac:dyDescent="0.25">
      <c r="B10" s="2">
        <v>5</v>
      </c>
      <c r="C10" s="14" t="s">
        <v>13</v>
      </c>
      <c r="D10" s="14">
        <v>50</v>
      </c>
      <c r="E10" s="2">
        <f t="shared" si="0"/>
        <v>86</v>
      </c>
      <c r="F10" s="2">
        <f t="shared" si="1"/>
        <v>4300</v>
      </c>
      <c r="M10" t="s">
        <v>13</v>
      </c>
      <c r="N10">
        <v>86</v>
      </c>
    </row>
    <row r="11" spans="2:14" x14ac:dyDescent="0.25">
      <c r="B11" s="2">
        <v>6</v>
      </c>
      <c r="C11" s="14" t="s">
        <v>15</v>
      </c>
      <c r="D11" s="14">
        <v>30</v>
      </c>
      <c r="E11" s="2">
        <f t="shared" si="0"/>
        <v>118</v>
      </c>
      <c r="F11" s="2">
        <f t="shared" si="1"/>
        <v>3540</v>
      </c>
      <c r="M11" t="s">
        <v>14</v>
      </c>
      <c r="N11">
        <v>102</v>
      </c>
    </row>
    <row r="12" spans="2:14" x14ac:dyDescent="0.25">
      <c r="B12" s="2">
        <v>7</v>
      </c>
      <c r="C12" s="14" t="s">
        <v>18</v>
      </c>
      <c r="D12" s="14">
        <v>10</v>
      </c>
      <c r="E12" s="2">
        <f t="shared" si="0"/>
        <v>198</v>
      </c>
      <c r="F12" s="2">
        <f t="shared" si="1"/>
        <v>1980</v>
      </c>
      <c r="M12" t="s">
        <v>15</v>
      </c>
      <c r="N12">
        <v>118</v>
      </c>
    </row>
    <row r="13" spans="2:14" x14ac:dyDescent="0.25">
      <c r="B13" s="2">
        <v>8</v>
      </c>
      <c r="C13" s="14" t="s">
        <v>19</v>
      </c>
      <c r="D13" s="14">
        <v>20</v>
      </c>
      <c r="E13" s="2">
        <f t="shared" si="0"/>
        <v>160</v>
      </c>
      <c r="F13" s="2">
        <f t="shared" si="1"/>
        <v>3200</v>
      </c>
      <c r="M13" t="s">
        <v>16</v>
      </c>
      <c r="N13">
        <v>139</v>
      </c>
    </row>
    <row r="14" spans="2:14" x14ac:dyDescent="0.25">
      <c r="B14" s="2">
        <v>9</v>
      </c>
      <c r="C14" s="14" t="s">
        <v>20</v>
      </c>
      <c r="D14" s="14">
        <v>60</v>
      </c>
      <c r="E14" s="2">
        <f t="shared" si="0"/>
        <v>220</v>
      </c>
      <c r="F14" s="2">
        <f t="shared" si="1"/>
        <v>13200</v>
      </c>
      <c r="M14" t="s">
        <v>17</v>
      </c>
      <c r="N14">
        <v>169</v>
      </c>
    </row>
    <row r="15" spans="2:14" x14ac:dyDescent="0.25">
      <c r="B15" s="2">
        <v>10</v>
      </c>
      <c r="C15" s="14" t="s">
        <v>14</v>
      </c>
      <c r="D15" s="14">
        <v>20</v>
      </c>
      <c r="E15" s="2">
        <f t="shared" si="0"/>
        <v>102</v>
      </c>
      <c r="F15" s="2">
        <f t="shared" si="1"/>
        <v>2040</v>
      </c>
      <c r="M15" t="s">
        <v>18</v>
      </c>
      <c r="N15">
        <v>198</v>
      </c>
    </row>
    <row r="16" spans="2:14" x14ac:dyDescent="0.25">
      <c r="B16" s="2" t="s">
        <v>5</v>
      </c>
      <c r="C16" s="2"/>
      <c r="D16" s="2"/>
      <c r="E16" s="2"/>
      <c r="F16" s="2">
        <f>SUM(F6:F15)</f>
        <v>38905</v>
      </c>
      <c r="M16" t="s">
        <v>19</v>
      </c>
      <c r="N16">
        <v>160</v>
      </c>
    </row>
    <row r="17" spans="2:14" x14ac:dyDescent="0.25">
      <c r="B17" s="2" t="s">
        <v>6</v>
      </c>
      <c r="C17" s="2"/>
      <c r="D17" s="2"/>
      <c r="E17" s="2">
        <v>5</v>
      </c>
      <c r="F17" s="2">
        <f>F16*E17%</f>
        <v>1945.25</v>
      </c>
      <c r="M17" t="s">
        <v>20</v>
      </c>
      <c r="N17">
        <v>220</v>
      </c>
    </row>
    <row r="18" spans="2:14" x14ac:dyDescent="0.25">
      <c r="B18" s="2" t="s">
        <v>7</v>
      </c>
      <c r="C18" s="2"/>
      <c r="D18" s="2"/>
      <c r="E18" s="2">
        <v>13</v>
      </c>
      <c r="F18" s="2">
        <f>(F16-F17)*E18%</f>
        <v>4804.7674999999999</v>
      </c>
      <c r="M18" t="s">
        <v>21</v>
      </c>
      <c r="N18">
        <v>260</v>
      </c>
    </row>
    <row r="19" spans="2:14" x14ac:dyDescent="0.25">
      <c r="B19" s="2" t="s">
        <v>8</v>
      </c>
      <c r="C19" s="2"/>
      <c r="D19" s="2"/>
      <c r="E19" s="2"/>
      <c r="F19" s="2">
        <f>F16-F17+F18</f>
        <v>41764.517500000002</v>
      </c>
      <c r="M19" t="s">
        <v>22</v>
      </c>
      <c r="N19">
        <v>298</v>
      </c>
    </row>
    <row r="20" spans="2:14" x14ac:dyDescent="0.25">
      <c r="M20" t="s">
        <v>23</v>
      </c>
    </row>
    <row r="21" spans="2:14" x14ac:dyDescent="0.25">
      <c r="M21" t="s">
        <v>24</v>
      </c>
    </row>
    <row r="22" spans="2:14" x14ac:dyDescent="0.25">
      <c r="M22" t="s">
        <v>25</v>
      </c>
    </row>
    <row r="23" spans="2:14" x14ac:dyDescent="0.25">
      <c r="M23" t="s">
        <v>26</v>
      </c>
    </row>
  </sheetData>
  <sheetProtection password="CF7A" sheet="1" objects="1" scenarios="1"/>
  <mergeCells count="2">
    <mergeCell ref="B2:F3"/>
    <mergeCell ref="B4:D4"/>
  </mergeCells>
  <dataValidations count="1">
    <dataValidation type="list" allowBlank="1" showInputMessage="1" showErrorMessage="1" sqref="C6:C15">
      <formula1>particular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9"/>
  <sheetViews>
    <sheetView workbookViewId="0">
      <selection activeCell="D19" sqref="C5:D19"/>
    </sheetView>
  </sheetViews>
  <sheetFormatPr defaultRowHeight="15" x14ac:dyDescent="0.25"/>
  <cols>
    <col min="3" max="3" width="23.42578125" customWidth="1"/>
  </cols>
  <sheetData>
    <row r="5" spans="3:4" x14ac:dyDescent="0.25">
      <c r="C5" t="s">
        <v>12</v>
      </c>
      <c r="D5">
        <v>67</v>
      </c>
    </row>
    <row r="6" spans="3:4" x14ac:dyDescent="0.25">
      <c r="C6" t="s">
        <v>13</v>
      </c>
      <c r="D6">
        <v>86</v>
      </c>
    </row>
    <row r="7" spans="3:4" x14ac:dyDescent="0.25">
      <c r="C7" t="s">
        <v>14</v>
      </c>
      <c r="D7">
        <v>102</v>
      </c>
    </row>
    <row r="8" spans="3:4" x14ac:dyDescent="0.25">
      <c r="C8" t="s">
        <v>15</v>
      </c>
      <c r="D8">
        <v>118</v>
      </c>
    </row>
    <row r="9" spans="3:4" x14ac:dyDescent="0.25">
      <c r="C9" t="s">
        <v>16</v>
      </c>
      <c r="D9">
        <v>139</v>
      </c>
    </row>
    <row r="10" spans="3:4" x14ac:dyDescent="0.25">
      <c r="C10" t="s">
        <v>17</v>
      </c>
      <c r="D10">
        <v>169</v>
      </c>
    </row>
    <row r="11" spans="3:4" x14ac:dyDescent="0.25">
      <c r="C11" t="s">
        <v>18</v>
      </c>
      <c r="D11">
        <v>198</v>
      </c>
    </row>
    <row r="12" spans="3:4" x14ac:dyDescent="0.25">
      <c r="C12" t="s">
        <v>19</v>
      </c>
      <c r="D12">
        <v>160</v>
      </c>
    </row>
    <row r="13" spans="3:4" x14ac:dyDescent="0.25">
      <c r="C13" t="s">
        <v>20</v>
      </c>
      <c r="D13">
        <v>220</v>
      </c>
    </row>
    <row r="14" spans="3:4" x14ac:dyDescent="0.25">
      <c r="C14" t="s">
        <v>21</v>
      </c>
      <c r="D14">
        <v>260</v>
      </c>
    </row>
    <row r="15" spans="3:4" x14ac:dyDescent="0.25">
      <c r="C15" t="s">
        <v>22</v>
      </c>
      <c r="D15">
        <v>298</v>
      </c>
    </row>
    <row r="16" spans="3:4" x14ac:dyDescent="0.25">
      <c r="C16" t="s">
        <v>23</v>
      </c>
    </row>
    <row r="17" spans="3:3" x14ac:dyDescent="0.25">
      <c r="C17" t="s">
        <v>24</v>
      </c>
    </row>
    <row r="18" spans="3:3" x14ac:dyDescent="0.25">
      <c r="C18" t="s">
        <v>25</v>
      </c>
    </row>
    <row r="19" spans="3:3" x14ac:dyDescent="0.25">
      <c r="C1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all</vt:lpstr>
      <vt:lpstr>particular</vt:lpstr>
      <vt:lpstr>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2022-10-23T10:16:08Z</dcterms:created>
  <dcterms:modified xsi:type="dcterms:W3CDTF">2022-10-23T11:08:33Z</dcterms:modified>
</cp:coreProperties>
</file>