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activeTab="1"/>
  </bookViews>
  <sheets>
    <sheet name="Sheet1" sheetId="1" r:id="rId1"/>
    <sheet name="Sheet2" sheetId="2" r:id="rId2"/>
    <sheet name="Sheet3" sheetId="3" r:id="rId3"/>
  </sheets>
  <definedNames>
    <definedName name="ledger">Sheet1!$A$2:$N$17</definedName>
  </definedNames>
  <calcPr calcId="144525"/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E9" i="2"/>
  <c r="E8" i="2"/>
  <c r="C6" i="2"/>
  <c r="J13" i="1" l="1"/>
  <c r="L13" i="1" s="1"/>
  <c r="J6" i="1"/>
  <c r="L6" i="1" s="1"/>
  <c r="J14" i="1"/>
  <c r="J8" i="1"/>
  <c r="J5" i="1"/>
  <c r="L5" i="1" s="1"/>
  <c r="J7" i="1"/>
  <c r="L7" i="1" s="1"/>
  <c r="J2" i="1"/>
  <c r="J12" i="1"/>
  <c r="J10" i="1"/>
  <c r="L10" i="1" s="1"/>
  <c r="J9" i="1"/>
  <c r="L9" i="1" s="1"/>
  <c r="J4" i="1"/>
  <c r="J3" i="1"/>
  <c r="J15" i="1"/>
  <c r="L15" i="1" s="1"/>
  <c r="J11" i="1"/>
  <c r="L11" i="1" s="1"/>
  <c r="N14" i="1" l="1"/>
  <c r="N3" i="1"/>
  <c r="N12" i="1"/>
  <c r="N8" i="1"/>
  <c r="N4" i="1"/>
  <c r="N2" i="1"/>
  <c r="K11" i="1"/>
  <c r="M11" i="1" s="1"/>
  <c r="K9" i="1"/>
  <c r="M9" i="1" s="1"/>
  <c r="K7" i="1"/>
  <c r="M7" i="1" s="1"/>
  <c r="K6" i="1"/>
  <c r="M6" i="1" s="1"/>
  <c r="L3" i="1"/>
  <c r="L12" i="1"/>
  <c r="L8" i="1"/>
  <c r="N11" i="1"/>
  <c r="N9" i="1"/>
  <c r="N7" i="1"/>
  <c r="N6" i="1"/>
  <c r="K15" i="1"/>
  <c r="M15" i="1" s="1"/>
  <c r="K10" i="1"/>
  <c r="M10" i="1" s="1"/>
  <c r="K5" i="1"/>
  <c r="M5" i="1" s="1"/>
  <c r="K13" i="1"/>
  <c r="M13" i="1" s="1"/>
  <c r="L4" i="1"/>
  <c r="L2" i="1"/>
  <c r="L14" i="1"/>
  <c r="N15" i="1"/>
  <c r="N10" i="1"/>
  <c r="N5" i="1"/>
  <c r="N13" i="1"/>
  <c r="K3" i="1"/>
  <c r="M3" i="1" s="1"/>
  <c r="K12" i="1"/>
  <c r="M12" i="1" s="1"/>
  <c r="K8" i="1"/>
  <c r="M8" i="1" s="1"/>
  <c r="K4" i="1"/>
  <c r="M4" i="1" s="1"/>
  <c r="K2" i="1"/>
  <c r="M2" i="1" s="1"/>
  <c r="K14" i="1"/>
  <c r="M14" i="1" s="1"/>
</calcChain>
</file>

<file path=xl/sharedStrings.xml><?xml version="1.0" encoding="utf-8"?>
<sst xmlns="http://schemas.openxmlformats.org/spreadsheetml/2006/main" count="46" uniqueCount="32">
  <si>
    <t xml:space="preserve">roll </t>
  </si>
  <si>
    <t xml:space="preserve">name </t>
  </si>
  <si>
    <t>nepali</t>
  </si>
  <si>
    <t xml:space="preserve">maths </t>
  </si>
  <si>
    <t xml:space="preserve">physic </t>
  </si>
  <si>
    <t>english</t>
  </si>
  <si>
    <t>chemestry</t>
  </si>
  <si>
    <t xml:space="preserve">computer </t>
  </si>
  <si>
    <t>pratical</t>
  </si>
  <si>
    <t>total</t>
  </si>
  <si>
    <t>rank</t>
  </si>
  <si>
    <t>percent</t>
  </si>
  <si>
    <t xml:space="preserve">grade </t>
  </si>
  <si>
    <t xml:space="preserve">shyam </t>
  </si>
  <si>
    <t xml:space="preserve">hari </t>
  </si>
  <si>
    <t xml:space="preserve">sita </t>
  </si>
  <si>
    <t xml:space="preserve">krishna </t>
  </si>
  <si>
    <t xml:space="preserve">govinda </t>
  </si>
  <si>
    <t xml:space="preserve">krish </t>
  </si>
  <si>
    <t xml:space="preserve">anu </t>
  </si>
  <si>
    <t xml:space="preserve">sahara </t>
  </si>
  <si>
    <t xml:space="preserve">mohit </t>
  </si>
  <si>
    <t xml:space="preserve">lavana </t>
  </si>
  <si>
    <t xml:space="preserve">asangita </t>
  </si>
  <si>
    <t>anup</t>
  </si>
  <si>
    <t xml:space="preserve">ursita </t>
  </si>
  <si>
    <t>result</t>
  </si>
  <si>
    <t>ram</t>
  </si>
  <si>
    <t xml:space="preserve">subject </t>
  </si>
  <si>
    <t xml:space="preserve">full marks </t>
  </si>
  <si>
    <t xml:space="preserve">pass marks </t>
  </si>
  <si>
    <t>obtained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</si>
</sst>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4" sqref="N4"/>
    </sheetView>
  </sheetViews>
  <sheetFormatPr defaultRowHeight="15" x14ac:dyDescent="0.25"/>
  <cols>
    <col min="7" max="7" width="11.140625" customWidth="1"/>
    <col min="9" max="9" width="9.140625" customWidth="1"/>
  </cols>
  <sheetData>
    <row r="1" spans="1:14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26</v>
      </c>
      <c r="M1" s="1" t="s">
        <v>12</v>
      </c>
      <c r="N1" s="3" t="s">
        <v>10</v>
      </c>
    </row>
    <row r="2" spans="1:14" x14ac:dyDescent="0.25">
      <c r="A2" s="1">
        <v>1</v>
      </c>
      <c r="B2" s="1" t="s">
        <v>19</v>
      </c>
      <c r="C2" s="1">
        <v>25</v>
      </c>
      <c r="D2" s="1">
        <v>60</v>
      </c>
      <c r="E2" s="1">
        <v>52</v>
      </c>
      <c r="F2" s="1">
        <v>55</v>
      </c>
      <c r="G2" s="1">
        <v>39</v>
      </c>
      <c r="H2" s="1">
        <v>32</v>
      </c>
      <c r="I2" s="1">
        <v>25</v>
      </c>
      <c r="J2" s="1">
        <f t="shared" ref="J2:J15" si="0">SUM(C2:I2)</f>
        <v>288</v>
      </c>
      <c r="K2" s="1">
        <f t="shared" ref="K2:K15" si="1">J2/6</f>
        <v>48</v>
      </c>
      <c r="L2" s="1" t="str">
        <f t="shared" ref="L2:L15" si="2">IF(AND(J2&gt;=240),"pass","fail")</f>
        <v>pass</v>
      </c>
      <c r="M2" s="1" t="str">
        <f t="shared" ref="M2:M15" si="3">IF(K2&gt;=90,"A+",IF(K2&gt;=80,"A",IF(K2&gt;=70,"B+",IF(K2&gt;=60,"B",IF(K2&gt;=50,"C+",IF(K2&gt;=40,"C",IF(K2&lt;=40,"NG")))))))</f>
        <v>C</v>
      </c>
      <c r="N2" s="1">
        <f t="shared" ref="N2:N15" si="4">RANK(J2,$J$2:$J$15)</f>
        <v>9</v>
      </c>
    </row>
    <row r="3" spans="1:14" x14ac:dyDescent="0.25">
      <c r="A3" s="1">
        <v>2</v>
      </c>
      <c r="B3" s="1" t="s">
        <v>24</v>
      </c>
      <c r="C3" s="1">
        <v>71</v>
      </c>
      <c r="D3" s="1">
        <v>37</v>
      </c>
      <c r="E3" s="1">
        <v>73</v>
      </c>
      <c r="F3" s="1">
        <v>36</v>
      </c>
      <c r="G3" s="1">
        <v>52</v>
      </c>
      <c r="H3" s="1">
        <v>49</v>
      </c>
      <c r="I3" s="1">
        <v>18</v>
      </c>
      <c r="J3" s="1">
        <f t="shared" si="0"/>
        <v>336</v>
      </c>
      <c r="K3" s="1">
        <f t="shared" si="1"/>
        <v>56</v>
      </c>
      <c r="L3" s="1" t="str">
        <f t="shared" si="2"/>
        <v>pass</v>
      </c>
      <c r="M3" s="1" t="str">
        <f t="shared" si="3"/>
        <v>C+</v>
      </c>
      <c r="N3" s="1">
        <f t="shared" si="4"/>
        <v>6</v>
      </c>
    </row>
    <row r="4" spans="1:14" x14ac:dyDescent="0.25">
      <c r="A4" s="1">
        <v>3</v>
      </c>
      <c r="B4" s="1" t="s">
        <v>23</v>
      </c>
      <c r="C4" s="1">
        <v>71</v>
      </c>
      <c r="D4" s="1">
        <v>66</v>
      </c>
      <c r="E4" s="1">
        <v>20</v>
      </c>
      <c r="F4" s="1">
        <v>48</v>
      </c>
      <c r="G4" s="1">
        <v>59</v>
      </c>
      <c r="H4" s="1">
        <v>22</v>
      </c>
      <c r="I4" s="1">
        <v>25</v>
      </c>
      <c r="J4" s="1">
        <f t="shared" si="0"/>
        <v>311</v>
      </c>
      <c r="K4" s="1">
        <f t="shared" si="1"/>
        <v>51.833333333333336</v>
      </c>
      <c r="L4" s="1" t="str">
        <f t="shared" si="2"/>
        <v>pass</v>
      </c>
      <c r="M4" s="1" t="str">
        <f t="shared" si="3"/>
        <v>C+</v>
      </c>
      <c r="N4" s="1">
        <f t="shared" si="4"/>
        <v>7</v>
      </c>
    </row>
    <row r="5" spans="1:14" x14ac:dyDescent="0.25">
      <c r="A5" s="1">
        <v>4</v>
      </c>
      <c r="B5" s="1" t="s">
        <v>17</v>
      </c>
      <c r="C5" s="1">
        <v>22</v>
      </c>
      <c r="D5" s="1">
        <v>33</v>
      </c>
      <c r="E5" s="1">
        <v>75</v>
      </c>
      <c r="F5" s="1">
        <v>49</v>
      </c>
      <c r="G5" s="1">
        <v>45</v>
      </c>
      <c r="H5" s="1">
        <v>33</v>
      </c>
      <c r="I5" s="1">
        <v>20</v>
      </c>
      <c r="J5" s="1">
        <f t="shared" si="0"/>
        <v>277</v>
      </c>
      <c r="K5" s="1">
        <f t="shared" si="1"/>
        <v>46.166666666666664</v>
      </c>
      <c r="L5" s="1" t="str">
        <f t="shared" si="2"/>
        <v>pass</v>
      </c>
      <c r="M5" s="1" t="str">
        <f t="shared" si="3"/>
        <v>C</v>
      </c>
      <c r="N5" s="1">
        <f t="shared" si="4"/>
        <v>12</v>
      </c>
    </row>
    <row r="6" spans="1:14" x14ac:dyDescent="0.25">
      <c r="A6" s="1">
        <v>5</v>
      </c>
      <c r="B6" s="1" t="s">
        <v>14</v>
      </c>
      <c r="C6" s="1">
        <v>58</v>
      </c>
      <c r="D6" s="1">
        <v>71</v>
      </c>
      <c r="E6" s="1">
        <v>73</v>
      </c>
      <c r="F6" s="1">
        <v>57</v>
      </c>
      <c r="G6" s="1">
        <v>39</v>
      </c>
      <c r="H6" s="1">
        <v>25</v>
      </c>
      <c r="I6" s="1">
        <v>22</v>
      </c>
      <c r="J6" s="1">
        <f t="shared" si="0"/>
        <v>345</v>
      </c>
      <c r="K6" s="1">
        <f t="shared" si="1"/>
        <v>57.5</v>
      </c>
      <c r="L6" s="1" t="str">
        <f t="shared" si="2"/>
        <v>pass</v>
      </c>
      <c r="M6" s="1" t="str">
        <f t="shared" si="3"/>
        <v>C+</v>
      </c>
      <c r="N6" s="1">
        <f t="shared" si="4"/>
        <v>2</v>
      </c>
    </row>
    <row r="7" spans="1:14" x14ac:dyDescent="0.25">
      <c r="A7" s="1">
        <v>6</v>
      </c>
      <c r="B7" s="1" t="s">
        <v>18</v>
      </c>
      <c r="C7" s="1">
        <v>37</v>
      </c>
      <c r="D7" s="1">
        <v>63</v>
      </c>
      <c r="E7" s="1">
        <v>44</v>
      </c>
      <c r="F7" s="1">
        <v>57</v>
      </c>
      <c r="G7" s="1">
        <v>28</v>
      </c>
      <c r="H7" s="1">
        <v>52</v>
      </c>
      <c r="I7" s="1">
        <v>18</v>
      </c>
      <c r="J7" s="1">
        <f t="shared" si="0"/>
        <v>299</v>
      </c>
      <c r="K7" s="1">
        <f t="shared" si="1"/>
        <v>49.833333333333336</v>
      </c>
      <c r="L7" s="1" t="str">
        <f t="shared" si="2"/>
        <v>pass</v>
      </c>
      <c r="M7" s="1" t="str">
        <f t="shared" si="3"/>
        <v>C</v>
      </c>
      <c r="N7" s="1">
        <f t="shared" si="4"/>
        <v>8</v>
      </c>
    </row>
    <row r="8" spans="1:14" x14ac:dyDescent="0.25">
      <c r="A8" s="1">
        <v>7</v>
      </c>
      <c r="B8" s="1" t="s">
        <v>16</v>
      </c>
      <c r="C8" s="1">
        <v>47</v>
      </c>
      <c r="D8" s="1">
        <v>31</v>
      </c>
      <c r="E8" s="1">
        <v>36</v>
      </c>
      <c r="F8" s="1">
        <v>63</v>
      </c>
      <c r="G8" s="1">
        <v>70</v>
      </c>
      <c r="H8" s="1">
        <v>75</v>
      </c>
      <c r="I8" s="1">
        <v>21</v>
      </c>
      <c r="J8" s="1">
        <f t="shared" si="0"/>
        <v>343</v>
      </c>
      <c r="K8" s="1">
        <f t="shared" si="1"/>
        <v>57.166666666666664</v>
      </c>
      <c r="L8" s="1" t="str">
        <f t="shared" si="2"/>
        <v>pass</v>
      </c>
      <c r="M8" s="1" t="str">
        <f t="shared" si="3"/>
        <v>C+</v>
      </c>
      <c r="N8" s="1">
        <f t="shared" si="4"/>
        <v>3</v>
      </c>
    </row>
    <row r="9" spans="1:14" x14ac:dyDescent="0.25">
      <c r="A9" s="1">
        <v>8</v>
      </c>
      <c r="B9" s="1" t="s">
        <v>22</v>
      </c>
      <c r="C9" s="1">
        <v>20</v>
      </c>
      <c r="D9" s="1">
        <v>44</v>
      </c>
      <c r="E9" s="1">
        <v>62</v>
      </c>
      <c r="F9" s="1">
        <v>44</v>
      </c>
      <c r="G9" s="1">
        <v>69</v>
      </c>
      <c r="H9" s="1">
        <v>28</v>
      </c>
      <c r="I9" s="1">
        <v>18</v>
      </c>
      <c r="J9" s="1">
        <f t="shared" si="0"/>
        <v>285</v>
      </c>
      <c r="K9" s="1">
        <f t="shared" si="1"/>
        <v>47.5</v>
      </c>
      <c r="L9" s="1" t="str">
        <f t="shared" si="2"/>
        <v>pass</v>
      </c>
      <c r="M9" s="1" t="str">
        <f t="shared" si="3"/>
        <v>C</v>
      </c>
      <c r="N9" s="1">
        <f t="shared" si="4"/>
        <v>10</v>
      </c>
    </row>
    <row r="10" spans="1:14" x14ac:dyDescent="0.25">
      <c r="A10" s="1">
        <v>9</v>
      </c>
      <c r="B10" s="1" t="s">
        <v>21</v>
      </c>
      <c r="C10" s="1">
        <v>56</v>
      </c>
      <c r="D10" s="1">
        <v>73</v>
      </c>
      <c r="E10" s="1">
        <v>41</v>
      </c>
      <c r="F10" s="1">
        <v>55</v>
      </c>
      <c r="G10" s="1">
        <v>74</v>
      </c>
      <c r="H10" s="1">
        <v>49</v>
      </c>
      <c r="I10" s="1">
        <v>22</v>
      </c>
      <c r="J10" s="1">
        <f t="shared" si="0"/>
        <v>370</v>
      </c>
      <c r="K10" s="1">
        <f t="shared" si="1"/>
        <v>61.666666666666664</v>
      </c>
      <c r="L10" s="1" t="str">
        <f t="shared" si="2"/>
        <v>pass</v>
      </c>
      <c r="M10" s="1" t="str">
        <f t="shared" si="3"/>
        <v>B</v>
      </c>
      <c r="N10" s="1">
        <f t="shared" si="4"/>
        <v>1</v>
      </c>
    </row>
    <row r="11" spans="1:14" x14ac:dyDescent="0.25">
      <c r="A11" s="1">
        <v>10</v>
      </c>
      <c r="B11" s="1" t="s">
        <v>27</v>
      </c>
      <c r="C11" s="1">
        <v>28</v>
      </c>
      <c r="D11" s="1">
        <v>34</v>
      </c>
      <c r="E11" s="1">
        <v>24</v>
      </c>
      <c r="F11" s="1">
        <v>39</v>
      </c>
      <c r="G11" s="1">
        <v>45</v>
      </c>
      <c r="H11" s="1">
        <v>38</v>
      </c>
      <c r="I11" s="1">
        <v>23</v>
      </c>
      <c r="J11" s="1">
        <f t="shared" si="0"/>
        <v>231</v>
      </c>
      <c r="K11" s="1">
        <f t="shared" si="1"/>
        <v>38.5</v>
      </c>
      <c r="L11" s="1" t="str">
        <f t="shared" si="2"/>
        <v>fail</v>
      </c>
      <c r="M11" s="1" t="str">
        <f t="shared" si="3"/>
        <v>NG</v>
      </c>
      <c r="N11" s="1">
        <f t="shared" si="4"/>
        <v>14</v>
      </c>
    </row>
    <row r="12" spans="1:14" x14ac:dyDescent="0.25">
      <c r="A12" s="1">
        <v>11</v>
      </c>
      <c r="B12" s="1" t="s">
        <v>20</v>
      </c>
      <c r="C12" s="1">
        <v>20</v>
      </c>
      <c r="D12" s="1">
        <v>31</v>
      </c>
      <c r="E12" s="1">
        <v>65</v>
      </c>
      <c r="F12" s="1">
        <v>35</v>
      </c>
      <c r="G12" s="1">
        <v>69</v>
      </c>
      <c r="H12" s="1">
        <v>38</v>
      </c>
      <c r="I12" s="1">
        <v>25</v>
      </c>
      <c r="J12" s="1">
        <f t="shared" si="0"/>
        <v>283</v>
      </c>
      <c r="K12" s="1">
        <f t="shared" si="1"/>
        <v>47.166666666666664</v>
      </c>
      <c r="L12" s="1" t="str">
        <f t="shared" si="2"/>
        <v>pass</v>
      </c>
      <c r="M12" s="1" t="str">
        <f t="shared" si="3"/>
        <v>C</v>
      </c>
      <c r="N12" s="1">
        <f t="shared" si="4"/>
        <v>11</v>
      </c>
    </row>
    <row r="13" spans="1:14" x14ac:dyDescent="0.25">
      <c r="A13" s="1">
        <v>12</v>
      </c>
      <c r="B13" s="1" t="s">
        <v>13</v>
      </c>
      <c r="C13" s="1">
        <v>56</v>
      </c>
      <c r="D13" s="1">
        <v>20</v>
      </c>
      <c r="E13" s="1">
        <v>63</v>
      </c>
      <c r="F13" s="1">
        <v>71</v>
      </c>
      <c r="G13" s="1">
        <v>55</v>
      </c>
      <c r="H13" s="1">
        <v>52</v>
      </c>
      <c r="I13" s="1">
        <v>24</v>
      </c>
      <c r="J13" s="1">
        <f t="shared" si="0"/>
        <v>341</v>
      </c>
      <c r="K13" s="1">
        <f t="shared" si="1"/>
        <v>56.833333333333336</v>
      </c>
      <c r="L13" s="1" t="str">
        <f t="shared" si="2"/>
        <v>pass</v>
      </c>
      <c r="M13" s="1" t="str">
        <f t="shared" si="3"/>
        <v>C+</v>
      </c>
      <c r="N13" s="1">
        <f t="shared" si="4"/>
        <v>5</v>
      </c>
    </row>
    <row r="14" spans="1:14" x14ac:dyDescent="0.25">
      <c r="A14" s="1">
        <v>13</v>
      </c>
      <c r="B14" s="1" t="s">
        <v>15</v>
      </c>
      <c r="C14" s="1">
        <v>37</v>
      </c>
      <c r="D14" s="1">
        <v>36</v>
      </c>
      <c r="E14" s="1">
        <v>68</v>
      </c>
      <c r="F14" s="1">
        <v>39</v>
      </c>
      <c r="G14" s="1">
        <v>46</v>
      </c>
      <c r="H14" s="1">
        <v>26</v>
      </c>
      <c r="I14" s="1">
        <v>25</v>
      </c>
      <c r="J14" s="1">
        <f t="shared" si="0"/>
        <v>277</v>
      </c>
      <c r="K14" s="1">
        <f t="shared" si="1"/>
        <v>46.166666666666664</v>
      </c>
      <c r="L14" s="1" t="str">
        <f t="shared" si="2"/>
        <v>pass</v>
      </c>
      <c r="M14" s="1" t="str">
        <f t="shared" si="3"/>
        <v>C</v>
      </c>
      <c r="N14" s="1">
        <f t="shared" si="4"/>
        <v>12</v>
      </c>
    </row>
    <row r="15" spans="1:14" x14ac:dyDescent="0.25">
      <c r="A15" s="1">
        <v>14</v>
      </c>
      <c r="B15" s="1" t="s">
        <v>25</v>
      </c>
      <c r="C15" s="1">
        <v>72</v>
      </c>
      <c r="D15" s="1">
        <v>71</v>
      </c>
      <c r="E15" s="1">
        <v>64</v>
      </c>
      <c r="F15" s="1">
        <v>34</v>
      </c>
      <c r="G15" s="1">
        <v>46</v>
      </c>
      <c r="H15" s="1">
        <v>37</v>
      </c>
      <c r="I15" s="1">
        <v>19</v>
      </c>
      <c r="J15" s="1">
        <f t="shared" si="0"/>
        <v>343</v>
      </c>
      <c r="K15" s="1">
        <f t="shared" si="1"/>
        <v>57.166666666666664</v>
      </c>
      <c r="L15" s="1" t="str">
        <f t="shared" si="2"/>
        <v>pass</v>
      </c>
      <c r="M15" s="1" t="str">
        <f t="shared" si="3"/>
        <v>C+</v>
      </c>
      <c r="N15" s="1">
        <f t="shared" si="4"/>
        <v>3</v>
      </c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</sheetData>
  <sortState ref="A2:N15">
    <sortCondition ref="B15"/>
  </sortState>
  <conditionalFormatting sqref="C2:H15">
    <cfRule type="cellIs" dxfId="1" priority="2" operator="lessThan">
      <formula>40</formula>
    </cfRule>
  </conditionalFormatting>
  <conditionalFormatting sqref="L2:L15">
    <cfRule type="containsText" dxfId="0" priority="1" operator="containsText" text="fail">
      <formula>NOT(ISERROR(SEARCH("fail",L2)))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9"/>
  <sheetViews>
    <sheetView tabSelected="1" workbookViewId="0">
      <selection activeCell="D14" sqref="D14"/>
    </sheetView>
  </sheetViews>
  <sheetFormatPr defaultRowHeight="15" x14ac:dyDescent="0.25"/>
  <cols>
    <col min="2" max="2" width="10" customWidth="1"/>
    <col min="3" max="4" width="13" customWidth="1"/>
    <col min="5" max="5" width="15.140625" customWidth="1"/>
  </cols>
  <sheetData>
    <row r="5" spans="2:5" x14ac:dyDescent="0.25">
      <c r="B5" s="1" t="s">
        <v>0</v>
      </c>
      <c r="C5" s="4">
        <v>4</v>
      </c>
      <c r="D5" s="4"/>
      <c r="E5" s="4"/>
    </row>
    <row r="6" spans="2:5" x14ac:dyDescent="0.25">
      <c r="B6" s="1" t="s">
        <v>1</v>
      </c>
      <c r="C6" s="6" t="str">
        <f>VLOOKUP(C5,[0]!ledger,2,0)</f>
        <v xml:space="preserve">govinda </v>
      </c>
      <c r="D6" s="6"/>
      <c r="E6" s="6"/>
    </row>
    <row r="7" spans="2:5" x14ac:dyDescent="0.25">
      <c r="B7" s="1" t="s">
        <v>28</v>
      </c>
      <c r="C7" s="1" t="s">
        <v>29</v>
      </c>
      <c r="D7" s="1" t="s">
        <v>30</v>
      </c>
      <c r="E7" s="1" t="s">
        <v>31</v>
      </c>
    </row>
    <row r="8" spans="2:5" x14ac:dyDescent="0.25">
      <c r="B8" s="1" t="s">
        <v>5</v>
      </c>
      <c r="C8" s="1">
        <v>100</v>
      </c>
      <c r="D8" s="1">
        <v>40</v>
      </c>
      <c r="E8" s="5">
        <f>VLOOKUP($C$5,[0]!ledger,3,0)</f>
        <v>22</v>
      </c>
    </row>
    <row r="9" spans="2:5" x14ac:dyDescent="0.25">
      <c r="B9" s="1" t="s">
        <v>2</v>
      </c>
      <c r="C9" s="1">
        <v>100</v>
      </c>
      <c r="D9" s="1">
        <v>40</v>
      </c>
      <c r="E9" s="5">
        <f>VLOOKUP($C$5,[0]!ledger,4,0)</f>
        <v>33</v>
      </c>
    </row>
    <row r="10" spans="2:5" x14ac:dyDescent="0.25">
      <c r="B10" s="1" t="s">
        <v>3</v>
      </c>
      <c r="C10" s="1">
        <v>100</v>
      </c>
      <c r="D10" s="1">
        <v>40</v>
      </c>
      <c r="E10" s="5">
        <f>VLOOKUP($C$5,[0]!ledger,5,0)</f>
        <v>75</v>
      </c>
    </row>
    <row r="11" spans="2:5" x14ac:dyDescent="0.25">
      <c r="B11" s="1" t="s">
        <v>4</v>
      </c>
      <c r="C11" s="1">
        <v>100</v>
      </c>
      <c r="D11" s="1">
        <v>40</v>
      </c>
      <c r="E11" s="5">
        <f>VLOOKUP($C$5,[0]!ledger,6,0)</f>
        <v>49</v>
      </c>
    </row>
    <row r="12" spans="2:5" x14ac:dyDescent="0.25">
      <c r="B12" s="1" t="s">
        <v>6</v>
      </c>
      <c r="C12" s="1">
        <v>100</v>
      </c>
      <c r="D12" s="1">
        <v>40</v>
      </c>
      <c r="E12" s="5">
        <f>VLOOKUP($C$5,[0]!ledger,7,0)</f>
        <v>45</v>
      </c>
    </row>
    <row r="13" spans="2:5" x14ac:dyDescent="0.25">
      <c r="B13" s="1" t="s">
        <v>7</v>
      </c>
      <c r="C13" s="1">
        <v>100</v>
      </c>
      <c r="D13" s="1">
        <v>40</v>
      </c>
      <c r="E13" s="5">
        <f>VLOOKUP($C$5,[0]!ledger,8,0)</f>
        <v>33</v>
      </c>
    </row>
    <row r="14" spans="2:5" x14ac:dyDescent="0.25">
      <c r="B14" s="1" t="s">
        <v>8</v>
      </c>
      <c r="C14" s="1">
        <v>25</v>
      </c>
      <c r="D14" s="1">
        <v>15</v>
      </c>
      <c r="E14" s="5">
        <f>VLOOKUP($C$5,[0]!ledger,9,0)</f>
        <v>20</v>
      </c>
    </row>
    <row r="15" spans="2:5" x14ac:dyDescent="0.25">
      <c r="B15" s="1" t="s">
        <v>9</v>
      </c>
      <c r="C15" s="1"/>
      <c r="D15" s="1"/>
      <c r="E15" s="5">
        <f>VLOOKUP($C$5,[0]!ledger,10,0)</f>
        <v>277</v>
      </c>
    </row>
    <row r="16" spans="2:5" x14ac:dyDescent="0.25">
      <c r="B16" s="1" t="s">
        <v>11</v>
      </c>
      <c r="C16" s="1"/>
      <c r="D16" s="1"/>
      <c r="E16" s="5">
        <f>VLOOKUP($C$5,[0]!ledger,11,0)</f>
        <v>46.166666666666664</v>
      </c>
    </row>
    <row r="17" spans="2:5" x14ac:dyDescent="0.25">
      <c r="B17" s="1" t="s">
        <v>26</v>
      </c>
      <c r="C17" s="1"/>
      <c r="D17" s="1"/>
      <c r="E17" s="5" t="str">
        <f>VLOOKUP($C$5,[0]!ledger,12,0)</f>
        <v>pass</v>
      </c>
    </row>
    <row r="18" spans="2:5" x14ac:dyDescent="0.25">
      <c r="B18" s="1" t="s">
        <v>12</v>
      </c>
      <c r="C18" s="1"/>
      <c r="D18" s="1"/>
      <c r="E18" s="5" t="str">
        <f>VLOOKUP($C$5,[0]!ledger,13,0)</f>
        <v>C</v>
      </c>
    </row>
    <row r="19" spans="2:5" x14ac:dyDescent="0.25">
      <c r="B19" s="3" t="s">
        <v>10</v>
      </c>
      <c r="C19" s="1"/>
      <c r="D19" s="1"/>
      <c r="E19" s="5">
        <f>VLOOKUP($C$5,[0]!ledger,14,0)</f>
        <v>12</v>
      </c>
    </row>
  </sheetData>
  <mergeCells count="2">
    <mergeCell ref="C5:E5"/>
    <mergeCell ref="C6:E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ledger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2022-10-21T08:59:03Z</dcterms:created>
  <dcterms:modified xsi:type="dcterms:W3CDTF">2022-10-22T18:39:38Z</dcterms:modified>
</cp:coreProperties>
</file>