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035" yWindow="945" windowWidth="27285" windowHeight="14280" tabRatio="679" firstSheet="8" activeTab="9"/>
  </bookViews>
  <sheets>
    <sheet name="テーブル(第１正規化)" sheetId="9" state="hidden" r:id="rId1"/>
    <sheet name="テーブル(第２正規化) " sheetId="15" state="hidden" r:id="rId2"/>
    <sheet name="テーブル(第３正規化) " sheetId="16" state="hidden" r:id="rId3"/>
    <sheet name="テーブル(第３正規化)  (最終)" sheetId="18" state="hidden" r:id="rId4"/>
    <sheet name="テーブル定義(20200114)" sheetId="21" state="hidden" r:id="rId5"/>
    <sheet name="ER図 (20200116)" sheetId="20" state="hidden" r:id="rId6"/>
    <sheet name="テーブル定義(20200115)" sheetId="22" state="hidden" r:id="rId7"/>
    <sheet name="テーブル定義(20200116)" sheetId="23" state="hidden" r:id="rId8"/>
    <sheet name="テーブル定義(20200131)" sheetId="25" r:id="rId9"/>
    <sheet name="ER図 (20200131)" sheetId="24" r:id="rId10"/>
    <sheet name="問題評価" sheetId="13" state="hidden" r:id="rId11"/>
    <sheet name="要件定義 (発表資料作成時)" sheetId="3" state="hidden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90" i="25" l="1"/>
  <c r="X90" i="25"/>
  <c r="K90" i="25"/>
  <c r="F90" i="25"/>
  <c r="Y89" i="25"/>
  <c r="F89" i="25"/>
  <c r="K89" i="25" s="1"/>
  <c r="X89" i="25" s="1"/>
  <c r="Y88" i="25"/>
  <c r="X88" i="25"/>
  <c r="Y87" i="25"/>
  <c r="Y86" i="25"/>
  <c r="Y85" i="25"/>
  <c r="Y84" i="25"/>
  <c r="K84" i="25"/>
  <c r="X84" i="25" s="1"/>
  <c r="F84" i="25"/>
  <c r="Y83" i="25"/>
  <c r="K83" i="25"/>
  <c r="X83" i="25" s="1"/>
  <c r="F83" i="25"/>
  <c r="Y82" i="25"/>
  <c r="X82" i="25"/>
  <c r="Y81" i="25"/>
  <c r="Y80" i="25"/>
  <c r="X91" i="25" s="1"/>
  <c r="Y79" i="25"/>
  <c r="Y78" i="25"/>
  <c r="K78" i="25"/>
  <c r="X78" i="25" s="1"/>
  <c r="F78" i="25"/>
  <c r="Y77" i="25"/>
  <c r="X77" i="25"/>
  <c r="K77" i="25"/>
  <c r="F77" i="25"/>
  <c r="Y76" i="25"/>
  <c r="K76" i="25"/>
  <c r="X76" i="25" s="1"/>
  <c r="F76" i="25"/>
  <c r="Y75" i="25"/>
  <c r="X75" i="25"/>
  <c r="Y74" i="25"/>
  <c r="X85" i="25" s="1"/>
  <c r="Y73" i="25"/>
  <c r="Y72" i="25"/>
  <c r="Y71" i="25"/>
  <c r="F71" i="25"/>
  <c r="K71" i="25" s="1"/>
  <c r="X71" i="25" s="1"/>
  <c r="Y70" i="25"/>
  <c r="K70" i="25"/>
  <c r="X70" i="25" s="1"/>
  <c r="F70" i="25"/>
  <c r="Y69" i="25"/>
  <c r="F69" i="25"/>
  <c r="K69" i="25" s="1"/>
  <c r="X69" i="25" s="1"/>
  <c r="Y68" i="25"/>
  <c r="X79" i="25" s="1"/>
  <c r="K68" i="25"/>
  <c r="X68" i="25" s="1"/>
  <c r="F68" i="25"/>
  <c r="Y67" i="25"/>
  <c r="F67" i="25"/>
  <c r="K67" i="25" s="1"/>
  <c r="X67" i="25" s="1"/>
  <c r="Y66" i="25"/>
  <c r="K66" i="25"/>
  <c r="X66" i="25" s="1"/>
  <c r="F66" i="25"/>
  <c r="Y65" i="25"/>
  <c r="F65" i="25"/>
  <c r="K65" i="25" s="1"/>
  <c r="X65" i="25" s="1"/>
  <c r="Y64" i="25"/>
  <c r="K64" i="25"/>
  <c r="X64" i="25" s="1"/>
  <c r="F64" i="25"/>
  <c r="Y63" i="25"/>
  <c r="F63" i="25"/>
  <c r="K63" i="25" s="1"/>
  <c r="X63" i="25" s="1"/>
  <c r="Y62" i="25"/>
  <c r="F62" i="25"/>
  <c r="K62" i="25" s="1"/>
  <c r="X62" i="25" s="1"/>
  <c r="Y61" i="25"/>
  <c r="F61" i="25"/>
  <c r="K61" i="25" s="1"/>
  <c r="X61" i="25" s="1"/>
  <c r="Y60" i="25"/>
  <c r="K60" i="25"/>
  <c r="X60" i="25" s="1"/>
  <c r="F60" i="25"/>
  <c r="Y59" i="25"/>
  <c r="X59" i="25"/>
  <c r="Y58" i="25"/>
  <c r="Y57" i="25"/>
  <c r="Y56" i="25"/>
  <c r="Y55" i="25"/>
  <c r="K55" i="25"/>
  <c r="X55" i="25" s="1"/>
  <c r="F55" i="25"/>
  <c r="Y54" i="25"/>
  <c r="X54" i="25"/>
  <c r="K54" i="25"/>
  <c r="F54" i="25"/>
  <c r="Y53" i="25"/>
  <c r="K53" i="25"/>
  <c r="X53" i="25" s="1"/>
  <c r="F53" i="25"/>
  <c r="Y52" i="25"/>
  <c r="X52" i="25"/>
  <c r="K52" i="25"/>
  <c r="F52" i="25"/>
  <c r="Y51" i="25"/>
  <c r="K51" i="25"/>
  <c r="X51" i="25" s="1"/>
  <c r="F51" i="25"/>
  <c r="Y50" i="25"/>
  <c r="X50" i="25"/>
  <c r="Y49" i="25"/>
  <c r="Y48" i="25"/>
  <c r="Y47" i="25"/>
  <c r="Y46" i="25"/>
  <c r="F46" i="25"/>
  <c r="K46" i="25" s="1"/>
  <c r="X46" i="25" s="1"/>
  <c r="Y45" i="25"/>
  <c r="X56" i="25" s="1"/>
  <c r="K45" i="25"/>
  <c r="X45" i="25" s="1"/>
  <c r="F45" i="25"/>
  <c r="Y44" i="25"/>
  <c r="F44" i="25"/>
  <c r="K44" i="25" s="1"/>
  <c r="X44" i="25" s="1"/>
  <c r="Y43" i="25"/>
  <c r="K43" i="25"/>
  <c r="X43" i="25" s="1"/>
  <c r="F43" i="25"/>
  <c r="F42" i="25"/>
  <c r="K42" i="25" s="1"/>
  <c r="X42" i="25" s="1"/>
  <c r="Y41" i="25"/>
  <c r="K41" i="25"/>
  <c r="X41" i="25" s="1"/>
  <c r="F41" i="25"/>
  <c r="Y40" i="25"/>
  <c r="F40" i="25"/>
  <c r="K40" i="25" s="1"/>
  <c r="X40" i="25" s="1"/>
  <c r="Y39" i="25"/>
  <c r="K39" i="25"/>
  <c r="X39" i="25" s="1"/>
  <c r="F39" i="25"/>
  <c r="F38" i="25"/>
  <c r="K38" i="25" s="1"/>
  <c r="X38" i="25" s="1"/>
  <c r="Y37" i="25"/>
  <c r="K37" i="25"/>
  <c r="X37" i="25" s="1"/>
  <c r="F37" i="25"/>
  <c r="Y36" i="25"/>
  <c r="F36" i="25"/>
  <c r="K36" i="25" s="1"/>
  <c r="X36" i="25" s="1"/>
  <c r="Y35" i="25"/>
  <c r="X35" i="25"/>
  <c r="Y34" i="25"/>
  <c r="Y33" i="25"/>
  <c r="Y32" i="25"/>
  <c r="Y31" i="25"/>
  <c r="K31" i="25"/>
  <c r="X31" i="25" s="1"/>
  <c r="F31" i="25"/>
  <c r="Y30" i="25"/>
  <c r="K30" i="25"/>
  <c r="X30" i="25" s="1"/>
  <c r="F30" i="25"/>
  <c r="Y29" i="25"/>
  <c r="K29" i="25"/>
  <c r="X29" i="25" s="1"/>
  <c r="F29" i="25"/>
  <c r="Y28" i="25"/>
  <c r="K28" i="25"/>
  <c r="X28" i="25" s="1"/>
  <c r="F28" i="25"/>
  <c r="Y27" i="25"/>
  <c r="K27" i="25"/>
  <c r="X27" i="25" s="1"/>
  <c r="F27" i="25"/>
  <c r="Y26" i="25"/>
  <c r="K26" i="25"/>
  <c r="X26" i="25" s="1"/>
  <c r="F26" i="25"/>
  <c r="Y25" i="25"/>
  <c r="K25" i="25"/>
  <c r="X25" i="25" s="1"/>
  <c r="F25" i="25"/>
  <c r="Y24" i="25"/>
  <c r="K24" i="25"/>
  <c r="X24" i="25" s="1"/>
  <c r="F24" i="25"/>
  <c r="Y23" i="25"/>
  <c r="K23" i="25"/>
  <c r="X23" i="25" s="1"/>
  <c r="F23" i="25"/>
  <c r="Y22" i="25"/>
  <c r="K22" i="25"/>
  <c r="X22" i="25" s="1"/>
  <c r="F22" i="25"/>
  <c r="Y21" i="25"/>
  <c r="X32" i="25" s="1"/>
  <c r="X21" i="25"/>
  <c r="Y20" i="25"/>
  <c r="Y19" i="25"/>
  <c r="Y18" i="25"/>
  <c r="Y17" i="25"/>
  <c r="F17" i="25"/>
  <c r="K17" i="25" s="1"/>
  <c r="X17" i="25" s="1"/>
  <c r="Y16" i="25"/>
  <c r="K16" i="25"/>
  <c r="X16" i="25" s="1"/>
  <c r="F16" i="25"/>
  <c r="Y15" i="25"/>
  <c r="F15" i="25"/>
  <c r="K15" i="25" s="1"/>
  <c r="X15" i="25" s="1"/>
  <c r="Y14" i="25"/>
  <c r="K14" i="25"/>
  <c r="X14" i="25" s="1"/>
  <c r="F14" i="25"/>
  <c r="Y13" i="25"/>
  <c r="F13" i="25"/>
  <c r="K13" i="25" s="1"/>
  <c r="X13" i="25" s="1"/>
  <c r="Y12" i="25"/>
  <c r="K12" i="25"/>
  <c r="X12" i="25" s="1"/>
  <c r="F12" i="25"/>
  <c r="Y11" i="25"/>
  <c r="F11" i="25"/>
  <c r="K11" i="25" s="1"/>
  <c r="X11" i="25" s="1"/>
  <c r="Y10" i="25"/>
  <c r="K10" i="25"/>
  <c r="X10" i="25" s="1"/>
  <c r="F10" i="25"/>
  <c r="Y9" i="25"/>
  <c r="F9" i="25"/>
  <c r="K9" i="25" s="1"/>
  <c r="X9" i="25" s="1"/>
  <c r="Y8" i="25"/>
  <c r="K8" i="25"/>
  <c r="X8" i="25" s="1"/>
  <c r="F8" i="25"/>
  <c r="Y7" i="25"/>
  <c r="X18" i="25" s="1"/>
  <c r="F7" i="25"/>
  <c r="K7" i="25" s="1"/>
  <c r="X7" i="25" s="1"/>
  <c r="X6" i="25"/>
  <c r="X72" i="25" l="1"/>
  <c r="Y38" i="25"/>
  <c r="X47" i="25" s="1"/>
  <c r="Y42" i="25"/>
  <c r="Y8" i="23"/>
  <c r="Y9" i="23"/>
  <c r="Y10" i="23"/>
  <c r="Y11" i="23"/>
  <c r="Y12" i="23"/>
  <c r="Y13" i="23"/>
  <c r="Y14" i="23"/>
  <c r="Y15" i="23"/>
  <c r="Y16" i="23"/>
  <c r="Y17" i="23"/>
  <c r="Y18" i="23"/>
  <c r="Y19" i="23"/>
  <c r="Y20" i="23"/>
  <c r="Y21" i="23"/>
  <c r="Y22" i="23"/>
  <c r="Y23" i="23"/>
  <c r="Y24" i="23"/>
  <c r="Y25" i="23"/>
  <c r="Y26" i="23"/>
  <c r="Y27" i="23"/>
  <c r="Y28" i="23"/>
  <c r="Y29" i="23"/>
  <c r="Y30" i="23"/>
  <c r="Y31" i="23"/>
  <c r="Y32" i="23"/>
  <c r="Y33" i="23"/>
  <c r="Y34" i="23"/>
  <c r="Y35" i="23"/>
  <c r="Y36" i="23"/>
  <c r="Y37" i="23"/>
  <c r="Y38" i="23"/>
  <c r="Y39" i="23"/>
  <c r="X47" i="23" s="1"/>
  <c r="Y40" i="23"/>
  <c r="Y41" i="23"/>
  <c r="Y42" i="23"/>
  <c r="Y43" i="23"/>
  <c r="Y44" i="23"/>
  <c r="Y45" i="23"/>
  <c r="Y46" i="23"/>
  <c r="Y47" i="23"/>
  <c r="Y48" i="23"/>
  <c r="Y49" i="23"/>
  <c r="Y50" i="23"/>
  <c r="Y51" i="23"/>
  <c r="Y52" i="23"/>
  <c r="Y53" i="23"/>
  <c r="Y54" i="23"/>
  <c r="Y55" i="23"/>
  <c r="Y56" i="23"/>
  <c r="Y57" i="23"/>
  <c r="Y58" i="23"/>
  <c r="Y59" i="23"/>
  <c r="Y60" i="23"/>
  <c r="Y61" i="23"/>
  <c r="X72" i="23" s="1"/>
  <c r="Y62" i="23"/>
  <c r="Y63" i="23"/>
  <c r="Y64" i="23"/>
  <c r="Y65" i="23"/>
  <c r="Y66" i="23"/>
  <c r="Y67" i="23"/>
  <c r="Y68" i="23"/>
  <c r="Y69" i="23"/>
  <c r="Y70" i="23"/>
  <c r="Y71" i="23"/>
  <c r="Y72" i="23"/>
  <c r="Y73" i="23"/>
  <c r="Y74" i="23"/>
  <c r="Y75" i="23"/>
  <c r="Y76" i="23"/>
  <c r="Y77" i="23"/>
  <c r="Y78" i="23"/>
  <c r="Y79" i="23"/>
  <c r="Y80" i="23"/>
  <c r="Y81" i="23"/>
  <c r="Y82" i="23"/>
  <c r="Y83" i="23"/>
  <c r="Y84" i="23"/>
  <c r="Y85" i="23"/>
  <c r="Y86" i="23"/>
  <c r="Y87" i="23"/>
  <c r="Y88" i="23"/>
  <c r="Y89" i="23"/>
  <c r="Y90" i="23"/>
  <c r="Y7" i="23"/>
  <c r="X90" i="23"/>
  <c r="X89" i="23"/>
  <c r="X84" i="23"/>
  <c r="X83" i="23"/>
  <c r="X78" i="23"/>
  <c r="X76" i="23"/>
  <c r="X71" i="23"/>
  <c r="X70" i="23"/>
  <c r="X69" i="23"/>
  <c r="X68" i="23"/>
  <c r="X67" i="23"/>
  <c r="X66" i="23"/>
  <c r="X65" i="23"/>
  <c r="X64" i="23"/>
  <c r="X63" i="23"/>
  <c r="X62" i="23"/>
  <c r="X61" i="23"/>
  <c r="X60" i="23"/>
  <c r="X55" i="23"/>
  <c r="X54" i="23"/>
  <c r="X53" i="23"/>
  <c r="X52" i="23"/>
  <c r="X51" i="23"/>
  <c r="X46" i="23"/>
  <c r="X45" i="23"/>
  <c r="X44" i="23"/>
  <c r="X43" i="23"/>
  <c r="X42" i="23"/>
  <c r="X41" i="23"/>
  <c r="X40" i="23"/>
  <c r="X38" i="23"/>
  <c r="X37" i="23"/>
  <c r="X36" i="23"/>
  <c r="X16" i="23"/>
  <c r="X15" i="23"/>
  <c r="X14" i="23"/>
  <c r="X13" i="23"/>
  <c r="X12" i="23"/>
  <c r="X11" i="23"/>
  <c r="X10" i="23"/>
  <c r="X9" i="23"/>
  <c r="X8" i="23"/>
  <c r="X7" i="23"/>
  <c r="X17" i="23"/>
  <c r="X18" i="23"/>
  <c r="X79" i="23" l="1"/>
  <c r="X32" i="23"/>
  <c r="X56" i="23"/>
  <c r="X91" i="23"/>
  <c r="X85" i="23"/>
  <c r="X88" i="23"/>
  <c r="X82" i="23"/>
  <c r="X75" i="23"/>
  <c r="X59" i="23"/>
  <c r="X50" i="23"/>
  <c r="X35" i="23"/>
  <c r="X21" i="23"/>
  <c r="X6" i="23"/>
  <c r="F90" i="23"/>
  <c r="K90" i="23" s="1"/>
  <c r="F89" i="23"/>
  <c r="K89" i="23" s="1"/>
  <c r="F84" i="23"/>
  <c r="K84" i="23" s="1"/>
  <c r="F83" i="23"/>
  <c r="K83" i="23" s="1"/>
  <c r="F78" i="23"/>
  <c r="K78" i="23" s="1"/>
  <c r="F77" i="23"/>
  <c r="K77" i="23" s="1"/>
  <c r="X77" i="23" s="1"/>
  <c r="F76" i="23"/>
  <c r="K76" i="23" s="1"/>
  <c r="F71" i="23"/>
  <c r="K71" i="23" s="1"/>
  <c r="F70" i="23"/>
  <c r="K70" i="23" s="1"/>
  <c r="F69" i="23"/>
  <c r="K69" i="23" s="1"/>
  <c r="F68" i="23"/>
  <c r="K68" i="23" s="1"/>
  <c r="F67" i="23"/>
  <c r="K67" i="23" s="1"/>
  <c r="F66" i="23"/>
  <c r="K66" i="23" s="1"/>
  <c r="F65" i="23"/>
  <c r="K65" i="23" s="1"/>
  <c r="F64" i="23"/>
  <c r="K64" i="23" s="1"/>
  <c r="F63" i="23"/>
  <c r="K63" i="23" s="1"/>
  <c r="F62" i="23"/>
  <c r="K62" i="23" s="1"/>
  <c r="F61" i="23"/>
  <c r="K61" i="23" s="1"/>
  <c r="F60" i="23"/>
  <c r="K60" i="23" s="1"/>
  <c r="F55" i="23"/>
  <c r="K55" i="23" s="1"/>
  <c r="F54" i="23"/>
  <c r="K54" i="23" s="1"/>
  <c r="F53" i="23"/>
  <c r="K53" i="23" s="1"/>
  <c r="F52" i="23"/>
  <c r="K52" i="23" s="1"/>
  <c r="F51" i="23"/>
  <c r="K51" i="23" s="1"/>
  <c r="F46" i="23"/>
  <c r="K46" i="23" s="1"/>
  <c r="F45" i="23"/>
  <c r="K45" i="23" s="1"/>
  <c r="F44" i="23"/>
  <c r="K44" i="23" s="1"/>
  <c r="F43" i="23"/>
  <c r="K43" i="23" s="1"/>
  <c r="F42" i="23"/>
  <c r="K42" i="23" s="1"/>
  <c r="F41" i="23"/>
  <c r="K41" i="23" s="1"/>
  <c r="F40" i="23"/>
  <c r="K40" i="23" s="1"/>
  <c r="F39" i="23"/>
  <c r="K39" i="23" s="1"/>
  <c r="X39" i="23" s="1"/>
  <c r="F38" i="23"/>
  <c r="K38" i="23" s="1"/>
  <c r="F37" i="23"/>
  <c r="K37" i="23" s="1"/>
  <c r="F36" i="23"/>
  <c r="K36" i="23" s="1"/>
  <c r="F31" i="23"/>
  <c r="K31" i="23" s="1"/>
  <c r="X31" i="23" s="1"/>
  <c r="F30" i="23"/>
  <c r="K30" i="23" s="1"/>
  <c r="X30" i="23" s="1"/>
  <c r="F29" i="23"/>
  <c r="K29" i="23" s="1"/>
  <c r="X29" i="23" s="1"/>
  <c r="F28" i="23"/>
  <c r="K28" i="23" s="1"/>
  <c r="X28" i="23" s="1"/>
  <c r="F27" i="23"/>
  <c r="K27" i="23" s="1"/>
  <c r="X27" i="23" s="1"/>
  <c r="F26" i="23"/>
  <c r="K26" i="23" s="1"/>
  <c r="X26" i="23" s="1"/>
  <c r="F25" i="23"/>
  <c r="K25" i="23" s="1"/>
  <c r="X25" i="23" s="1"/>
  <c r="F24" i="23"/>
  <c r="K24" i="23" s="1"/>
  <c r="X24" i="23" s="1"/>
  <c r="F23" i="23"/>
  <c r="K23" i="23" s="1"/>
  <c r="X23" i="23" s="1"/>
  <c r="F22" i="23"/>
  <c r="K22" i="23" s="1"/>
  <c r="X22" i="23" s="1"/>
  <c r="F17" i="23"/>
  <c r="K17" i="23" s="1"/>
  <c r="F16" i="23"/>
  <c r="K16" i="23" s="1"/>
  <c r="F15" i="23"/>
  <c r="K15" i="23" s="1"/>
  <c r="F14" i="23"/>
  <c r="K14" i="23" s="1"/>
  <c r="F13" i="23"/>
  <c r="K13" i="23" s="1"/>
  <c r="F12" i="23"/>
  <c r="K12" i="23" s="1"/>
  <c r="F11" i="23"/>
  <c r="K11" i="23" s="1"/>
  <c r="F10" i="23"/>
  <c r="K10" i="23" s="1"/>
  <c r="F9" i="23"/>
  <c r="K9" i="23" s="1"/>
  <c r="F8" i="23"/>
  <c r="K8" i="23" s="1"/>
  <c r="F7" i="23"/>
  <c r="K7" i="23" s="1"/>
  <c r="W83" i="22" l="1"/>
  <c r="F83" i="22"/>
  <c r="K83" i="22" s="1"/>
  <c r="F96" i="22" l="1"/>
  <c r="K96" i="22" s="1"/>
  <c r="W96" i="22" s="1"/>
  <c r="F95" i="22"/>
  <c r="K95" i="22" s="1"/>
  <c r="W95" i="22" s="1"/>
  <c r="F90" i="22"/>
  <c r="K90" i="22" s="1"/>
  <c r="W90" i="22" s="1"/>
  <c r="F89" i="22"/>
  <c r="K89" i="22" s="1"/>
  <c r="W89" i="22" s="1"/>
  <c r="F84" i="22"/>
  <c r="K84" i="22" s="1"/>
  <c r="W84" i="22" s="1"/>
  <c r="F82" i="22"/>
  <c r="K82" i="22" s="1"/>
  <c r="W82" i="22" s="1"/>
  <c r="F77" i="22"/>
  <c r="K77" i="22" s="1"/>
  <c r="W77" i="22" s="1"/>
  <c r="F76" i="22"/>
  <c r="K76" i="22" s="1"/>
  <c r="W76" i="22" s="1"/>
  <c r="F75" i="22"/>
  <c r="K75" i="22" s="1"/>
  <c r="W75" i="22" s="1"/>
  <c r="F74" i="22"/>
  <c r="K74" i="22" s="1"/>
  <c r="W74" i="22" s="1"/>
  <c r="F73" i="22"/>
  <c r="K73" i="22" s="1"/>
  <c r="W73" i="22" s="1"/>
  <c r="F72" i="22"/>
  <c r="K72" i="22" s="1"/>
  <c r="W72" i="22" s="1"/>
  <c r="F71" i="22"/>
  <c r="K71" i="22" s="1"/>
  <c r="W71" i="22" s="1"/>
  <c r="F70" i="22"/>
  <c r="K70" i="22" s="1"/>
  <c r="W70" i="22" s="1"/>
  <c r="F69" i="22"/>
  <c r="K69" i="22" s="1"/>
  <c r="W69" i="22" s="1"/>
  <c r="F68" i="22"/>
  <c r="K68" i="22" s="1"/>
  <c r="W68" i="22" s="1"/>
  <c r="F67" i="22"/>
  <c r="K67" i="22" s="1"/>
  <c r="W67" i="22" s="1"/>
  <c r="F66" i="22"/>
  <c r="K66" i="22" s="1"/>
  <c r="W66" i="22" s="1"/>
  <c r="F65" i="22"/>
  <c r="K65" i="22" s="1"/>
  <c r="W65" i="22" s="1"/>
  <c r="F64" i="22"/>
  <c r="K64" i="22" s="1"/>
  <c r="W64" i="22" s="1"/>
  <c r="F63" i="22"/>
  <c r="K63" i="22" s="1"/>
  <c r="W63" i="22" s="1"/>
  <c r="F58" i="22"/>
  <c r="K58" i="22" s="1"/>
  <c r="W58" i="22" s="1"/>
  <c r="F57" i="22"/>
  <c r="K57" i="22" s="1"/>
  <c r="W57" i="22" s="1"/>
  <c r="F56" i="22"/>
  <c r="K56" i="22" s="1"/>
  <c r="W56" i="22" s="1"/>
  <c r="F55" i="22"/>
  <c r="K55" i="22" s="1"/>
  <c r="W55" i="22" s="1"/>
  <c r="F54" i="22"/>
  <c r="K54" i="22" s="1"/>
  <c r="W54" i="22" s="1"/>
  <c r="F53" i="22"/>
  <c r="K53" i="22" s="1"/>
  <c r="W53" i="22" s="1"/>
  <c r="F52" i="22"/>
  <c r="K52" i="22" s="1"/>
  <c r="W52" i="22" s="1"/>
  <c r="F51" i="22"/>
  <c r="K51" i="22" s="1"/>
  <c r="W51" i="22" s="1"/>
  <c r="F46" i="22"/>
  <c r="K46" i="22" s="1"/>
  <c r="W46" i="22" s="1"/>
  <c r="F45" i="22"/>
  <c r="K45" i="22" s="1"/>
  <c r="W45" i="22" s="1"/>
  <c r="F44" i="22"/>
  <c r="K44" i="22" s="1"/>
  <c r="W44" i="22" s="1"/>
  <c r="F43" i="22"/>
  <c r="K43" i="22" s="1"/>
  <c r="W43" i="22" s="1"/>
  <c r="F42" i="22"/>
  <c r="K42" i="22" s="1"/>
  <c r="W42" i="22" s="1"/>
  <c r="F41" i="22"/>
  <c r="K41" i="22" s="1"/>
  <c r="W41" i="22" s="1"/>
  <c r="F40" i="22"/>
  <c r="K40" i="22" s="1"/>
  <c r="W40" i="22" s="1"/>
  <c r="F39" i="22"/>
  <c r="K39" i="22" s="1"/>
  <c r="W39" i="22" s="1"/>
  <c r="F38" i="22"/>
  <c r="K38" i="22" s="1"/>
  <c r="W38" i="22" s="1"/>
  <c r="F37" i="22"/>
  <c r="K37" i="22" s="1"/>
  <c r="W37" i="22" s="1"/>
  <c r="F36" i="22"/>
  <c r="K36" i="22" s="1"/>
  <c r="W36" i="22" s="1"/>
  <c r="F31" i="22"/>
  <c r="K31" i="22" s="1"/>
  <c r="W31" i="22" s="1"/>
  <c r="F30" i="22"/>
  <c r="K30" i="22" s="1"/>
  <c r="W30" i="22" s="1"/>
  <c r="F29" i="22"/>
  <c r="K29" i="22" s="1"/>
  <c r="W29" i="22" s="1"/>
  <c r="F28" i="22"/>
  <c r="K28" i="22" s="1"/>
  <c r="W28" i="22" s="1"/>
  <c r="F27" i="22"/>
  <c r="K27" i="22" s="1"/>
  <c r="W27" i="22" s="1"/>
  <c r="F26" i="22"/>
  <c r="K26" i="22" s="1"/>
  <c r="W26" i="22" s="1"/>
  <c r="F25" i="22"/>
  <c r="K25" i="22" s="1"/>
  <c r="W25" i="22" s="1"/>
  <c r="F24" i="22"/>
  <c r="K24" i="22" s="1"/>
  <c r="W24" i="22" s="1"/>
  <c r="F23" i="22"/>
  <c r="K23" i="22" s="1"/>
  <c r="W23" i="22" s="1"/>
  <c r="F22" i="22"/>
  <c r="K22" i="22" s="1"/>
  <c r="W22" i="22" s="1"/>
  <c r="F17" i="22"/>
  <c r="K17" i="22" s="1"/>
  <c r="W17" i="22" s="1"/>
  <c r="F16" i="22"/>
  <c r="K16" i="22" s="1"/>
  <c r="W16" i="22" s="1"/>
  <c r="F15" i="22"/>
  <c r="K15" i="22" s="1"/>
  <c r="W15" i="22" s="1"/>
  <c r="F14" i="22"/>
  <c r="K14" i="22" s="1"/>
  <c r="W14" i="22" s="1"/>
  <c r="F13" i="22"/>
  <c r="K13" i="22" s="1"/>
  <c r="W13" i="22" s="1"/>
  <c r="F12" i="22"/>
  <c r="K12" i="22" s="1"/>
  <c r="W12" i="22" s="1"/>
  <c r="F11" i="22"/>
  <c r="K11" i="22" s="1"/>
  <c r="W11" i="22" s="1"/>
  <c r="F10" i="22"/>
  <c r="K10" i="22" s="1"/>
  <c r="W10" i="22" s="1"/>
  <c r="F9" i="22"/>
  <c r="K9" i="22" s="1"/>
  <c r="W9" i="22" s="1"/>
  <c r="F8" i="22"/>
  <c r="K8" i="22" s="1"/>
  <c r="W8" i="22" s="1"/>
  <c r="F7" i="22"/>
  <c r="K7" i="22" s="1"/>
  <c r="W7" i="22" s="1"/>
  <c r="F96" i="21" l="1"/>
  <c r="F95" i="21"/>
  <c r="F90" i="21"/>
  <c r="F89" i="21"/>
  <c r="F84" i="21"/>
  <c r="F83" i="21"/>
  <c r="F78" i="21"/>
  <c r="F77" i="21"/>
  <c r="F76" i="21"/>
  <c r="F75" i="21"/>
  <c r="F74" i="21"/>
  <c r="F73" i="21"/>
  <c r="F72" i="21"/>
  <c r="F71" i="21"/>
  <c r="F70" i="21"/>
  <c r="F69" i="21"/>
  <c r="F68" i="21"/>
  <c r="F67" i="21"/>
  <c r="F66" i="21"/>
  <c r="F65" i="21"/>
  <c r="F64" i="21"/>
  <c r="F59" i="21"/>
  <c r="F58" i="21"/>
  <c r="F57" i="21"/>
  <c r="F56" i="21"/>
  <c r="F55" i="21"/>
  <c r="F54" i="21"/>
  <c r="F53" i="21"/>
  <c r="F52" i="21"/>
  <c r="F46" i="21"/>
  <c r="F45" i="21"/>
  <c r="F44" i="21"/>
  <c r="F43" i="21"/>
  <c r="F42" i="21"/>
  <c r="F41" i="21"/>
  <c r="F40" i="21"/>
  <c r="F39" i="21"/>
  <c r="F38" i="21"/>
  <c r="F37" i="21"/>
  <c r="F36" i="21"/>
  <c r="F31" i="21"/>
  <c r="F30" i="21"/>
  <c r="F29" i="21"/>
  <c r="F28" i="21"/>
  <c r="F27" i="21"/>
  <c r="F26" i="21"/>
  <c r="F25" i="21"/>
  <c r="F24" i="21"/>
  <c r="F23" i="21"/>
  <c r="F22" i="21"/>
  <c r="F17" i="21"/>
  <c r="F16" i="21"/>
  <c r="F15" i="21"/>
  <c r="F14" i="21"/>
  <c r="F13" i="21"/>
  <c r="F12" i="21"/>
  <c r="F11" i="21"/>
  <c r="F10" i="21"/>
  <c r="F9" i="21"/>
  <c r="F8" i="21"/>
  <c r="F7" i="21"/>
  <c r="F38" i="18" l="1"/>
  <c r="F95" i="18" l="1"/>
  <c r="F94" i="18"/>
  <c r="F89" i="18"/>
  <c r="F88" i="18"/>
  <c r="F82" i="18"/>
  <c r="F83" i="18"/>
  <c r="F81" i="18"/>
  <c r="F67" i="18"/>
  <c r="F68" i="18"/>
  <c r="F69" i="18"/>
  <c r="F70" i="18"/>
  <c r="F71" i="18"/>
  <c r="F72" i="18"/>
  <c r="F73" i="18"/>
  <c r="F74" i="18"/>
  <c r="F75" i="18"/>
  <c r="F76" i="18"/>
  <c r="F66" i="18"/>
  <c r="F55" i="18"/>
  <c r="F56" i="18"/>
  <c r="F57" i="18"/>
  <c r="F58" i="18"/>
  <c r="F59" i="18"/>
  <c r="F60" i="18"/>
  <c r="F61" i="18"/>
  <c r="F54" i="18"/>
  <c r="F48" i="18" l="1"/>
  <c r="F47" i="18"/>
  <c r="F46" i="18"/>
  <c r="F45" i="18"/>
  <c r="F44" i="18"/>
  <c r="F43" i="18"/>
  <c r="F42" i="18"/>
  <c r="F41" i="18"/>
  <c r="F40" i="18"/>
  <c r="F39" i="18"/>
  <c r="F10" i="18"/>
  <c r="F33" i="18"/>
  <c r="F32" i="18"/>
  <c r="F31" i="18"/>
  <c r="F30" i="18"/>
  <c r="F29" i="18"/>
  <c r="F28" i="18"/>
  <c r="F27" i="18"/>
  <c r="F26" i="18"/>
  <c r="F25" i="18"/>
  <c r="F24" i="18"/>
  <c r="F23" i="18"/>
  <c r="F12" i="18"/>
  <c r="F8" i="18" l="1"/>
  <c r="F9" i="18"/>
  <c r="F11" i="18"/>
  <c r="F13" i="18"/>
  <c r="F14" i="18"/>
  <c r="F15" i="18"/>
  <c r="F16" i="18"/>
  <c r="F17" i="18"/>
  <c r="F18" i="18"/>
  <c r="F7" i="18"/>
  <c r="D88" i="16" l="1"/>
  <c r="D92" i="16" s="1"/>
  <c r="D78" i="16"/>
  <c r="D80" i="16" s="1"/>
  <c r="D82" i="16" s="1"/>
  <c r="D73" i="16"/>
  <c r="D57" i="16"/>
  <c r="D58" i="16" s="1"/>
  <c r="D59" i="16" s="1"/>
  <c r="D60" i="16" s="1"/>
  <c r="D61" i="16" s="1"/>
  <c r="D62" i="16" s="1"/>
  <c r="D63" i="16" s="1"/>
  <c r="D64" i="16" s="1"/>
  <c r="D65" i="16" s="1"/>
  <c r="D66" i="16" s="1"/>
  <c r="D67" i="16" s="1"/>
  <c r="D68" i="16" s="1"/>
  <c r="D50" i="16"/>
  <c r="D51" i="16" s="1"/>
  <c r="D52" i="16" s="1"/>
  <c r="D43" i="16"/>
  <c r="D44" i="16" s="1"/>
  <c r="D45" i="16" s="1"/>
  <c r="D14" i="16"/>
  <c r="D15" i="16" s="1"/>
  <c r="D16" i="16" s="1"/>
  <c r="D7" i="16"/>
  <c r="D8" i="16" s="1"/>
  <c r="D79" i="15"/>
  <c r="D81" i="15" s="1"/>
  <c r="D77" i="15"/>
  <c r="D78" i="15" s="1"/>
  <c r="D80" i="15" s="1"/>
  <c r="D57" i="15"/>
  <c r="D58" i="15" s="1"/>
  <c r="D59" i="15" s="1"/>
  <c r="D60" i="15" s="1"/>
  <c r="D61" i="15" s="1"/>
  <c r="D62" i="15" s="1"/>
  <c r="D63" i="15" s="1"/>
  <c r="D64" i="15" s="1"/>
  <c r="D65" i="15" s="1"/>
  <c r="D66" i="15" s="1"/>
  <c r="D67" i="15" s="1"/>
  <c r="D68" i="15" s="1"/>
  <c r="D43" i="15"/>
  <c r="D44" i="15" s="1"/>
  <c r="D45" i="15" s="1"/>
  <c r="D88" i="15"/>
  <c r="D89" i="15" s="1"/>
  <c r="D90" i="15" s="1"/>
  <c r="D87" i="15"/>
  <c r="D91" i="15" s="1"/>
  <c r="D50" i="15"/>
  <c r="D51" i="15" s="1"/>
  <c r="D52" i="15" s="1"/>
  <c r="D14" i="15"/>
  <c r="D15" i="15" s="1"/>
  <c r="D16" i="15" s="1"/>
  <c r="D7" i="15"/>
  <c r="D8" i="15" s="1"/>
  <c r="D79" i="9"/>
  <c r="D80" i="9" s="1"/>
  <c r="D81" i="9" s="1"/>
  <c r="D82" i="9" s="1"/>
  <c r="D70" i="9"/>
  <c r="D74" i="9" s="1"/>
  <c r="D89" i="16" l="1"/>
  <c r="D90" i="16" s="1"/>
  <c r="D91" i="16" s="1"/>
  <c r="D70" i="16"/>
  <c r="D72" i="16" s="1"/>
  <c r="D69" i="16"/>
  <c r="D71" i="16" s="1"/>
  <c r="D33" i="16"/>
  <c r="D17" i="16"/>
  <c r="D18" i="16" s="1"/>
  <c r="D38" i="16"/>
  <c r="D79" i="16"/>
  <c r="D81" i="16" s="1"/>
  <c r="D83" i="16"/>
  <c r="D33" i="15"/>
  <c r="D17" i="15"/>
  <c r="D18" i="15" s="1"/>
  <c r="D70" i="15"/>
  <c r="D71" i="15" s="1"/>
  <c r="D69" i="15"/>
  <c r="D72" i="15"/>
  <c r="D82" i="15"/>
  <c r="D38" i="15"/>
  <c r="D83" i="9"/>
  <c r="D71" i="9"/>
  <c r="D72" i="9" s="1"/>
  <c r="D73" i="9" s="1"/>
  <c r="D50" i="9"/>
  <c r="D51" i="9" s="1"/>
  <c r="D52" i="9" s="1"/>
  <c r="D53" i="9" s="1"/>
  <c r="D54" i="9" s="1"/>
  <c r="D55" i="9" s="1"/>
  <c r="D56" i="9" s="1"/>
  <c r="D57" i="9" s="1"/>
  <c r="D58" i="9" s="1"/>
  <c r="D59" i="9" s="1"/>
  <c r="D60" i="9" s="1"/>
  <c r="D61" i="9" s="1"/>
  <c r="D35" i="16" l="1"/>
  <c r="D19" i="16"/>
  <c r="D34" i="16"/>
  <c r="D35" i="15"/>
  <c r="D19" i="15"/>
  <c r="D34" i="15"/>
  <c r="D63" i="9"/>
  <c r="D64" i="9" s="1"/>
  <c r="D62" i="9"/>
  <c r="D65" i="9"/>
  <c r="D43" i="9"/>
  <c r="D44" i="9" s="1"/>
  <c r="D45" i="9" s="1"/>
  <c r="D14" i="9"/>
  <c r="D38" i="9" s="1"/>
  <c r="D7" i="9"/>
  <c r="D8" i="9" s="1"/>
  <c r="D36" i="16" l="1"/>
  <c r="D20" i="16"/>
  <c r="D20" i="15"/>
  <c r="D36" i="15"/>
  <c r="D15" i="9"/>
  <c r="D16" i="9" s="1"/>
  <c r="D37" i="16" l="1"/>
  <c r="D21" i="16"/>
  <c r="D37" i="15"/>
  <c r="D21" i="15"/>
  <c r="D17" i="9"/>
  <c r="D18" i="9" s="1"/>
  <c r="D33" i="9"/>
  <c r="D23" i="16" l="1"/>
  <c r="D25" i="16" s="1"/>
  <c r="D22" i="16"/>
  <c r="D23" i="15"/>
  <c r="D25" i="15" s="1"/>
  <c r="D22" i="15"/>
  <c r="D34" i="9"/>
  <c r="D35" i="9"/>
  <c r="D19" i="9"/>
  <c r="D20" i="9" s="1"/>
  <c r="D26" i="16" l="1"/>
  <c r="D24" i="16"/>
  <c r="D26" i="15"/>
  <c r="D24" i="15"/>
  <c r="D36" i="9"/>
  <c r="D37" i="9"/>
  <c r="D21" i="9"/>
  <c r="D27" i="16" l="1"/>
  <c r="D28" i="16"/>
  <c r="D29" i="16" s="1"/>
  <c r="D30" i="16" s="1"/>
  <c r="D31" i="16" s="1"/>
  <c r="D32" i="16" s="1"/>
  <c r="D27" i="15"/>
  <c r="D28" i="15"/>
  <c r="D29" i="15" s="1"/>
  <c r="D30" i="15" s="1"/>
  <c r="D31" i="15" s="1"/>
  <c r="D32" i="15" s="1"/>
  <c r="D22" i="9"/>
  <c r="D23" i="9"/>
  <c r="D25" i="9" s="1"/>
  <c r="D24" i="9" l="1"/>
  <c r="D26" i="9"/>
  <c r="D28" i="9" l="1"/>
  <c r="D27" i="9"/>
  <c r="K8" i="3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K28" i="3" s="1"/>
  <c r="K29" i="3" s="1"/>
  <c r="K30" i="3" s="1"/>
  <c r="K31" i="3" s="1"/>
  <c r="K32" i="3" s="1"/>
  <c r="K33" i="3" s="1"/>
  <c r="D8" i="3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29" i="9" l="1"/>
  <c r="D30" i="9" s="1"/>
  <c r="D31" i="9" s="1"/>
  <c r="D32" i="9" s="1"/>
</calcChain>
</file>

<file path=xl/sharedStrings.xml><?xml version="1.0" encoding="utf-8"?>
<sst xmlns="http://schemas.openxmlformats.org/spreadsheetml/2006/main" count="4219" uniqueCount="1002">
  <si>
    <t>小分類</t>
    <rPh sb="0" eb="3">
      <t>ショウブンルイ</t>
    </rPh>
    <phoneticPr fontId="2"/>
  </si>
  <si>
    <t>-</t>
    <phoneticPr fontId="2"/>
  </si>
  <si>
    <t>ユーザ登録</t>
    <rPh sb="3" eb="5">
      <t>トウロク</t>
    </rPh>
    <phoneticPr fontId="2"/>
  </si>
  <si>
    <t>大分類</t>
    <rPh sb="0" eb="3">
      <t>ダイブンルイ</t>
    </rPh>
    <phoneticPr fontId="2"/>
  </si>
  <si>
    <t>必須</t>
    <rPh sb="0" eb="2">
      <t>ヒッス</t>
    </rPh>
    <phoneticPr fontId="2"/>
  </si>
  <si>
    <t>区分</t>
    <rPh sb="0" eb="2">
      <t>クブン</t>
    </rPh>
    <phoneticPr fontId="2"/>
  </si>
  <si>
    <t>中分類</t>
    <rPh sb="0" eb="3">
      <t>チュウブンルイ</t>
    </rPh>
    <phoneticPr fontId="2"/>
  </si>
  <si>
    <t>処理要件</t>
    <rPh sb="0" eb="2">
      <t>ショリ</t>
    </rPh>
    <rPh sb="2" eb="4">
      <t>ヨウケン</t>
    </rPh>
    <phoneticPr fontId="2"/>
  </si>
  <si>
    <t>入力</t>
    <rPh sb="0" eb="2">
      <t>ニュウリョク</t>
    </rPh>
    <phoneticPr fontId="2"/>
  </si>
  <si>
    <t>出力</t>
    <rPh sb="0" eb="2">
      <t>シュツリョク</t>
    </rPh>
    <phoneticPr fontId="2"/>
  </si>
  <si>
    <t>エラー処理</t>
    <rPh sb="3" eb="5">
      <t>ショリ</t>
    </rPh>
    <phoneticPr fontId="2"/>
  </si>
  <si>
    <t>登録</t>
    <rPh sb="0" eb="2">
      <t>トウロク</t>
    </rPh>
    <phoneticPr fontId="2"/>
  </si>
  <si>
    <t>必須</t>
    <rPh sb="0" eb="1">
      <t>ヒッス</t>
    </rPh>
    <phoneticPr fontId="2"/>
  </si>
  <si>
    <t>大</t>
    <rPh sb="0" eb="1">
      <t>ダイ</t>
    </rPh>
    <phoneticPr fontId="2"/>
  </si>
  <si>
    <t>出力</t>
    <rPh sb="0" eb="1">
      <t>シュツリョク</t>
    </rPh>
    <phoneticPr fontId="2"/>
  </si>
  <si>
    <t>入力</t>
    <rPh sb="0" eb="1">
      <t>ニュウリョク</t>
    </rPh>
    <phoneticPr fontId="2"/>
  </si>
  <si>
    <t>登録</t>
    <rPh sb="0" eb="1">
      <t>トウロク</t>
    </rPh>
    <phoneticPr fontId="2"/>
  </si>
  <si>
    <t>一問一答</t>
    <rPh sb="0" eb="3">
      <t>イチモンイットウ</t>
    </rPh>
    <phoneticPr fontId="2"/>
  </si>
  <si>
    <t>ユーザ</t>
    <phoneticPr fontId="2"/>
  </si>
  <si>
    <t>要望度</t>
    <phoneticPr fontId="2"/>
  </si>
  <si>
    <t>ゲスト</t>
    <phoneticPr fontId="2"/>
  </si>
  <si>
    <t>会員</t>
    <rPh sb="0" eb="2">
      <t>カイイン</t>
    </rPh>
    <phoneticPr fontId="2"/>
  </si>
  <si>
    <t>会員</t>
    <rPh sb="0" eb="1">
      <t>カイイン</t>
    </rPh>
    <phoneticPr fontId="2"/>
  </si>
  <si>
    <t>管理者</t>
    <phoneticPr fontId="2"/>
  </si>
  <si>
    <t>管理者</t>
    <rPh sb="0" eb="1">
      <t>カンリシャ</t>
    </rPh>
    <phoneticPr fontId="2"/>
  </si>
  <si>
    <t>全ユーザ</t>
    <phoneticPr fontId="2"/>
  </si>
  <si>
    <t>問題リスト表示</t>
    <rPh sb="0" eb="2">
      <t>モンダイ</t>
    </rPh>
    <phoneticPr fontId="2"/>
  </si>
  <si>
    <t>ユーザ区別</t>
    <rPh sb="0" eb="2">
      <t>ユーザ</t>
    </rPh>
    <phoneticPr fontId="2"/>
  </si>
  <si>
    <t>ログイン</t>
    <phoneticPr fontId="2"/>
  </si>
  <si>
    <t>エラー処理</t>
    <rPh sb="0" eb="2">
      <t>エラーショリ</t>
    </rPh>
    <phoneticPr fontId="2"/>
  </si>
  <si>
    <t>入力/出力</t>
    <rPh sb="0" eb="2">
      <t>ニュウリョク</t>
    </rPh>
    <phoneticPr fontId="2"/>
  </si>
  <si>
    <t>問題表示</t>
    <rPh sb="0" eb="2">
      <t>モンダイ</t>
    </rPh>
    <rPh sb="2" eb="4">
      <t>ヒョウジ</t>
    </rPh>
    <phoneticPr fontId="2"/>
  </si>
  <si>
    <t>全ユーザ</t>
    <phoneticPr fontId="2"/>
  </si>
  <si>
    <t>全ユーザ</t>
    <phoneticPr fontId="2"/>
  </si>
  <si>
    <t>問題解答/正誤判断</t>
    <rPh sb="0" eb="2">
      <t>モンダイ</t>
    </rPh>
    <rPh sb="2" eb="4">
      <t>カイトウ</t>
    </rPh>
    <rPh sb="5" eb="7">
      <t>セイゴ</t>
    </rPh>
    <rPh sb="7" eb="9">
      <t>ハンダン</t>
    </rPh>
    <phoneticPr fontId="2"/>
  </si>
  <si>
    <t>解答群ランダム表示</t>
    <rPh sb="0" eb="2">
      <t>カイトウ</t>
    </rPh>
    <rPh sb="2" eb="3">
      <t>グン</t>
    </rPh>
    <rPh sb="7" eb="9">
      <t>ヒョウジ</t>
    </rPh>
    <phoneticPr fontId="2"/>
  </si>
  <si>
    <t>中</t>
    <rPh sb="0" eb="1">
      <t>ナカ</t>
    </rPh>
    <phoneticPr fontId="2"/>
  </si>
  <si>
    <t>制限時間表示</t>
    <rPh sb="0" eb="2">
      <t>セイゲン</t>
    </rPh>
    <rPh sb="2" eb="4">
      <t>ジカン</t>
    </rPh>
    <rPh sb="4" eb="6">
      <t>ヒョウジ</t>
    </rPh>
    <phoneticPr fontId="2"/>
  </si>
  <si>
    <t>中</t>
    <rPh sb="0" eb="1">
      <t>チュウ</t>
    </rPh>
    <phoneticPr fontId="2"/>
  </si>
  <si>
    <t>結果表示</t>
    <rPh sb="0" eb="2">
      <t>ケッカ</t>
    </rPh>
    <rPh sb="2" eb="4">
      <t>ヒョウジ</t>
    </rPh>
    <phoneticPr fontId="2"/>
  </si>
  <si>
    <t>結果/解説文表示</t>
    <rPh sb="0" eb="2">
      <t>ケッカ</t>
    </rPh>
    <rPh sb="3" eb="5">
      <t>カイセツ</t>
    </rPh>
    <rPh sb="5" eb="6">
      <t>ブン</t>
    </rPh>
    <rPh sb="6" eb="8">
      <t>ヒョウジ</t>
    </rPh>
    <phoneticPr fontId="2"/>
  </si>
  <si>
    <t>解答時間取得</t>
    <rPh sb="0" eb="2">
      <t>カイトウ</t>
    </rPh>
    <rPh sb="2" eb="4">
      <t>ジカン</t>
    </rPh>
    <rPh sb="4" eb="6">
      <t>シュトク</t>
    </rPh>
    <phoneticPr fontId="2"/>
  </si>
  <si>
    <t>評価入力/登録</t>
    <rPh sb="0" eb="2">
      <t>ヒョウカ</t>
    </rPh>
    <rPh sb="2" eb="4">
      <t>ニュウリョク</t>
    </rPh>
    <rPh sb="5" eb="7">
      <t>トウロク</t>
    </rPh>
    <phoneticPr fontId="2"/>
  </si>
  <si>
    <t>ユーザ別解答数取得</t>
    <rPh sb="3" eb="4">
      <t>ベツ</t>
    </rPh>
    <rPh sb="4" eb="6">
      <t>カイトウ</t>
    </rPh>
    <rPh sb="6" eb="7">
      <t>スウ</t>
    </rPh>
    <rPh sb="7" eb="9">
      <t>シュトク</t>
    </rPh>
    <phoneticPr fontId="2"/>
  </si>
  <si>
    <t>全回答数取得</t>
    <rPh sb="0" eb="1">
      <t>ゼン</t>
    </rPh>
    <rPh sb="1" eb="3">
      <t>カイトウ</t>
    </rPh>
    <rPh sb="3" eb="4">
      <t>スウ</t>
    </rPh>
    <rPh sb="4" eb="6">
      <t>シュトク</t>
    </rPh>
    <phoneticPr fontId="2"/>
  </si>
  <si>
    <t>ゲスト画面表示</t>
    <rPh sb="0" eb="2">
      <t>ゲスト</t>
    </rPh>
    <rPh sb="3" eb="5">
      <t>ガメン</t>
    </rPh>
    <phoneticPr fontId="2"/>
  </si>
  <si>
    <t>会員画面表示</t>
    <rPh sb="0" eb="2">
      <t>カイイン</t>
    </rPh>
    <rPh sb="2" eb="4">
      <t>ガメン</t>
    </rPh>
    <phoneticPr fontId="2"/>
  </si>
  <si>
    <t>管理者画面表示</t>
    <rPh sb="0" eb="3">
      <t>カンリシャ</t>
    </rPh>
    <rPh sb="3" eb="5">
      <t>ガメン</t>
    </rPh>
    <rPh sb="5" eb="7">
      <t>ヒョウジ</t>
    </rPh>
    <phoneticPr fontId="2"/>
  </si>
  <si>
    <t>自動登録</t>
    <rPh sb="0" eb="2">
      <t>ジドウ</t>
    </rPh>
    <rPh sb="2" eb="4">
      <t>トウロク</t>
    </rPh>
    <phoneticPr fontId="2"/>
  </si>
  <si>
    <t>ログイン日時取得</t>
    <rPh sb="4" eb="6">
      <t>ニチジ</t>
    </rPh>
    <rPh sb="6" eb="8">
      <t>シュトク</t>
    </rPh>
    <phoneticPr fontId="2"/>
  </si>
  <si>
    <t>ゲスト登録</t>
    <rPh sb="0" eb="2">
      <t>トウロクショリ</t>
    </rPh>
    <phoneticPr fontId="2"/>
  </si>
  <si>
    <t>会員登録</t>
    <rPh sb="0" eb="2">
      <t>カイイン</t>
    </rPh>
    <rPh sb="2" eb="4">
      <t>トウロク</t>
    </rPh>
    <phoneticPr fontId="2"/>
  </si>
  <si>
    <t>PW暗号化</t>
    <rPh sb="0" eb="2">
      <t>PW</t>
    </rPh>
    <phoneticPr fontId="2"/>
  </si>
  <si>
    <t>管理者登録</t>
    <rPh sb="0" eb="2">
      <t>トウロク</t>
    </rPh>
    <phoneticPr fontId="2"/>
  </si>
  <si>
    <t>PW再登録</t>
    <rPh sb="0" eb="2">
      <t>サイトウロク</t>
    </rPh>
    <phoneticPr fontId="2"/>
  </si>
  <si>
    <t>登録日時取得</t>
    <rPh sb="0" eb="2">
      <t>トウロク</t>
    </rPh>
    <rPh sb="2" eb="4">
      <t>ニチジ</t>
    </rPh>
    <rPh sb="4" eb="6">
      <t>シュトク</t>
    </rPh>
    <phoneticPr fontId="2"/>
  </si>
  <si>
    <t>テスト（10問連続）</t>
    <rPh sb="6" eb="7">
      <t>モン</t>
    </rPh>
    <rPh sb="7" eb="9">
      <t>レンゾク</t>
    </rPh>
    <phoneticPr fontId="2"/>
  </si>
  <si>
    <t>スタート画面表示</t>
    <rPh sb="4" eb="6">
      <t>ガメン</t>
    </rPh>
    <rPh sb="6" eb="8">
      <t>ヒョウジ</t>
    </rPh>
    <phoneticPr fontId="2"/>
  </si>
  <si>
    <t>№</t>
    <phoneticPr fontId="2"/>
  </si>
  <si>
    <t>問題ランダム表示</t>
    <rPh sb="0" eb="2">
      <t>モンダイ</t>
    </rPh>
    <rPh sb="6" eb="8">
      <t>ヒョウジ</t>
    </rPh>
    <phoneticPr fontId="2"/>
  </si>
  <si>
    <t>表示数カウント</t>
    <rPh sb="0" eb="2">
      <t>ヒョウジ</t>
    </rPh>
    <rPh sb="2" eb="3">
      <t>スウ</t>
    </rPh>
    <phoneticPr fontId="2"/>
  </si>
  <si>
    <t>ランキング表示</t>
    <rPh sb="5" eb="7">
      <t>ヒョウジ</t>
    </rPh>
    <phoneticPr fontId="2"/>
  </si>
  <si>
    <t>問題別正誤数取得</t>
    <rPh sb="0" eb="2">
      <t>モンダイ</t>
    </rPh>
    <rPh sb="2" eb="3">
      <t>ベツ</t>
    </rPh>
    <rPh sb="3" eb="5">
      <t>セイゴ</t>
    </rPh>
    <rPh sb="5" eb="6">
      <t>スウ</t>
    </rPh>
    <rPh sb="6" eb="8">
      <t>シュトク</t>
    </rPh>
    <phoneticPr fontId="2"/>
  </si>
  <si>
    <t>難問チャレンジ</t>
    <rPh sb="0" eb="2">
      <t>ナンモン</t>
    </rPh>
    <phoneticPr fontId="2"/>
  </si>
  <si>
    <t>基本上記と同じ</t>
    <rPh sb="0" eb="2">
      <t>キホン</t>
    </rPh>
    <rPh sb="2" eb="4">
      <t>ジョウキ</t>
    </rPh>
    <rPh sb="5" eb="6">
      <t>オナ</t>
    </rPh>
    <phoneticPr fontId="2"/>
  </si>
  <si>
    <t>全ユーザ</t>
    <rPh sb="0" eb="1">
      <t>ゼン</t>
    </rPh>
    <phoneticPr fontId="2"/>
  </si>
  <si>
    <t>問題別評価数取得</t>
    <rPh sb="0" eb="2">
      <t>モンダイ</t>
    </rPh>
    <rPh sb="2" eb="3">
      <t>ベツ</t>
    </rPh>
    <rPh sb="3" eb="5">
      <t>ヒョウカ</t>
    </rPh>
    <rPh sb="5" eb="6">
      <t>スウ</t>
    </rPh>
    <rPh sb="6" eb="8">
      <t>シュトク</t>
    </rPh>
    <phoneticPr fontId="2"/>
  </si>
  <si>
    <t>4択問題作成</t>
    <rPh sb="1" eb="2">
      <t>タク</t>
    </rPh>
    <rPh sb="2" eb="4">
      <t>モンダイ</t>
    </rPh>
    <rPh sb="4" eb="6">
      <t>サクセイ</t>
    </rPh>
    <phoneticPr fontId="2"/>
  </si>
  <si>
    <t>問題作成説明表示</t>
    <rPh sb="0" eb="2">
      <t>モンダイ</t>
    </rPh>
    <rPh sb="2" eb="4">
      <t>サクセイ</t>
    </rPh>
    <rPh sb="4" eb="6">
      <t>セツメイ</t>
    </rPh>
    <rPh sb="6" eb="8">
      <t>ヒョウジ</t>
    </rPh>
    <phoneticPr fontId="2"/>
  </si>
  <si>
    <t>問題文作成画面表示</t>
    <rPh sb="0" eb="2">
      <t>モンダイ</t>
    </rPh>
    <rPh sb="2" eb="3">
      <t>ブン</t>
    </rPh>
    <rPh sb="3" eb="5">
      <t>サクセイ</t>
    </rPh>
    <rPh sb="5" eb="7">
      <t>ガメン</t>
    </rPh>
    <rPh sb="7" eb="9">
      <t>ヒョウジ</t>
    </rPh>
    <phoneticPr fontId="2"/>
  </si>
  <si>
    <t>レビュー表示</t>
    <rPh sb="4" eb="6">
      <t>ヒョウジ</t>
    </rPh>
    <phoneticPr fontId="2"/>
  </si>
  <si>
    <t>問題登録申請</t>
    <rPh sb="0" eb="2">
      <t>モンダイ</t>
    </rPh>
    <rPh sb="2" eb="4">
      <t>トウロク</t>
    </rPh>
    <rPh sb="4" eb="6">
      <t>シンセイ</t>
    </rPh>
    <phoneticPr fontId="2"/>
  </si>
  <si>
    <t>問題管理</t>
    <rPh sb="0" eb="2">
      <t>モンダイ</t>
    </rPh>
    <rPh sb="2" eb="4">
      <t>カンリ</t>
    </rPh>
    <phoneticPr fontId="2"/>
  </si>
  <si>
    <t>作成問題リスト表示</t>
    <rPh sb="0" eb="2">
      <t>サクセイ</t>
    </rPh>
    <rPh sb="2" eb="4">
      <t>モンダイ</t>
    </rPh>
    <rPh sb="7" eb="9">
      <t>ヒョウジ</t>
    </rPh>
    <phoneticPr fontId="2"/>
  </si>
  <si>
    <t>新規作成/修正</t>
    <rPh sb="0" eb="2">
      <t>シンキ</t>
    </rPh>
    <rPh sb="2" eb="4">
      <t>サクセイ</t>
    </rPh>
    <rPh sb="5" eb="7">
      <t>シュウセイ</t>
    </rPh>
    <phoneticPr fontId="2"/>
  </si>
  <si>
    <t>画面遷移</t>
    <rPh sb="0" eb="2">
      <t>ガメン</t>
    </rPh>
    <rPh sb="2" eb="4">
      <t>センイ</t>
    </rPh>
    <phoneticPr fontId="2"/>
  </si>
  <si>
    <t>削除機能</t>
    <rPh sb="0" eb="2">
      <t>サクジョ</t>
    </rPh>
    <rPh sb="2" eb="4">
      <t>キノウ</t>
    </rPh>
    <phoneticPr fontId="2"/>
  </si>
  <si>
    <t>ユーザ管理</t>
    <rPh sb="3" eb="5">
      <t>カンリ</t>
    </rPh>
    <phoneticPr fontId="2"/>
  </si>
  <si>
    <t>管理者</t>
    <rPh sb="0" eb="3">
      <t>カンリシャ</t>
    </rPh>
    <phoneticPr fontId="2"/>
  </si>
  <si>
    <t>未承認問題表示</t>
    <rPh sb="0" eb="3">
      <t>ミショウニン</t>
    </rPh>
    <rPh sb="3" eb="5">
      <t>モンダイ</t>
    </rPh>
    <rPh sb="5" eb="7">
      <t>ヒョウジ</t>
    </rPh>
    <phoneticPr fontId="2"/>
  </si>
  <si>
    <t>承認/未承認機能</t>
    <rPh sb="0" eb="2">
      <t>ショウニン</t>
    </rPh>
    <rPh sb="3" eb="6">
      <t>ミショウニン</t>
    </rPh>
    <rPh sb="6" eb="8">
      <t>キノウ</t>
    </rPh>
    <phoneticPr fontId="2"/>
  </si>
  <si>
    <t>管理者問合せ</t>
    <rPh sb="0" eb="3">
      <t>カンリシャ</t>
    </rPh>
    <rPh sb="3" eb="5">
      <t>トイアワ</t>
    </rPh>
    <phoneticPr fontId="2"/>
  </si>
  <si>
    <t>小</t>
    <rPh sb="0" eb="1">
      <t>ショウ</t>
    </rPh>
    <phoneticPr fontId="2"/>
  </si>
  <si>
    <t>ユーザ一覧表示</t>
    <rPh sb="3" eb="5">
      <t>イチラン</t>
    </rPh>
    <rPh sb="5" eb="7">
      <t>ヒョウジ</t>
    </rPh>
    <phoneticPr fontId="2"/>
  </si>
  <si>
    <t>ユーザ情報概要表示</t>
    <rPh sb="3" eb="5">
      <t>ジョウホウ</t>
    </rPh>
    <rPh sb="5" eb="7">
      <t>ガイヨウ</t>
    </rPh>
    <rPh sb="7" eb="9">
      <t>ヒョウジ</t>
    </rPh>
    <phoneticPr fontId="2"/>
  </si>
  <si>
    <t>ユーザ情報詳細表示</t>
    <rPh sb="3" eb="5">
      <t>ジョウホウ</t>
    </rPh>
    <rPh sb="5" eb="7">
      <t>ショウサイ</t>
    </rPh>
    <rPh sb="7" eb="9">
      <t>ヒョウジ</t>
    </rPh>
    <phoneticPr fontId="2"/>
  </si>
  <si>
    <t>問題情報概要表示</t>
    <rPh sb="0" eb="2">
      <t>モンダイ</t>
    </rPh>
    <rPh sb="2" eb="4">
      <t>ジョウホウ</t>
    </rPh>
    <rPh sb="4" eb="6">
      <t>ガイヨウ</t>
    </rPh>
    <rPh sb="6" eb="8">
      <t>ヒョウジ</t>
    </rPh>
    <phoneticPr fontId="2"/>
  </si>
  <si>
    <t>問題情報詳細表示</t>
    <rPh sb="0" eb="2">
      <t>モンダイ</t>
    </rPh>
    <rPh sb="2" eb="4">
      <t>ジョウホウ</t>
    </rPh>
    <rPh sb="4" eb="6">
      <t>ショウサイ</t>
    </rPh>
    <rPh sb="6" eb="8">
      <t>ヒョウジ</t>
    </rPh>
    <phoneticPr fontId="2"/>
  </si>
  <si>
    <t>問題内容テスト</t>
    <rPh sb="0" eb="2">
      <t>モンダイ</t>
    </rPh>
    <rPh sb="2" eb="4">
      <t>ナイヨウ</t>
    </rPh>
    <phoneticPr fontId="2"/>
  </si>
  <si>
    <t>ランキング</t>
    <phoneticPr fontId="2"/>
  </si>
  <si>
    <t>各テストのランキング表示</t>
    <rPh sb="0" eb="1">
      <t>カク</t>
    </rPh>
    <rPh sb="10" eb="12">
      <t>ヒョウジ</t>
    </rPh>
    <phoneticPr fontId="2"/>
  </si>
  <si>
    <t>要件定義</t>
    <rPh sb="0" eb="2">
      <t>ヨウケン</t>
    </rPh>
    <rPh sb="2" eb="4">
      <t>テイギ</t>
    </rPh>
    <phoneticPr fontId="2"/>
  </si>
  <si>
    <t>高評価問題
チャレンジ</t>
    <rPh sb="0" eb="3">
      <t>コウヒョウカ</t>
    </rPh>
    <rPh sb="3" eb="5">
      <t>モンダイ</t>
    </rPh>
    <phoneticPr fontId="2"/>
  </si>
  <si>
    <t>-</t>
    <phoneticPr fontId="2"/>
  </si>
  <si>
    <t>2019/11/29時点</t>
    <rPh sb="0" eb="2">
      <t>ジテン</t>
    </rPh>
    <phoneticPr fontId="2"/>
  </si>
  <si>
    <t>question</t>
    <phoneticPr fontId="2"/>
  </si>
  <si>
    <t>user_id</t>
    <phoneticPr fontId="2"/>
  </si>
  <si>
    <t>id</t>
    <phoneticPr fontId="2"/>
  </si>
  <si>
    <t>pw</t>
    <phoneticPr fontId="2"/>
  </si>
  <si>
    <t>user</t>
    <phoneticPr fontId="2"/>
  </si>
  <si>
    <t>内容</t>
    <rPh sb="0" eb="2">
      <t>ナイヨウ</t>
    </rPh>
    <phoneticPr fontId="2"/>
  </si>
  <si>
    <t>log</t>
    <phoneticPr fontId="2"/>
  </si>
  <si>
    <t>log_id</t>
    <phoneticPr fontId="2"/>
  </si>
  <si>
    <t>番号</t>
    <rPh sb="0" eb="2">
      <t>バンゴウ</t>
    </rPh>
    <phoneticPr fontId="2"/>
  </si>
  <si>
    <t>timestamp</t>
    <phoneticPr fontId="2"/>
  </si>
  <si>
    <t>ログインの度に追加</t>
    <rPh sb="5" eb="6">
      <t>タビ</t>
    </rPh>
    <rPh sb="7" eb="9">
      <t>ツイカ</t>
    </rPh>
    <phoneticPr fontId="2"/>
  </si>
  <si>
    <t>ログイン日時</t>
    <rPh sb="4" eb="6">
      <t>ニチジ</t>
    </rPh>
    <phoneticPr fontId="2"/>
  </si>
  <si>
    <t>varchar</t>
    <phoneticPr fontId="2"/>
  </si>
  <si>
    <t>user_id と紐づけ</t>
    <rPh sb="9" eb="10">
      <t>ヒモ</t>
    </rPh>
    <phoneticPr fontId="2"/>
  </si>
  <si>
    <t>ID名</t>
    <rPh sb="2" eb="3">
      <t>メイ</t>
    </rPh>
    <phoneticPr fontId="2"/>
  </si>
  <si>
    <t>固有名</t>
    <rPh sb="0" eb="2">
      <t>コユウ</t>
    </rPh>
    <rPh sb="2" eb="3">
      <t>メイ</t>
    </rPh>
    <phoneticPr fontId="2"/>
  </si>
  <si>
    <t>接頭辞</t>
    <rPh sb="0" eb="3">
      <t>セットウジ</t>
    </rPh>
    <phoneticPr fontId="2"/>
  </si>
  <si>
    <t>auto_increment</t>
    <phoneticPr fontId="2"/>
  </si>
  <si>
    <t>index</t>
    <phoneticPr fontId="2"/>
  </si>
  <si>
    <t>constraint</t>
    <phoneticPr fontId="2"/>
  </si>
  <si>
    <t>foreign key</t>
    <phoneticPr fontId="2"/>
  </si>
  <si>
    <t>unique</t>
    <phoneticPr fontId="2"/>
  </si>
  <si>
    <t>primary key</t>
    <phoneticPr fontId="2"/>
  </si>
  <si>
    <t>Not Null</t>
    <phoneticPr fontId="2"/>
  </si>
  <si>
    <t>桁</t>
    <rPh sb="0" eb="1">
      <t>ケタ</t>
    </rPh>
    <phoneticPr fontId="2"/>
  </si>
  <si>
    <t>データ型</t>
    <rPh sb="3" eb="4">
      <t>カタ</t>
    </rPh>
    <phoneticPr fontId="2"/>
  </si>
  <si>
    <t>column名</t>
    <rPh sb="6" eb="7">
      <t>メイ</t>
    </rPh>
    <phoneticPr fontId="2"/>
  </si>
  <si>
    <t>項目</t>
    <rPh sb="0" eb="2">
      <t>コウモク</t>
    </rPh>
    <phoneticPr fontId="2"/>
  </si>
  <si>
    <t>tinyint</t>
    <phoneticPr fontId="2"/>
  </si>
  <si>
    <t>上記の解答</t>
    <rPh sb="0" eb="2">
      <t>ジョウキ</t>
    </rPh>
    <rPh sb="3" eb="5">
      <t>カイトウ</t>
    </rPh>
    <phoneticPr fontId="2"/>
  </si>
  <si>
    <t>秘密の答え</t>
    <rPh sb="0" eb="2">
      <t>ヒミツ</t>
    </rPh>
    <rPh sb="3" eb="4">
      <t>コタ</t>
    </rPh>
    <phoneticPr fontId="2"/>
  </si>
  <si>
    <t>PW再登録時の質問種類</t>
    <rPh sb="2" eb="5">
      <t>サイトウロク</t>
    </rPh>
    <rPh sb="5" eb="6">
      <t>ジ</t>
    </rPh>
    <rPh sb="7" eb="9">
      <t>シツモン</t>
    </rPh>
    <rPh sb="9" eb="11">
      <t>シュルイ</t>
    </rPh>
    <phoneticPr fontId="2"/>
  </si>
  <si>
    <t>秘密の質問</t>
    <rPh sb="0" eb="2">
      <t>ヒミツ</t>
    </rPh>
    <rPh sb="3" eb="5">
      <t>シツモン</t>
    </rPh>
    <phoneticPr fontId="2"/>
  </si>
  <si>
    <t>mail</t>
    <phoneticPr fontId="2"/>
  </si>
  <si>
    <t>メールアドレス</t>
    <phoneticPr fontId="2"/>
  </si>
  <si>
    <t>tel</t>
    <phoneticPr fontId="2"/>
  </si>
  <si>
    <t>ハイフンありで羅列</t>
    <rPh sb="7" eb="9">
      <t>ラレツ</t>
    </rPh>
    <phoneticPr fontId="2"/>
  </si>
  <si>
    <t>電話番号</t>
    <rPh sb="0" eb="2">
      <t>デンワ</t>
    </rPh>
    <rPh sb="2" eb="4">
      <t>バンゴウ</t>
    </rPh>
    <phoneticPr fontId="2"/>
  </si>
  <si>
    <t>bigint</t>
    <phoneticPr fontId="2"/>
  </si>
  <si>
    <t>ハイフンなしで羅列</t>
    <rPh sb="7" eb="9">
      <t>ラレツ</t>
    </rPh>
    <phoneticPr fontId="2"/>
  </si>
  <si>
    <t>×</t>
    <phoneticPr fontId="2"/>
  </si>
  <si>
    <t>mediumint</t>
    <phoneticPr fontId="2"/>
  </si>
  <si>
    <t>postalcode</t>
    <phoneticPr fontId="2"/>
  </si>
  <si>
    <t>7桁数値(先頭文字0可)</t>
    <rPh sb="1" eb="2">
      <t>ケタ</t>
    </rPh>
    <rPh sb="2" eb="4">
      <t>スウチ</t>
    </rPh>
    <rPh sb="5" eb="7">
      <t>セントウ</t>
    </rPh>
    <rPh sb="7" eb="9">
      <t>モジ</t>
    </rPh>
    <rPh sb="10" eb="11">
      <t>カ</t>
    </rPh>
    <phoneticPr fontId="2"/>
  </si>
  <si>
    <t>郵便番号</t>
    <rPh sb="0" eb="4">
      <t>ユウビンバンゴウ</t>
    </rPh>
    <phoneticPr fontId="2"/>
  </si>
  <si>
    <t>sex</t>
    <phoneticPr fontId="2"/>
  </si>
  <si>
    <t>男、女、その他</t>
    <rPh sb="0" eb="1">
      <t>オトコ</t>
    </rPh>
    <rPh sb="2" eb="3">
      <t>オンナ</t>
    </rPh>
    <rPh sb="6" eb="7">
      <t>ホカ</t>
    </rPh>
    <phoneticPr fontId="2"/>
  </si>
  <si>
    <t>性別</t>
    <rPh sb="0" eb="2">
      <t>セイベツ</t>
    </rPh>
    <phoneticPr fontId="2"/>
  </si>
  <si>
    <t>date</t>
    <phoneticPr fontId="2"/>
  </si>
  <si>
    <t>birth</t>
    <phoneticPr fontId="2"/>
  </si>
  <si>
    <t>生年月日</t>
    <rPh sb="0" eb="2">
      <t>セイネン</t>
    </rPh>
    <rPh sb="2" eb="4">
      <t>ガッピ</t>
    </rPh>
    <phoneticPr fontId="2"/>
  </si>
  <si>
    <t>半角フリガナ（名）</t>
    <rPh sb="0" eb="2">
      <t>ハンカク</t>
    </rPh>
    <rPh sb="7" eb="8">
      <t>メイ</t>
    </rPh>
    <phoneticPr fontId="2"/>
  </si>
  <si>
    <t>メイ</t>
    <phoneticPr fontId="2"/>
  </si>
  <si>
    <t>半角フリガナ（姓）</t>
    <rPh sb="0" eb="2">
      <t>ハンカク</t>
    </rPh>
    <rPh sb="7" eb="8">
      <t>セイ</t>
    </rPh>
    <phoneticPr fontId="2"/>
  </si>
  <si>
    <t>セイ</t>
    <phoneticPr fontId="2"/>
  </si>
  <si>
    <t>first_name</t>
    <phoneticPr fontId="2"/>
  </si>
  <si>
    <t>会員の名前（名）</t>
    <rPh sb="0" eb="2">
      <t>カイイン</t>
    </rPh>
    <rPh sb="3" eb="5">
      <t>ナマエ</t>
    </rPh>
    <rPh sb="6" eb="7">
      <t>メイ</t>
    </rPh>
    <phoneticPr fontId="2"/>
  </si>
  <si>
    <t>名</t>
    <rPh sb="0" eb="1">
      <t>メイ</t>
    </rPh>
    <phoneticPr fontId="2"/>
  </si>
  <si>
    <t>last_name</t>
    <phoneticPr fontId="2"/>
  </si>
  <si>
    <t>会員の名前（姓）</t>
    <rPh sb="0" eb="2">
      <t>カイイン</t>
    </rPh>
    <rPh sb="3" eb="5">
      <t>ナマエ</t>
    </rPh>
    <rPh sb="6" eb="7">
      <t>セイ</t>
    </rPh>
    <phoneticPr fontId="2"/>
  </si>
  <si>
    <t>姓</t>
    <rPh sb="0" eb="1">
      <t>セイ</t>
    </rPh>
    <phoneticPr fontId="2"/>
  </si>
  <si>
    <t>ハッシュ化する</t>
    <rPh sb="4" eb="5">
      <t>カ</t>
    </rPh>
    <phoneticPr fontId="2"/>
  </si>
  <si>
    <t>パスワード</t>
    <phoneticPr fontId="2"/>
  </si>
  <si>
    <t>固有の会員ID</t>
    <rPh sb="0" eb="2">
      <t>コユウ</t>
    </rPh>
    <rPh sb="3" eb="5">
      <t>カイイン</t>
    </rPh>
    <phoneticPr fontId="2"/>
  </si>
  <si>
    <t>zerofill</t>
    <phoneticPr fontId="2"/>
  </si>
  <si>
    <t>unsigned</t>
  </si>
  <si>
    <t>datetime</t>
    <phoneticPr fontId="2"/>
  </si>
  <si>
    <t>text</t>
    <phoneticPr fontId="2"/>
  </si>
  <si>
    <t>int</t>
    <phoneticPr fontId="2"/>
  </si>
  <si>
    <t>unsigned</t>
    <phoneticPr fontId="2"/>
  </si>
  <si>
    <t>table名</t>
    <rPh sb="5" eb="6">
      <t>メイ</t>
    </rPh>
    <phoneticPr fontId="2"/>
  </si>
  <si>
    <t>last_name_kana</t>
    <phoneticPr fontId="2"/>
  </si>
  <si>
    <t>first_name_kana</t>
    <phoneticPr fontId="2"/>
  </si>
  <si>
    <t>address_1</t>
    <phoneticPr fontId="2"/>
  </si>
  <si>
    <t>secret_question</t>
    <phoneticPr fontId="2"/>
  </si>
  <si>
    <t>secret_answer</t>
    <phoneticPr fontId="2"/>
  </si>
  <si>
    <t>変</t>
    <rPh sb="0" eb="1">
      <t>ヘン</t>
    </rPh>
    <phoneticPr fontId="7"/>
  </si>
  <si>
    <t>変</t>
    <rPh sb="0" eb="1">
      <t>ヘン</t>
    </rPh>
    <phoneticPr fontId="2"/>
  </si>
  <si>
    <t>住所</t>
    <rPh sb="0" eb="2">
      <t>ジュウショ</t>
    </rPh>
    <phoneticPr fontId="2"/>
  </si>
  <si>
    <t>都道府県</t>
    <phoneticPr fontId="2"/>
  </si>
  <si>
    <t>住所②</t>
    <rPh sb="0" eb="1">
      <t>ジュウショ</t>
    </rPh>
    <phoneticPr fontId="2"/>
  </si>
  <si>
    <t>市区町村</t>
    <phoneticPr fontId="2"/>
  </si>
  <si>
    <t>address_2</t>
    <phoneticPr fontId="7"/>
  </si>
  <si>
    <t>住所③</t>
    <rPh sb="0" eb="1">
      <t>ジュウショ</t>
    </rPh>
    <phoneticPr fontId="2"/>
  </si>
  <si>
    <t>町域</t>
    <rPh sb="0" eb="2">
      <t>チョウイキ</t>
    </rPh>
    <phoneticPr fontId="2"/>
  </si>
  <si>
    <t>address_3</t>
    <phoneticPr fontId="7"/>
  </si>
  <si>
    <t>文字列</t>
    <phoneticPr fontId="2"/>
  </si>
  <si>
    <t>miss_2</t>
    <phoneticPr fontId="2"/>
  </si>
  <si>
    <t>miss_1</t>
    <phoneticPr fontId="2"/>
  </si>
  <si>
    <t>ログインミス回数1</t>
    <rPh sb="6" eb="8">
      <t>カイスウ</t>
    </rPh>
    <phoneticPr fontId="2"/>
  </si>
  <si>
    <t>ログインミス回数2</t>
    <rPh sb="6" eb="8">
      <t>カイスウ</t>
    </rPh>
    <phoneticPr fontId="2"/>
  </si>
  <si>
    <t>ミス回数カウント(①で最大数5)</t>
    <rPh sb="0" eb="1">
      <t>⑴</t>
    </rPh>
    <rPh sb="2" eb="4">
      <t>カイスウサイダイスウ</t>
    </rPh>
    <phoneticPr fontId="2"/>
  </si>
  <si>
    <t>ミス回数カウント(④で最大数5)</t>
    <rPh sb="0" eb="1">
      <t>⑷</t>
    </rPh>
    <rPh sb="2" eb="4">
      <t>カイスウサイダイスウ</t>
    </rPh>
    <phoneticPr fontId="2"/>
  </si>
  <si>
    <t>varchar</t>
    <phoneticPr fontId="2"/>
  </si>
  <si>
    <t>退会フラグ</t>
    <rPh sb="0" eb="2">
      <t>タイカイ</t>
    </rPh>
    <phoneticPr fontId="2"/>
  </si>
  <si>
    <t>初期値</t>
    <rPh sb="0" eb="3">
      <t>ショキチ</t>
    </rPh>
    <phoneticPr fontId="2"/>
  </si>
  <si>
    <t>凍結フラグ</t>
    <rPh sb="0" eb="2">
      <t>トウケツ</t>
    </rPh>
    <phoneticPr fontId="2"/>
  </si>
  <si>
    <t>freeze</t>
    <phoneticPr fontId="2"/>
  </si>
  <si>
    <t>tinyint</t>
    <phoneticPr fontId="2"/>
  </si>
  <si>
    <r>
      <t>q</t>
    </r>
    <r>
      <rPr>
        <sz val="11"/>
        <color theme="1"/>
        <rFont val="游ゴシック"/>
        <family val="2"/>
        <scheme val="minor"/>
      </rPr>
      <t>uestion</t>
    </r>
    <phoneticPr fontId="2"/>
  </si>
  <si>
    <t>問題全体の通し番号</t>
    <rPh sb="0" eb="2">
      <t>モンダイ</t>
    </rPh>
    <rPh sb="2" eb="4">
      <t>ゼンタイ</t>
    </rPh>
    <rPh sb="5" eb="6">
      <t>トオ</t>
    </rPh>
    <rPh sb="7" eb="9">
      <t>バンゴウ</t>
    </rPh>
    <phoneticPr fontId="2"/>
  </si>
  <si>
    <r>
      <t>n</t>
    </r>
    <r>
      <rPr>
        <sz val="11"/>
        <color theme="1"/>
        <rFont val="游ゴシック"/>
        <family val="2"/>
        <scheme val="minor"/>
      </rPr>
      <t>o</t>
    </r>
    <phoneticPr fontId="2"/>
  </si>
  <si>
    <r>
      <t>i</t>
    </r>
    <r>
      <rPr>
        <sz val="11"/>
        <color theme="1"/>
        <rFont val="游ゴシック"/>
        <family val="2"/>
        <scheme val="minor"/>
      </rPr>
      <t>nt</t>
    </r>
    <phoneticPr fontId="2"/>
  </si>
  <si>
    <t>変</t>
    <rPh sb="0" eb="1">
      <t>ヘン</t>
    </rPh>
    <phoneticPr fontId="2"/>
  </si>
  <si>
    <t>タイトル</t>
    <phoneticPr fontId="2"/>
  </si>
  <si>
    <t>問題のタイトル</t>
    <rPh sb="0" eb="2">
      <t>モンダイ</t>
    </rPh>
    <phoneticPr fontId="2"/>
  </si>
  <si>
    <r>
      <t>t</t>
    </r>
    <r>
      <rPr>
        <sz val="11"/>
        <color theme="1"/>
        <rFont val="游ゴシック"/>
        <family val="2"/>
        <scheme val="minor"/>
      </rPr>
      <t>itle</t>
    </r>
    <phoneticPr fontId="2"/>
  </si>
  <si>
    <t>作成者</t>
    <rPh sb="0" eb="3">
      <t>サクセイシャ</t>
    </rPh>
    <phoneticPr fontId="2"/>
  </si>
  <si>
    <t>作成者（ユーザID）</t>
    <rPh sb="0" eb="3">
      <t>サクセイシャ</t>
    </rPh>
    <phoneticPr fontId="2"/>
  </si>
  <si>
    <r>
      <t>i</t>
    </r>
    <r>
      <rPr>
        <sz val="11"/>
        <color theme="1"/>
        <rFont val="游ゴシック"/>
        <family val="2"/>
        <scheme val="minor"/>
      </rPr>
      <t>d</t>
    </r>
    <phoneticPr fontId="2"/>
  </si>
  <si>
    <r>
      <t>i</t>
    </r>
    <r>
      <rPr>
        <sz val="11"/>
        <color theme="1"/>
        <rFont val="游ゴシック"/>
        <family val="2"/>
        <scheme val="minor"/>
      </rPr>
      <t>nt</t>
    </r>
    <phoneticPr fontId="2"/>
  </si>
  <si>
    <t>評価</t>
    <rPh sb="0" eb="2">
      <t>ヒョウカ</t>
    </rPh>
    <phoneticPr fontId="2"/>
  </si>
  <si>
    <t>evaluation</t>
    <phoneticPr fontId="2"/>
  </si>
  <si>
    <t>登録日</t>
    <rPh sb="0" eb="2">
      <t>トウロク</t>
    </rPh>
    <rPh sb="2" eb="3">
      <t>ヒ</t>
    </rPh>
    <phoneticPr fontId="2"/>
  </si>
  <si>
    <t>新規会員登録した日時</t>
    <rPh sb="0" eb="2">
      <t>シンキ</t>
    </rPh>
    <rPh sb="2" eb="4">
      <t>カイイン</t>
    </rPh>
    <rPh sb="4" eb="6">
      <t>トウロク</t>
    </rPh>
    <rPh sb="8" eb="10">
      <t>ニチジ</t>
    </rPh>
    <phoneticPr fontId="2"/>
  </si>
  <si>
    <t>registration</t>
    <phoneticPr fontId="2"/>
  </si>
  <si>
    <r>
      <t>d</t>
    </r>
    <r>
      <rPr>
        <sz val="11"/>
        <color theme="1"/>
        <rFont val="游ゴシック"/>
        <family val="2"/>
        <scheme val="minor"/>
      </rPr>
      <t>ate</t>
    </r>
    <phoneticPr fontId="2"/>
  </si>
  <si>
    <t>登録日</t>
    <rPh sb="0" eb="2">
      <t>トウロク</t>
    </rPh>
    <rPh sb="2" eb="3">
      <t>ビ</t>
    </rPh>
    <phoneticPr fontId="2"/>
  </si>
  <si>
    <t>作成された日時</t>
    <rPh sb="0" eb="2">
      <t>サクセイ</t>
    </rPh>
    <rPh sb="5" eb="7">
      <t>ニチジ</t>
    </rPh>
    <phoneticPr fontId="2"/>
  </si>
  <si>
    <t>delete</t>
    <phoneticPr fontId="2"/>
  </si>
  <si>
    <t>0:未承認、1:承認、2:管理者却下</t>
    <rPh sb="2" eb="5">
      <t>ミショウニン</t>
    </rPh>
    <rPh sb="8" eb="10">
      <t>ショウニン</t>
    </rPh>
    <rPh sb="13" eb="16">
      <t>カンリシャ</t>
    </rPh>
    <rPh sb="16" eb="18">
      <t>キャッカ</t>
    </rPh>
    <phoneticPr fontId="2"/>
  </si>
  <si>
    <t>status</t>
    <phoneticPr fontId="2"/>
  </si>
  <si>
    <r>
      <t>d</t>
    </r>
    <r>
      <rPr>
        <sz val="11"/>
        <color theme="1"/>
        <rFont val="游ゴシック"/>
        <family val="2"/>
        <scheme val="minor"/>
      </rPr>
      <t>elete</t>
    </r>
    <phoneticPr fontId="2"/>
  </si>
  <si>
    <t>tinyint</t>
    <phoneticPr fontId="2"/>
  </si>
  <si>
    <t>ユーザによる退会(1:退会)</t>
    <rPh sb="6" eb="8">
      <t>タイカイ</t>
    </rPh>
    <rPh sb="11" eb="13">
      <t>タイカイ</t>
    </rPh>
    <phoneticPr fontId="2"/>
  </si>
  <si>
    <t>管理者によるアカウント凍結(1:凍結)</t>
    <rPh sb="0" eb="3">
      <t>カンリシャ</t>
    </rPh>
    <rPh sb="11" eb="13">
      <t>トウケツ</t>
    </rPh>
    <rPh sb="16" eb="18">
      <t>トウケツ</t>
    </rPh>
    <phoneticPr fontId="2"/>
  </si>
  <si>
    <t>承認フラグ</t>
    <rPh sb="0" eb="2">
      <t>ショウニン</t>
    </rPh>
    <phoneticPr fontId="2"/>
  </si>
  <si>
    <t>問題内容</t>
    <rPh sb="0" eb="2">
      <t>モンダイ</t>
    </rPh>
    <rPh sb="2" eb="4">
      <t>ナイヨウ</t>
    </rPh>
    <phoneticPr fontId="2"/>
  </si>
  <si>
    <t>回答１</t>
    <rPh sb="0" eb="2">
      <t>カイトウ</t>
    </rPh>
    <phoneticPr fontId="2"/>
  </si>
  <si>
    <t>回答２</t>
    <rPh sb="0" eb="2">
      <t>カイトウ</t>
    </rPh>
    <phoneticPr fontId="2"/>
  </si>
  <si>
    <t>回答３</t>
    <rPh sb="0" eb="2">
      <t>カイトウ</t>
    </rPh>
    <phoneticPr fontId="2"/>
  </si>
  <si>
    <t>回答４</t>
    <rPh sb="0" eb="2">
      <t>カイトウ</t>
    </rPh>
    <phoneticPr fontId="2"/>
  </si>
  <si>
    <t>正解</t>
    <rPh sb="0" eb="2">
      <t>セイカイ</t>
    </rPh>
    <phoneticPr fontId="2"/>
  </si>
  <si>
    <t>制限時間</t>
    <rPh sb="0" eb="2">
      <t>セイゲン</t>
    </rPh>
    <rPh sb="2" eb="4">
      <t>ジカン</t>
    </rPh>
    <phoneticPr fontId="2"/>
  </si>
  <si>
    <t>解説文</t>
    <rPh sb="0" eb="3">
      <t>カイセツブン</t>
    </rPh>
    <phoneticPr fontId="2"/>
  </si>
  <si>
    <t>問題文</t>
    <rPh sb="0" eb="2">
      <t>モンダイ</t>
    </rPh>
    <rPh sb="2" eb="3">
      <t>ブン</t>
    </rPh>
    <phoneticPr fontId="2"/>
  </si>
  <si>
    <t>問題内容</t>
    <rPh sb="0" eb="2">
      <t>モンダイ</t>
    </rPh>
    <rPh sb="2" eb="4">
      <t>ナイヨウ</t>
    </rPh>
    <phoneticPr fontId="2"/>
  </si>
  <si>
    <t>回答１</t>
    <rPh sb="0" eb="2">
      <t>カイトウ</t>
    </rPh>
    <phoneticPr fontId="2"/>
  </si>
  <si>
    <t>ユーザが用意する選択肢１</t>
    <rPh sb="4" eb="6">
      <t>ヨウイ</t>
    </rPh>
    <rPh sb="8" eb="11">
      <t>センタクシ</t>
    </rPh>
    <phoneticPr fontId="2"/>
  </si>
  <si>
    <t>回答２</t>
    <rPh sb="0" eb="2">
      <t>カイトウ</t>
    </rPh>
    <phoneticPr fontId="2"/>
  </si>
  <si>
    <t>ユーザが用意する選択肢２</t>
    <rPh sb="4" eb="6">
      <t>ヨウイ</t>
    </rPh>
    <rPh sb="8" eb="11">
      <t>センタクシ</t>
    </rPh>
    <phoneticPr fontId="2"/>
  </si>
  <si>
    <t>ユーザが用意する選択肢３</t>
    <rPh sb="4" eb="6">
      <t>ヨウイ</t>
    </rPh>
    <rPh sb="8" eb="11">
      <t>センタクシ</t>
    </rPh>
    <phoneticPr fontId="2"/>
  </si>
  <si>
    <t>ユーザが用意する選択肢４</t>
    <rPh sb="4" eb="6">
      <t>ヨウイ</t>
    </rPh>
    <rPh sb="8" eb="11">
      <t>センタクシ</t>
    </rPh>
    <phoneticPr fontId="2"/>
  </si>
  <si>
    <t>回答３</t>
    <rPh sb="0" eb="2">
      <t>カイトウ</t>
    </rPh>
    <phoneticPr fontId="2"/>
  </si>
  <si>
    <t>回答４</t>
    <rPh sb="0" eb="2">
      <t>カイトウ</t>
    </rPh>
    <phoneticPr fontId="2"/>
  </si>
  <si>
    <t>answer_1</t>
    <phoneticPr fontId="2"/>
  </si>
  <si>
    <t>answer_2</t>
    <phoneticPr fontId="2"/>
  </si>
  <si>
    <t>answer_3</t>
    <phoneticPr fontId="2"/>
  </si>
  <si>
    <t>answer_4</t>
    <phoneticPr fontId="2"/>
  </si>
  <si>
    <t>正解</t>
    <rPh sb="0" eb="2">
      <t>セイカイ</t>
    </rPh>
    <phoneticPr fontId="2"/>
  </si>
  <si>
    <t>問題の正解番号</t>
    <rPh sb="0" eb="2">
      <t>モンダイ</t>
    </rPh>
    <rPh sb="3" eb="5">
      <t>セイカイ</t>
    </rPh>
    <rPh sb="5" eb="7">
      <t>バンゴウ</t>
    </rPh>
    <phoneticPr fontId="2"/>
  </si>
  <si>
    <t>varchar</t>
    <phoneticPr fontId="2"/>
  </si>
  <si>
    <t>制限時間</t>
    <rPh sb="0" eb="2">
      <t>セイゲン</t>
    </rPh>
    <rPh sb="2" eb="4">
      <t>ジカン</t>
    </rPh>
    <phoneticPr fontId="2"/>
  </si>
  <si>
    <t>問題の回答制限時間</t>
    <rPh sb="0" eb="2">
      <t>モンダイ</t>
    </rPh>
    <rPh sb="3" eb="5">
      <t>カイトウ</t>
    </rPh>
    <rPh sb="5" eb="7">
      <t>セイゲン</t>
    </rPh>
    <rPh sb="7" eb="9">
      <t>ジカン</t>
    </rPh>
    <phoneticPr fontId="2"/>
  </si>
  <si>
    <t>time_limit</t>
    <phoneticPr fontId="2"/>
  </si>
  <si>
    <t>answer_correct</t>
    <phoneticPr fontId="2"/>
  </si>
  <si>
    <t>question</t>
    <phoneticPr fontId="2"/>
  </si>
  <si>
    <t>解説文</t>
    <rPh sb="0" eb="3">
      <t>カイセツブン</t>
    </rPh>
    <phoneticPr fontId="2"/>
  </si>
  <si>
    <t>問題の解説文</t>
    <rPh sb="0" eb="2">
      <t>モンダイ</t>
    </rPh>
    <rPh sb="3" eb="6">
      <t>カイセツブン</t>
    </rPh>
    <phoneticPr fontId="2"/>
  </si>
  <si>
    <t>explanation</t>
    <phoneticPr fontId="2"/>
  </si>
  <si>
    <r>
      <t>t</t>
    </r>
    <r>
      <rPr>
        <sz val="11"/>
        <color theme="1"/>
        <rFont val="游ゴシック"/>
        <family val="2"/>
        <scheme val="minor"/>
      </rPr>
      <t>ime</t>
    </r>
    <phoneticPr fontId="2"/>
  </si>
  <si>
    <t>内容</t>
    <rPh sb="0" eb="2">
      <t>ナイヨウ</t>
    </rPh>
    <phoneticPr fontId="2"/>
  </si>
  <si>
    <t>Database Table</t>
    <phoneticPr fontId="2"/>
  </si>
  <si>
    <t>上記凍結時間</t>
    <rPh sb="0" eb="1">
      <t>ジョウキ</t>
    </rPh>
    <phoneticPr fontId="2"/>
  </si>
  <si>
    <t>log</t>
    <rPh sb="0" eb="3">
      <t>タイリョウカノウセイダイ</t>
    </rPh>
    <phoneticPr fontId="2"/>
  </si>
  <si>
    <t>（大量になる可能性大）</t>
  </si>
  <si>
    <t>削除フラグ</t>
    <phoneticPr fontId="2"/>
  </si>
  <si>
    <t>ログイン凍結時間1</t>
    <rPh sb="0" eb="2">
      <t>トウケツ</t>
    </rPh>
    <phoneticPr fontId="2"/>
  </si>
  <si>
    <t>ログイン凍結時間2</t>
    <rPh sb="0" eb="2">
      <t>トウケツ</t>
    </rPh>
    <phoneticPr fontId="2"/>
  </si>
  <si>
    <t>freeze_time_1</t>
    <phoneticPr fontId="2"/>
  </si>
  <si>
    <t>freeze_time_2</t>
    <phoneticPr fontId="2"/>
  </si>
  <si>
    <t>default</t>
    <phoneticPr fontId="2"/>
  </si>
  <si>
    <t>answer</t>
    <phoneticPr fontId="2"/>
  </si>
  <si>
    <t>ID名</t>
    <rPh sb="0" eb="1">
      <t>メイ</t>
    </rPh>
    <phoneticPr fontId="2"/>
  </si>
  <si>
    <t>ユーザID</t>
    <phoneticPr fontId="2"/>
  </si>
  <si>
    <t>問題ID</t>
    <rPh sb="0" eb="1">
      <t>モンダイ</t>
    </rPh>
    <phoneticPr fontId="2"/>
  </si>
  <si>
    <t>回答した問題ID</t>
    <rPh sb="0" eb="2">
      <t>カイトウ</t>
    </rPh>
    <phoneticPr fontId="2"/>
  </si>
  <si>
    <t>question_id</t>
    <phoneticPr fontId="2"/>
  </si>
  <si>
    <t>正誤</t>
    <rPh sb="0" eb="2">
      <t>セイゴ</t>
    </rPh>
    <phoneticPr fontId="2"/>
  </si>
  <si>
    <t>回答者</t>
    <phoneticPr fontId="2"/>
  </si>
  <si>
    <t>不正解</t>
    <phoneticPr fontId="2"/>
  </si>
  <si>
    <t>ユーザ１</t>
    <rPh sb="0" eb="1">
      <t>⑴</t>
    </rPh>
    <phoneticPr fontId="2"/>
  </si>
  <si>
    <t>ユーザ２</t>
    <rPh sb="0" eb="1">
      <t>⑴</t>
    </rPh>
    <phoneticPr fontId="2"/>
  </si>
  <si>
    <t>問題ID</t>
    <rPh sb="0" eb="2">
      <t>モンダイ</t>
    </rPh>
    <phoneticPr fontId="2"/>
  </si>
  <si>
    <t>result</t>
    <phoneticPr fontId="2"/>
  </si>
  <si>
    <t>評価</t>
    <rPh sb="0" eb="1">
      <t>ヒョウカ</t>
    </rPh>
    <phoneticPr fontId="2"/>
  </si>
  <si>
    <t>問題への評価</t>
    <phoneticPr fontId="2"/>
  </si>
  <si>
    <t>正解</t>
    <rPh sb="0" eb="1">
      <t>セイカイ</t>
    </rPh>
    <phoneticPr fontId="2"/>
  </si>
  <si>
    <t>修正日</t>
    <rPh sb="0" eb="2">
      <t>シュウセイ</t>
    </rPh>
    <phoneticPr fontId="2"/>
  </si>
  <si>
    <t>修正された日時</t>
    <rPh sb="0" eb="7">
      <t>ニチジ</t>
    </rPh>
    <phoneticPr fontId="2"/>
  </si>
  <si>
    <t>mod_date</t>
    <phoneticPr fontId="2"/>
  </si>
  <si>
    <t>create_date</t>
    <phoneticPr fontId="2"/>
  </si>
  <si>
    <t>回答ログ</t>
    <rPh sb="0" eb="2">
      <t>カイトウ</t>
    </rPh>
    <phoneticPr fontId="2"/>
  </si>
  <si>
    <t>評価は各問題につき１つ</t>
    <rPh sb="0" eb="2">
      <t>ヒョウカハ</t>
    </rPh>
    <phoneticPr fontId="2"/>
  </si>
  <si>
    <t>問題評価</t>
    <rPh sb="0" eb="2">
      <t>モンダイ</t>
    </rPh>
    <phoneticPr fontId="2"/>
  </si>
  <si>
    <t>問題難易度</t>
    <rPh sb="0" eb="2">
      <t>モンダイ</t>
    </rPh>
    <phoneticPr fontId="2"/>
  </si>
  <si>
    <t>回答数</t>
    <phoneticPr fontId="2"/>
  </si>
  <si>
    <t>正解数</t>
    <phoneticPr fontId="2"/>
  </si>
  <si>
    <t>不正回数</t>
    <phoneticPr fontId="2"/>
  </si>
  <si>
    <t>正誤結果(0：不正解、1：正解)</t>
    <rPh sb="0" eb="4">
      <t>0</t>
    </rPh>
    <phoneticPr fontId="2"/>
  </si>
  <si>
    <t>ユーザによる削除(0:凍結)</t>
    <rPh sb="6" eb="8">
      <t>サクジョトウケツ</t>
    </rPh>
    <phoneticPr fontId="2"/>
  </si>
  <si>
    <t>成績</t>
    <rPh sb="0" eb="2">
      <t>セイセキ</t>
    </rPh>
    <phoneticPr fontId="2"/>
  </si>
  <si>
    <t>テスト種類</t>
    <rPh sb="0" eb="2">
      <t>シュルイ</t>
    </rPh>
    <phoneticPr fontId="2"/>
  </si>
  <si>
    <t>スコア</t>
    <phoneticPr fontId="2"/>
  </si>
  <si>
    <t>Ｎｏ．</t>
    <phoneticPr fontId="2"/>
  </si>
  <si>
    <t>ランダムテスト</t>
    <phoneticPr fontId="2"/>
  </si>
  <si>
    <t>難問テスト</t>
    <phoneticPr fontId="2"/>
  </si>
  <si>
    <t>高評価テスト</t>
    <phoneticPr fontId="2"/>
  </si>
  <si>
    <t>タイム</t>
    <phoneticPr fontId="2"/>
  </si>
  <si>
    <t>タイムスタンプ</t>
    <phoneticPr fontId="2"/>
  </si>
  <si>
    <t>10点満点</t>
    <rPh sb="0" eb="2">
      <t>テンマンテン</t>
    </rPh>
    <phoneticPr fontId="2"/>
  </si>
  <si>
    <t>type</t>
    <phoneticPr fontId="2"/>
  </si>
  <si>
    <t>grade</t>
    <phoneticPr fontId="2"/>
  </si>
  <si>
    <t>score</t>
    <phoneticPr fontId="2"/>
  </si>
  <si>
    <t>テストの種類(0:ランダム,1:難問,2:高評価)</t>
    <rPh sb="0" eb="2">
      <t>シュルイ</t>
    </rPh>
    <phoneticPr fontId="2"/>
  </si>
  <si>
    <t>FK_g_id</t>
    <phoneticPr fontId="2"/>
  </si>
  <si>
    <t>テスト名</t>
    <phoneticPr fontId="2"/>
  </si>
  <si>
    <t>問題数</t>
    <phoneticPr fontId="2"/>
  </si>
  <si>
    <t>取得日時</t>
    <rPh sb="0" eb="2">
      <t>シュトク</t>
    </rPh>
    <phoneticPr fontId="2"/>
  </si>
  <si>
    <t>itme</t>
    <phoneticPr fontId="2"/>
  </si>
  <si>
    <t>reference</t>
    <phoneticPr fontId="2"/>
  </si>
  <si>
    <t>secret_q</t>
    <phoneticPr fontId="2"/>
  </si>
  <si>
    <t>secret_a</t>
    <phoneticPr fontId="2"/>
  </si>
  <si>
    <t>secret_q</t>
    <rPh sb="0" eb="8">
      <t>タイリョウカノウセイダイ</t>
    </rPh>
    <phoneticPr fontId="2"/>
  </si>
  <si>
    <t>FK_gr_id</t>
    <phoneticPr fontId="2"/>
  </si>
  <si>
    <t>秘密の質問</t>
    <rPh sb="0" eb="2">
      <t>シツモン</t>
    </rPh>
    <phoneticPr fontId="2"/>
  </si>
  <si>
    <t>秘密の質問No.</t>
    <rPh sb="0" eb="2">
      <t>シツモン</t>
    </rPh>
    <phoneticPr fontId="2"/>
  </si>
  <si>
    <t>秘密の質問内容</t>
    <rPh sb="0" eb="1">
      <t>ヒミツノ</t>
    </rPh>
    <phoneticPr fontId="2"/>
  </si>
  <si>
    <t>質問内容</t>
    <rPh sb="0" eb="2">
      <t>シツモン</t>
    </rPh>
    <phoneticPr fontId="2"/>
  </si>
  <si>
    <t>q</t>
    <phoneticPr fontId="2"/>
  </si>
  <si>
    <t>secret_q_id</t>
    <phoneticPr fontId="2"/>
  </si>
  <si>
    <t>FK_us_sq</t>
    <phoneticPr fontId="2"/>
  </si>
  <si>
    <t>user_sq</t>
    <phoneticPr fontId="2"/>
  </si>
  <si>
    <t>FK_lo_id</t>
    <phoneticPr fontId="2"/>
  </si>
  <si>
    <t>FK_qu_id</t>
    <phoneticPr fontId="2"/>
  </si>
  <si>
    <t>qu_id</t>
    <phoneticPr fontId="2"/>
  </si>
  <si>
    <t>問題への評価(1~5)</t>
    <phoneticPr fontId="2"/>
  </si>
  <si>
    <t>no</t>
    <phoneticPr fontId="2"/>
  </si>
  <si>
    <t>question_no</t>
    <phoneticPr fontId="2"/>
  </si>
  <si>
    <t>FK_an_no</t>
    <phoneticPr fontId="2"/>
  </si>
  <si>
    <t>an_no</t>
    <phoneticPr fontId="2"/>
  </si>
  <si>
    <t>問題番号</t>
    <phoneticPr fontId="2"/>
  </si>
  <si>
    <t>問題番号</t>
    <rPh sb="0" eb="1">
      <t>モンダイバンゴウ</t>
    </rPh>
    <phoneticPr fontId="2"/>
  </si>
  <si>
    <t>回答された数</t>
    <rPh sb="0" eb="1">
      <t>カイトウ</t>
    </rPh>
    <phoneticPr fontId="2"/>
  </si>
  <si>
    <t>総正解数</t>
    <phoneticPr fontId="2"/>
  </si>
  <si>
    <t>評価回数</t>
    <rPh sb="0" eb="2">
      <t>ヒョウカカイスウ</t>
    </rPh>
    <phoneticPr fontId="2"/>
  </si>
  <si>
    <t>回答数</t>
    <rPh sb="0" eb="3">
      <t>ソウ</t>
    </rPh>
    <phoneticPr fontId="2"/>
  </si>
  <si>
    <t>評価された回数</t>
    <rPh sb="0" eb="2">
      <t>カイスウ</t>
    </rPh>
    <phoneticPr fontId="2"/>
  </si>
  <si>
    <t>su_a</t>
    <phoneticPr fontId="2"/>
  </si>
  <si>
    <t>su_e</t>
    <phoneticPr fontId="2"/>
  </si>
  <si>
    <t>スコア取得日時</t>
    <rPh sb="0" eb="2">
      <t>シュトク</t>
    </rPh>
    <phoneticPr fontId="2"/>
  </si>
  <si>
    <t>上記の理由</t>
    <rPh sb="0" eb="2">
      <t>ジョウキ</t>
    </rPh>
    <phoneticPr fontId="2"/>
  </si>
  <si>
    <t>理由</t>
    <rPh sb="0" eb="2">
      <t>リユウ</t>
    </rPh>
    <phoneticPr fontId="2"/>
  </si>
  <si>
    <t>reason</t>
    <phoneticPr fontId="2"/>
  </si>
  <si>
    <t>su_c</t>
    <phoneticPr fontId="2"/>
  </si>
  <si>
    <t>-</t>
    <phoneticPr fontId="2"/>
  </si>
  <si>
    <t>qu_id</t>
    <phoneticPr fontId="2"/>
  </si>
  <si>
    <t>Database (外部キー関係図）</t>
    <rPh sb="10" eb="12">
      <t>ガイブ</t>
    </rPh>
    <rPh sb="14" eb="16">
      <t>カンケイ</t>
    </rPh>
    <rPh sb="16" eb="17">
      <t>ズ</t>
    </rPh>
    <phoneticPr fontId="2"/>
  </si>
  <si>
    <t>Database(ER図)</t>
    <rPh sb="11" eb="12">
      <t>ズ</t>
    </rPh>
    <phoneticPr fontId="2"/>
  </si>
  <si>
    <t>削除フラグ</t>
    <rPh sb="0" eb="2">
      <t>サクジョ</t>
    </rPh>
    <phoneticPr fontId="2"/>
  </si>
  <si>
    <t>datetime</t>
    <phoneticPr fontId="2"/>
  </si>
  <si>
    <t>k2_seller</t>
    <phoneticPr fontId="2"/>
  </si>
  <si>
    <t>氏名</t>
    <rPh sb="0" eb="2">
      <t>シメイ</t>
    </rPh>
    <phoneticPr fontId="2"/>
  </si>
  <si>
    <t>会員の名前（フルネーム）</t>
    <rPh sb="0" eb="2">
      <t>カイイン</t>
    </rPh>
    <rPh sb="3" eb="5">
      <t>ナマエ</t>
    </rPh>
    <phoneticPr fontId="2"/>
  </si>
  <si>
    <t>3桁数値(先頭文字0可)</t>
    <rPh sb="1" eb="2">
      <t>ケタ</t>
    </rPh>
    <rPh sb="2" eb="4">
      <t>スウチ</t>
    </rPh>
    <rPh sb="5" eb="7">
      <t>セントウ</t>
    </rPh>
    <rPh sb="7" eb="9">
      <t>モジ</t>
    </rPh>
    <rPh sb="10" eb="11">
      <t>カ</t>
    </rPh>
    <phoneticPr fontId="2"/>
  </si>
  <si>
    <t>郵便番号（上）</t>
    <rPh sb="0" eb="4">
      <t>ユウビンバンゴウ</t>
    </rPh>
    <rPh sb="5" eb="6">
      <t>ウエ</t>
    </rPh>
    <phoneticPr fontId="2"/>
  </si>
  <si>
    <t>郵便番号（下）</t>
    <rPh sb="0" eb="4">
      <t>ユウビンバンゴウ</t>
    </rPh>
    <rPh sb="5" eb="6">
      <t>シタ</t>
    </rPh>
    <phoneticPr fontId="2"/>
  </si>
  <si>
    <t>4桁数値</t>
    <rPh sb="1" eb="2">
      <t>ケタ</t>
    </rPh>
    <rPh sb="2" eb="4">
      <t>スウチ</t>
    </rPh>
    <phoneticPr fontId="2"/>
  </si>
  <si>
    <t>name</t>
    <phoneticPr fontId="2"/>
  </si>
  <si>
    <t>high_postalcode</t>
    <phoneticPr fontId="2"/>
  </si>
  <si>
    <r>
      <t>l</t>
    </r>
    <r>
      <rPr>
        <sz val="11"/>
        <color theme="1"/>
        <rFont val="游ゴシック"/>
        <family val="2"/>
        <scheme val="minor"/>
      </rPr>
      <t>ow_postalcode</t>
    </r>
    <phoneticPr fontId="2"/>
  </si>
  <si>
    <t>remove</t>
    <phoneticPr fontId="2"/>
  </si>
  <si>
    <r>
      <t>s</t>
    </r>
    <r>
      <rPr>
        <sz val="11"/>
        <color theme="1"/>
        <rFont val="游ゴシック"/>
        <family val="2"/>
        <scheme val="minor"/>
      </rPr>
      <t>eller_</t>
    </r>
    <phoneticPr fontId="2"/>
  </si>
  <si>
    <t>企業・事業所名</t>
    <rPh sb="0" eb="2">
      <t>キギョウ</t>
    </rPh>
    <rPh sb="3" eb="6">
      <t>ジギョウショ</t>
    </rPh>
    <rPh sb="6" eb="7">
      <t>メイ</t>
    </rPh>
    <phoneticPr fontId="2"/>
  </si>
  <si>
    <t>会員の企業名・事業所名</t>
    <rPh sb="0" eb="2">
      <t>カイイン</t>
    </rPh>
    <rPh sb="3" eb="5">
      <t>キギョウ</t>
    </rPh>
    <rPh sb="5" eb="6">
      <t>メイ</t>
    </rPh>
    <rPh sb="7" eb="10">
      <t>ジギョウショ</t>
    </rPh>
    <rPh sb="10" eb="11">
      <t>メイ</t>
    </rPh>
    <phoneticPr fontId="2"/>
  </si>
  <si>
    <t>seller_</t>
    <phoneticPr fontId="2"/>
  </si>
  <si>
    <t>office_name</t>
    <phoneticPr fontId="2"/>
  </si>
  <si>
    <r>
      <t>v</t>
    </r>
    <r>
      <rPr>
        <sz val="11"/>
        <color theme="1"/>
        <rFont val="游ゴシック"/>
        <family val="2"/>
        <scheme val="minor"/>
      </rPr>
      <t>archar</t>
    </r>
    <phoneticPr fontId="2"/>
  </si>
  <si>
    <t>k2_item</t>
    <phoneticPr fontId="2"/>
  </si>
  <si>
    <t>商品ID</t>
    <rPh sb="0" eb="2">
      <t>ショウヒン</t>
    </rPh>
    <phoneticPr fontId="2"/>
  </si>
  <si>
    <t>item_</t>
    <phoneticPr fontId="2"/>
  </si>
  <si>
    <t>商品名</t>
    <rPh sb="0" eb="3">
      <t>ショウヒンメイ</t>
    </rPh>
    <phoneticPr fontId="2"/>
  </si>
  <si>
    <t>固有の在庫ID</t>
    <rPh sb="0" eb="2">
      <t>コユウ</t>
    </rPh>
    <rPh sb="3" eb="5">
      <t>ザイコ</t>
    </rPh>
    <phoneticPr fontId="2"/>
  </si>
  <si>
    <t>商品の名前</t>
    <rPh sb="0" eb="2">
      <t>ショウヒン</t>
    </rPh>
    <rPh sb="3" eb="5">
      <t>ナマエ</t>
    </rPh>
    <phoneticPr fontId="2"/>
  </si>
  <si>
    <t>出品者名</t>
    <rPh sb="0" eb="3">
      <t>シュッピンシャ</t>
    </rPh>
    <rPh sb="3" eb="4">
      <t>メイ</t>
    </rPh>
    <phoneticPr fontId="2"/>
  </si>
  <si>
    <t>出品者コード</t>
    <rPh sb="0" eb="3">
      <t>シュッピンシャ</t>
    </rPh>
    <phoneticPr fontId="2"/>
  </si>
  <si>
    <t>出品者のID</t>
    <rPh sb="0" eb="3">
      <t>シュッピンシャ</t>
    </rPh>
    <phoneticPr fontId="2"/>
  </si>
  <si>
    <t>価格</t>
    <rPh sb="0" eb="2">
      <t>カカク</t>
    </rPh>
    <phoneticPr fontId="2"/>
  </si>
  <si>
    <t>商品の単価</t>
    <rPh sb="0" eb="2">
      <t>ショウヒン</t>
    </rPh>
    <rPh sb="3" eb="5">
      <t>タンカ</t>
    </rPh>
    <phoneticPr fontId="2"/>
  </si>
  <si>
    <t>在庫数</t>
    <rPh sb="0" eb="2">
      <t>ザイコ</t>
    </rPh>
    <rPh sb="2" eb="3">
      <t>スウ</t>
    </rPh>
    <phoneticPr fontId="2"/>
  </si>
  <si>
    <t>商品の在庫数</t>
    <rPh sb="0" eb="2">
      <t>ショウヒン</t>
    </rPh>
    <rPh sb="3" eb="5">
      <t>ザイコ</t>
    </rPh>
    <rPh sb="5" eb="6">
      <t>スウ</t>
    </rPh>
    <phoneticPr fontId="2"/>
  </si>
  <si>
    <t>ジャンルコード</t>
    <phoneticPr fontId="2"/>
  </si>
  <si>
    <t>商品の分類コード</t>
    <rPh sb="0" eb="2">
      <t>ショウヒン</t>
    </rPh>
    <rPh sb="3" eb="5">
      <t>ブンルイ</t>
    </rPh>
    <phoneticPr fontId="2"/>
  </si>
  <si>
    <t>商品説明</t>
    <rPh sb="0" eb="2">
      <t>ショウヒン</t>
    </rPh>
    <rPh sb="2" eb="4">
      <t>セツメイ</t>
    </rPh>
    <phoneticPr fontId="2"/>
  </si>
  <si>
    <t>商品の説明文</t>
    <rPh sb="0" eb="2">
      <t>ショウヒン</t>
    </rPh>
    <rPh sb="3" eb="5">
      <t>セツメイ</t>
    </rPh>
    <rPh sb="5" eb="6">
      <t>ブン</t>
    </rPh>
    <phoneticPr fontId="2"/>
  </si>
  <si>
    <t>画像ファイルパス</t>
    <rPh sb="0" eb="2">
      <t>ガゾウ</t>
    </rPh>
    <phoneticPr fontId="2"/>
  </si>
  <si>
    <t>商品の画像ファイルのパス</t>
    <rPh sb="0" eb="2">
      <t>ショウヒン</t>
    </rPh>
    <rPh sb="3" eb="5">
      <t>ガゾウ</t>
    </rPh>
    <phoneticPr fontId="2"/>
  </si>
  <si>
    <t>出品日時</t>
    <rPh sb="0" eb="2">
      <t>シュッピン</t>
    </rPh>
    <rPh sb="2" eb="4">
      <t>ニチジ</t>
    </rPh>
    <phoneticPr fontId="2"/>
  </si>
  <si>
    <t>商品が登録された日時</t>
    <rPh sb="0" eb="2">
      <t>ショウヒン</t>
    </rPh>
    <rPh sb="3" eb="5">
      <t>トウロク</t>
    </rPh>
    <rPh sb="8" eb="10">
      <t>ニチジ</t>
    </rPh>
    <phoneticPr fontId="2"/>
  </si>
  <si>
    <t>会員の名前(フルネーム)</t>
    <rPh sb="0" eb="2">
      <t>カイイン</t>
    </rPh>
    <rPh sb="3" eb="5">
      <t>ナマエ</t>
    </rPh>
    <phoneticPr fontId="2"/>
  </si>
  <si>
    <t>商品の登録削除(1:削除)</t>
    <rPh sb="0" eb="2">
      <t>ショウヒン</t>
    </rPh>
    <rPh sb="3" eb="5">
      <t>トウロク</t>
    </rPh>
    <rPh sb="5" eb="7">
      <t>サクジョ</t>
    </rPh>
    <rPh sb="10" eb="12">
      <t>サクジョ</t>
    </rPh>
    <phoneticPr fontId="2"/>
  </si>
  <si>
    <t>購入者ID</t>
    <rPh sb="0" eb="3">
      <t>コウニュウシャ</t>
    </rPh>
    <phoneticPr fontId="2"/>
  </si>
  <si>
    <t>商品ID</t>
    <rPh sb="0" eb="2">
      <t>ショウヒン</t>
    </rPh>
    <phoneticPr fontId="2"/>
  </si>
  <si>
    <t>日時</t>
    <rPh sb="0" eb="2">
      <t>ニチジ</t>
    </rPh>
    <phoneticPr fontId="2"/>
  </si>
  <si>
    <t>Good</t>
    <phoneticPr fontId="2"/>
  </si>
  <si>
    <t>Bad</t>
    <phoneticPr fontId="2"/>
  </si>
  <si>
    <t>注文番号</t>
    <rPh sb="0" eb="2">
      <t>チュウモン</t>
    </rPh>
    <rPh sb="2" eb="4">
      <t>バンゴウ</t>
    </rPh>
    <phoneticPr fontId="2"/>
  </si>
  <si>
    <t>コメント</t>
    <phoneticPr fontId="2"/>
  </si>
  <si>
    <t>出品者ID</t>
    <rPh sb="0" eb="3">
      <t>シュッピンシャ</t>
    </rPh>
    <phoneticPr fontId="2"/>
  </si>
  <si>
    <t>住所</t>
    <rPh sb="0" eb="2">
      <t>ジュウショ</t>
    </rPh>
    <phoneticPr fontId="2"/>
  </si>
  <si>
    <t>評価済みフラグ</t>
    <rPh sb="0" eb="2">
      <t>ヒョウカ</t>
    </rPh>
    <rPh sb="2" eb="3">
      <t>ズ</t>
    </rPh>
    <phoneticPr fontId="2"/>
  </si>
  <si>
    <t>単価</t>
    <rPh sb="0" eb="2">
      <t>タンカ</t>
    </rPh>
    <phoneticPr fontId="2"/>
  </si>
  <si>
    <t>個数</t>
    <rPh sb="0" eb="2">
      <t>コスウ</t>
    </rPh>
    <phoneticPr fontId="2"/>
  </si>
  <si>
    <t>ジャンルコード</t>
    <phoneticPr fontId="2"/>
  </si>
  <si>
    <r>
      <t>購入者I</t>
    </r>
    <r>
      <rPr>
        <sz val="11"/>
        <color theme="1"/>
        <rFont val="游ゴシック"/>
        <family val="2"/>
        <scheme val="minor"/>
      </rPr>
      <t>D</t>
    </r>
    <rPh sb="0" eb="3">
      <t>コウニュウシャ</t>
    </rPh>
    <phoneticPr fontId="2"/>
  </si>
  <si>
    <r>
      <t>出品者I</t>
    </r>
    <r>
      <rPr>
        <sz val="11"/>
        <color theme="1"/>
        <rFont val="游ゴシック"/>
        <family val="2"/>
        <scheme val="minor"/>
      </rPr>
      <t>D</t>
    </r>
    <rPh sb="0" eb="3">
      <t>シュッピンシャ</t>
    </rPh>
    <phoneticPr fontId="2"/>
  </si>
  <si>
    <t>商品名</t>
    <rPh sb="0" eb="3">
      <t>ショウヒンメイ</t>
    </rPh>
    <phoneticPr fontId="2"/>
  </si>
  <si>
    <t>固有の配送ID</t>
    <rPh sb="0" eb="2">
      <t>コユウ</t>
    </rPh>
    <rPh sb="3" eb="5">
      <t>ハイソウ</t>
    </rPh>
    <phoneticPr fontId="2"/>
  </si>
  <si>
    <t>いつ購入したか</t>
    <rPh sb="2" eb="4">
      <t>コウニュウ</t>
    </rPh>
    <phoneticPr fontId="2"/>
  </si>
  <si>
    <t>配送先住所</t>
    <rPh sb="0" eb="2">
      <t>ハイソウ</t>
    </rPh>
    <rPh sb="2" eb="3">
      <t>サキ</t>
    </rPh>
    <rPh sb="3" eb="5">
      <t>ジュウショ</t>
    </rPh>
    <phoneticPr fontId="2"/>
  </si>
  <si>
    <t>商品の購入個数</t>
    <rPh sb="0" eb="2">
      <t>ショウヒン</t>
    </rPh>
    <rPh sb="3" eb="5">
      <t>コウニュウ</t>
    </rPh>
    <rPh sb="5" eb="7">
      <t>コスウ</t>
    </rPh>
    <phoneticPr fontId="2"/>
  </si>
  <si>
    <t>商品のジャンル</t>
    <rPh sb="0" eb="2">
      <t>ショウヒン</t>
    </rPh>
    <phoneticPr fontId="2"/>
  </si>
  <si>
    <r>
      <t>売り手のI</t>
    </r>
    <r>
      <rPr>
        <sz val="11"/>
        <color theme="1"/>
        <rFont val="游ゴシック"/>
        <family val="2"/>
        <scheme val="minor"/>
      </rPr>
      <t>D</t>
    </r>
    <rPh sb="0" eb="1">
      <t>ウ</t>
    </rPh>
    <rPh sb="2" eb="3">
      <t>テ</t>
    </rPh>
    <phoneticPr fontId="2"/>
  </si>
  <si>
    <t>購入した商品名</t>
    <rPh sb="0" eb="2">
      <t>コウニュウ</t>
    </rPh>
    <rPh sb="4" eb="6">
      <t>ショウヒン</t>
    </rPh>
    <rPh sb="6" eb="7">
      <t>メイ</t>
    </rPh>
    <phoneticPr fontId="2"/>
  </si>
  <si>
    <t>評価をしたかどうか</t>
    <rPh sb="0" eb="2">
      <t>ヒョウカ</t>
    </rPh>
    <phoneticPr fontId="2"/>
  </si>
  <si>
    <t>k2_mail</t>
    <phoneticPr fontId="2"/>
  </si>
  <si>
    <t>メールハッシュ</t>
    <phoneticPr fontId="2"/>
  </si>
  <si>
    <t>期限</t>
    <rPh sb="0" eb="2">
      <t>キゲン</t>
    </rPh>
    <phoneticPr fontId="2"/>
  </si>
  <si>
    <t>ページ情報</t>
    <rPh sb="3" eb="5">
      <t>ジョウホウ</t>
    </rPh>
    <phoneticPr fontId="2"/>
  </si>
  <si>
    <t>ハッシュはいつまで有効か</t>
    <rPh sb="9" eb="11">
      <t>ユウコウ</t>
    </rPh>
    <phoneticPr fontId="2"/>
  </si>
  <si>
    <r>
      <t>u</t>
    </r>
    <r>
      <rPr>
        <sz val="11"/>
        <color theme="1"/>
        <rFont val="游ゴシック"/>
        <family val="2"/>
        <scheme val="minor"/>
      </rPr>
      <t>rl付加情報</t>
    </r>
    <rPh sb="3" eb="5">
      <t>フカ</t>
    </rPh>
    <rPh sb="5" eb="7">
      <t>ジョウホウ</t>
    </rPh>
    <phoneticPr fontId="2"/>
  </si>
  <si>
    <t>メールハッシュ主キー</t>
    <rPh sb="7" eb="8">
      <t>シュ</t>
    </rPh>
    <phoneticPr fontId="2"/>
  </si>
  <si>
    <t>誰がレビューするか</t>
    <rPh sb="0" eb="1">
      <t>ダレ</t>
    </rPh>
    <phoneticPr fontId="2"/>
  </si>
  <si>
    <t>どの商品を評価するか</t>
    <rPh sb="2" eb="4">
      <t>ショウヒン</t>
    </rPh>
    <rPh sb="5" eb="7">
      <t>ヒョウカ</t>
    </rPh>
    <phoneticPr fontId="2"/>
  </si>
  <si>
    <t>いつ評価したか</t>
    <rPh sb="2" eb="4">
      <t>ヒョウカ</t>
    </rPh>
    <phoneticPr fontId="2"/>
  </si>
  <si>
    <t>どの出品者に評価するか</t>
    <rPh sb="2" eb="5">
      <t>シュッピンシャ</t>
    </rPh>
    <rPh sb="6" eb="8">
      <t>ヒョウカ</t>
    </rPh>
    <phoneticPr fontId="2"/>
  </si>
  <si>
    <t>評価コメント</t>
    <rPh sb="0" eb="2">
      <t>ヒョウカ</t>
    </rPh>
    <phoneticPr fontId="2"/>
  </si>
  <si>
    <t>評価+</t>
    <rPh sb="0" eb="2">
      <t>ヒョウカ</t>
    </rPh>
    <phoneticPr fontId="2"/>
  </si>
  <si>
    <t>評価－</t>
    <rPh sb="0" eb="2">
      <t>ヒョウカ</t>
    </rPh>
    <phoneticPr fontId="2"/>
  </si>
  <si>
    <r>
      <t>ジャンルI</t>
    </r>
    <r>
      <rPr>
        <sz val="11"/>
        <color theme="1"/>
        <rFont val="游ゴシック"/>
        <family val="2"/>
        <scheme val="minor"/>
      </rPr>
      <t>D</t>
    </r>
    <phoneticPr fontId="2"/>
  </si>
  <si>
    <t>ジャンル名</t>
    <rPh sb="4" eb="5">
      <t>メイ</t>
    </rPh>
    <phoneticPr fontId="2"/>
  </si>
  <si>
    <t>状態名</t>
    <rPh sb="0" eb="2">
      <t>ジョウタイ</t>
    </rPh>
    <rPh sb="2" eb="3">
      <t>メイ</t>
    </rPh>
    <phoneticPr fontId="2"/>
  </si>
  <si>
    <t>固有のジャンルID</t>
    <rPh sb="0" eb="2">
      <t>コユウ</t>
    </rPh>
    <phoneticPr fontId="2"/>
  </si>
  <si>
    <t>ジャンルの名前</t>
    <rPh sb="5" eb="7">
      <t>ナマエ</t>
    </rPh>
    <phoneticPr fontId="2"/>
  </si>
  <si>
    <t>固有の状態ID</t>
    <rPh sb="0" eb="2">
      <t>コユウ</t>
    </rPh>
    <rPh sb="3" eb="5">
      <t>ジョウタイ</t>
    </rPh>
    <phoneticPr fontId="2"/>
  </si>
  <si>
    <t>配送IDを主キー</t>
    <rPh sb="0" eb="2">
      <t>ハイソウ</t>
    </rPh>
    <rPh sb="5" eb="6">
      <t>シュ</t>
    </rPh>
    <phoneticPr fontId="2"/>
  </si>
  <si>
    <t>商品のランク５段階</t>
    <rPh sb="0" eb="2">
      <t>ショウヒン</t>
    </rPh>
    <rPh sb="7" eb="9">
      <t>ダンカイ</t>
    </rPh>
    <phoneticPr fontId="2"/>
  </si>
  <si>
    <t>2k_review</t>
    <phoneticPr fontId="2"/>
  </si>
  <si>
    <t>k2_order</t>
    <phoneticPr fontId="2"/>
  </si>
  <si>
    <t>k2_genre</t>
    <phoneticPr fontId="2"/>
  </si>
  <si>
    <r>
      <t>k</t>
    </r>
    <r>
      <rPr>
        <sz val="11"/>
        <color theme="1"/>
        <rFont val="游ゴシック"/>
        <family val="2"/>
        <scheme val="minor"/>
      </rPr>
      <t>2_condition</t>
    </r>
    <phoneticPr fontId="2"/>
  </si>
  <si>
    <t>状態ランク</t>
    <rPh sb="0" eb="2">
      <t>ジョウタイ</t>
    </rPh>
    <phoneticPr fontId="2"/>
  </si>
  <si>
    <t>review_</t>
  </si>
  <si>
    <t>order_</t>
    <phoneticPr fontId="2"/>
  </si>
  <si>
    <t>mail_</t>
  </si>
  <si>
    <t>mail_</t>
    <phoneticPr fontId="2"/>
  </si>
  <si>
    <r>
      <t>genre</t>
    </r>
    <r>
      <rPr>
        <sz val="11"/>
        <color theme="1"/>
        <rFont val="游ゴシック"/>
        <family val="2"/>
        <scheme val="minor"/>
      </rPr>
      <t>_</t>
    </r>
    <phoneticPr fontId="2"/>
  </si>
  <si>
    <t>genre_</t>
  </si>
  <si>
    <r>
      <t>condition</t>
    </r>
    <r>
      <rPr>
        <sz val="11"/>
        <color theme="1"/>
        <rFont val="游ゴシック"/>
        <family val="2"/>
        <scheme val="minor"/>
      </rPr>
      <t>_</t>
    </r>
    <phoneticPr fontId="2"/>
  </si>
  <si>
    <t>condition_</t>
  </si>
  <si>
    <r>
      <t>k</t>
    </r>
    <r>
      <rPr>
        <sz val="11"/>
        <color theme="1"/>
        <rFont val="游ゴシック"/>
        <family val="2"/>
        <scheme val="minor"/>
      </rPr>
      <t>2_</t>
    </r>
    <r>
      <rPr>
        <sz val="11"/>
        <color theme="1"/>
        <rFont val="游ゴシック"/>
        <family val="2"/>
        <scheme val="minor"/>
      </rPr>
      <t>customer</t>
    </r>
    <phoneticPr fontId="2"/>
  </si>
  <si>
    <t>customer_</t>
  </si>
  <si>
    <t>customer_</t>
    <phoneticPr fontId="2"/>
  </si>
  <si>
    <t>customer_id</t>
  </si>
  <si>
    <t>item_id</t>
    <phoneticPr fontId="2"/>
  </si>
  <si>
    <t>time</t>
    <phoneticPr fontId="2"/>
  </si>
  <si>
    <t>good</t>
    <phoneticPr fontId="2"/>
  </si>
  <si>
    <t>bad</t>
    <phoneticPr fontId="2"/>
  </si>
  <si>
    <t>coment</t>
    <phoneticPr fontId="2"/>
  </si>
  <si>
    <t>seller_id</t>
  </si>
  <si>
    <t>id</t>
    <phoneticPr fontId="2"/>
  </si>
  <si>
    <t>time</t>
    <phoneticPr fontId="2"/>
  </si>
  <si>
    <t>adress</t>
    <phoneticPr fontId="2"/>
  </si>
  <si>
    <t>flg</t>
    <phoneticPr fontId="2"/>
  </si>
  <si>
    <t>price</t>
    <phoneticPr fontId="2"/>
  </si>
  <si>
    <t>price</t>
    <phoneticPr fontId="2"/>
  </si>
  <si>
    <t>商品を購入した時の単価</t>
    <rPh sb="0" eb="2">
      <t>ショウヒン</t>
    </rPh>
    <rPh sb="3" eb="5">
      <t>コウニュウ</t>
    </rPh>
    <rPh sb="7" eb="8">
      <t>トキ</t>
    </rPh>
    <rPh sb="9" eb="11">
      <t>タンカ</t>
    </rPh>
    <phoneticPr fontId="2"/>
  </si>
  <si>
    <r>
      <t>q</t>
    </r>
    <r>
      <rPr>
        <sz val="11"/>
        <color theme="1"/>
        <rFont val="游ゴシック"/>
        <family val="2"/>
        <scheme val="minor"/>
      </rPr>
      <t>uantity</t>
    </r>
    <phoneticPr fontId="2"/>
  </si>
  <si>
    <r>
      <t>j</t>
    </r>
    <r>
      <rPr>
        <sz val="11"/>
        <color theme="1"/>
        <rFont val="游ゴシック"/>
        <family val="2"/>
        <scheme val="minor"/>
      </rPr>
      <t>enre_id</t>
    </r>
    <phoneticPr fontId="2"/>
  </si>
  <si>
    <r>
      <t>i</t>
    </r>
    <r>
      <rPr>
        <sz val="11"/>
        <color theme="1"/>
        <rFont val="游ゴシック"/>
        <family val="2"/>
        <scheme val="minor"/>
      </rPr>
      <t>tem_id</t>
    </r>
    <phoneticPr fontId="2"/>
  </si>
  <si>
    <t>購入した商品のID</t>
    <rPh sb="0" eb="2">
      <t>コウニュウ</t>
    </rPh>
    <rPh sb="4" eb="6">
      <t>ショウヒン</t>
    </rPh>
    <phoneticPr fontId="2"/>
  </si>
  <si>
    <t>購入したユーザーID</t>
    <rPh sb="0" eb="2">
      <t>コウニュウ</t>
    </rPh>
    <phoneticPr fontId="2"/>
  </si>
  <si>
    <r>
      <t>u</t>
    </r>
    <r>
      <rPr>
        <sz val="11"/>
        <color theme="1"/>
        <rFont val="游ゴシック"/>
        <family val="2"/>
        <scheme val="minor"/>
      </rPr>
      <t>ser_id</t>
    </r>
    <phoneticPr fontId="2"/>
  </si>
  <si>
    <t>item_name</t>
  </si>
  <si>
    <r>
      <t>h</t>
    </r>
    <r>
      <rPr>
        <sz val="11"/>
        <color theme="1"/>
        <rFont val="游ゴシック"/>
        <family val="2"/>
        <scheme val="minor"/>
      </rPr>
      <t>ash</t>
    </r>
    <phoneticPr fontId="2"/>
  </si>
  <si>
    <t>lifetime</t>
    <phoneticPr fontId="2"/>
  </si>
  <si>
    <t>content</t>
    <phoneticPr fontId="2"/>
  </si>
  <si>
    <r>
      <t>i</t>
    </r>
    <r>
      <rPr>
        <sz val="11"/>
        <color theme="1"/>
        <rFont val="游ゴシック"/>
        <family val="2"/>
        <scheme val="minor"/>
      </rPr>
      <t>d</t>
    </r>
    <phoneticPr fontId="2"/>
  </si>
  <si>
    <r>
      <t>n</t>
    </r>
    <r>
      <rPr>
        <sz val="11"/>
        <color theme="1"/>
        <rFont val="游ゴシック"/>
        <family val="2"/>
        <scheme val="minor"/>
      </rPr>
      <t>ame</t>
    </r>
    <phoneticPr fontId="2"/>
  </si>
  <si>
    <r>
      <t>r</t>
    </r>
    <r>
      <rPr>
        <sz val="11"/>
        <color theme="1"/>
        <rFont val="游ゴシック"/>
        <family val="2"/>
        <scheme val="minor"/>
      </rPr>
      <t>ank</t>
    </r>
    <phoneticPr fontId="2"/>
  </si>
  <si>
    <t>id</t>
    <phoneticPr fontId="2"/>
  </si>
  <si>
    <t>int</t>
    <phoneticPr fontId="2"/>
  </si>
  <si>
    <r>
      <t>i</t>
    </r>
    <r>
      <rPr>
        <sz val="11"/>
        <color theme="1"/>
        <rFont val="游ゴシック"/>
        <family val="2"/>
        <scheme val="minor"/>
      </rPr>
      <t>nt</t>
    </r>
    <phoneticPr fontId="2"/>
  </si>
  <si>
    <t>text</t>
    <phoneticPr fontId="2"/>
  </si>
  <si>
    <t>int</t>
    <phoneticPr fontId="2"/>
  </si>
  <si>
    <r>
      <t>i</t>
    </r>
    <r>
      <rPr>
        <sz val="11"/>
        <color theme="1"/>
        <rFont val="游ゴシック"/>
        <family val="2"/>
        <scheme val="minor"/>
      </rPr>
      <t>nt</t>
    </r>
    <phoneticPr fontId="2"/>
  </si>
  <si>
    <t>-</t>
    <phoneticPr fontId="2"/>
  </si>
  <si>
    <t>-</t>
    <phoneticPr fontId="2"/>
  </si>
  <si>
    <r>
      <t>n</t>
    </r>
    <r>
      <rPr>
        <sz val="11"/>
        <color theme="1"/>
        <rFont val="游ゴシック"/>
        <family val="2"/>
        <scheme val="minor"/>
      </rPr>
      <t>ame</t>
    </r>
    <phoneticPr fontId="2"/>
  </si>
  <si>
    <t>customer_name</t>
  </si>
  <si>
    <t>quantity</t>
    <phoneticPr fontId="2"/>
  </si>
  <si>
    <t>genre_id</t>
  </si>
  <si>
    <t>coment</t>
    <phoneticPr fontId="7"/>
  </si>
  <si>
    <t>pass</t>
    <phoneticPr fontId="7"/>
  </si>
  <si>
    <t>time</t>
    <phoneticPr fontId="2"/>
  </si>
  <si>
    <t>flg</t>
    <phoneticPr fontId="2"/>
  </si>
  <si>
    <t>代表者名</t>
    <rPh sb="0" eb="3">
      <t>ダイヒョウシャ</t>
    </rPh>
    <rPh sb="3" eb="4">
      <t>メイ</t>
    </rPh>
    <phoneticPr fontId="2"/>
  </si>
  <si>
    <t>k2_review</t>
    <phoneticPr fontId="2"/>
  </si>
  <si>
    <t>k2_item</t>
  </si>
  <si>
    <t>k2_buyer</t>
    <phoneticPr fontId="2"/>
  </si>
  <si>
    <t>状態コード</t>
    <rPh sb="0" eb="2">
      <t>ジョウタイ</t>
    </rPh>
    <phoneticPr fontId="2"/>
  </si>
  <si>
    <t>Database Table</t>
    <phoneticPr fontId="2"/>
  </si>
  <si>
    <t>k2_seller</t>
    <phoneticPr fontId="2"/>
  </si>
  <si>
    <t>default</t>
    <phoneticPr fontId="2"/>
  </si>
  <si>
    <t>Not Null</t>
    <phoneticPr fontId="2"/>
  </si>
  <si>
    <t>primary key</t>
    <phoneticPr fontId="2"/>
  </si>
  <si>
    <t>unique</t>
    <phoneticPr fontId="2"/>
  </si>
  <si>
    <t>foreign key</t>
    <phoneticPr fontId="2"/>
  </si>
  <si>
    <t>reference</t>
    <phoneticPr fontId="2"/>
  </si>
  <si>
    <t>constraint</t>
    <phoneticPr fontId="2"/>
  </si>
  <si>
    <t>index</t>
    <phoneticPr fontId="2"/>
  </si>
  <si>
    <t>auto_increment</t>
    <phoneticPr fontId="2"/>
  </si>
  <si>
    <t>zerofill</t>
    <phoneticPr fontId="2"/>
  </si>
  <si>
    <t>ユーザID</t>
    <phoneticPr fontId="2"/>
  </si>
  <si>
    <r>
      <t>s</t>
    </r>
    <r>
      <rPr>
        <sz val="11"/>
        <color theme="1"/>
        <rFont val="游ゴシック"/>
        <family val="2"/>
        <scheme val="minor"/>
      </rPr>
      <t>eller_</t>
    </r>
    <phoneticPr fontId="2"/>
  </si>
  <si>
    <t>varchar</t>
    <phoneticPr fontId="2"/>
  </si>
  <si>
    <t>パスワード</t>
    <phoneticPr fontId="2"/>
  </si>
  <si>
    <r>
      <t>s</t>
    </r>
    <r>
      <rPr>
        <sz val="11"/>
        <color theme="1"/>
        <rFont val="游ゴシック"/>
        <family val="2"/>
        <scheme val="minor"/>
      </rPr>
      <t>eller_</t>
    </r>
    <phoneticPr fontId="2"/>
  </si>
  <si>
    <t>pw</t>
    <phoneticPr fontId="2"/>
  </si>
  <si>
    <t>varchar</t>
    <phoneticPr fontId="2"/>
  </si>
  <si>
    <r>
      <t>s</t>
    </r>
    <r>
      <rPr>
        <sz val="11"/>
        <color theme="1"/>
        <rFont val="游ゴシック"/>
        <family val="2"/>
        <scheme val="minor"/>
      </rPr>
      <t>eller_</t>
    </r>
    <phoneticPr fontId="2"/>
  </si>
  <si>
    <t>name</t>
    <phoneticPr fontId="2"/>
  </si>
  <si>
    <t>seller_</t>
    <phoneticPr fontId="2"/>
  </si>
  <si>
    <t>office_name</t>
    <phoneticPr fontId="2"/>
  </si>
  <si>
    <r>
      <t>v</t>
    </r>
    <r>
      <rPr>
        <sz val="11"/>
        <color theme="1"/>
        <rFont val="游ゴシック"/>
        <family val="2"/>
        <scheme val="minor"/>
      </rPr>
      <t>archar</t>
    </r>
    <phoneticPr fontId="2"/>
  </si>
  <si>
    <t>購入者の郵便番号(上3桁数値, 先頭文字0可)</t>
    <rPh sb="0" eb="3">
      <t>コウニュウシャ</t>
    </rPh>
    <rPh sb="4" eb="8">
      <t>ユウビンバンゴウ</t>
    </rPh>
    <rPh sb="9" eb="10">
      <t>ウエ</t>
    </rPh>
    <rPh sb="11" eb="12">
      <t>ケタ</t>
    </rPh>
    <rPh sb="12" eb="14">
      <t>スウチ</t>
    </rPh>
    <rPh sb="16" eb="18">
      <t>セントウ</t>
    </rPh>
    <rPh sb="18" eb="20">
      <t>モジ</t>
    </rPh>
    <rPh sb="21" eb="22">
      <t>カ</t>
    </rPh>
    <phoneticPr fontId="2"/>
  </si>
  <si>
    <t>high_postalcode</t>
    <phoneticPr fontId="2"/>
  </si>
  <si>
    <r>
      <t>s</t>
    </r>
    <r>
      <rPr>
        <sz val="11"/>
        <color theme="1"/>
        <rFont val="游ゴシック"/>
        <family val="2"/>
        <scheme val="minor"/>
      </rPr>
      <t>mall</t>
    </r>
    <r>
      <rPr>
        <sz val="11"/>
        <color theme="1"/>
        <rFont val="游ゴシック"/>
        <family val="2"/>
        <scheme val="minor"/>
      </rPr>
      <t>int</t>
    </r>
    <phoneticPr fontId="2"/>
  </si>
  <si>
    <t>購入者の郵便番号(下4桁数値)</t>
    <rPh sb="0" eb="3">
      <t>コウニュウシャ</t>
    </rPh>
    <rPh sb="4" eb="8">
      <t>ユウビンバンゴウ</t>
    </rPh>
    <rPh sb="9" eb="10">
      <t>シモ</t>
    </rPh>
    <rPh sb="11" eb="12">
      <t>ケタ</t>
    </rPh>
    <rPh sb="12" eb="14">
      <t>スウチ</t>
    </rPh>
    <phoneticPr fontId="2"/>
  </si>
  <si>
    <t>order_</t>
    <phoneticPr fontId="2"/>
  </si>
  <si>
    <r>
      <t>l</t>
    </r>
    <r>
      <rPr>
        <sz val="11"/>
        <color theme="1"/>
        <rFont val="游ゴシック"/>
        <family val="2"/>
        <scheme val="minor"/>
      </rPr>
      <t>ow_postalcode</t>
    </r>
    <phoneticPr fontId="2"/>
  </si>
  <si>
    <r>
      <t>s</t>
    </r>
    <r>
      <rPr>
        <sz val="11"/>
        <color theme="1"/>
        <rFont val="游ゴシック"/>
        <family val="2"/>
        <scheme val="minor"/>
      </rPr>
      <t>mall</t>
    </r>
    <r>
      <rPr>
        <sz val="11"/>
        <color theme="1"/>
        <rFont val="游ゴシック"/>
        <family val="2"/>
        <scheme val="minor"/>
      </rPr>
      <t>int</t>
    </r>
    <phoneticPr fontId="2"/>
  </si>
  <si>
    <t>都道府県</t>
    <phoneticPr fontId="2"/>
  </si>
  <si>
    <t>address_1</t>
    <phoneticPr fontId="2"/>
  </si>
  <si>
    <t>varchar</t>
    <phoneticPr fontId="2"/>
  </si>
  <si>
    <t>市区町村</t>
    <phoneticPr fontId="2"/>
  </si>
  <si>
    <r>
      <t>s</t>
    </r>
    <r>
      <rPr>
        <sz val="11"/>
        <color theme="1"/>
        <rFont val="游ゴシック"/>
        <family val="2"/>
        <scheme val="minor"/>
      </rPr>
      <t>eller_</t>
    </r>
    <phoneticPr fontId="2"/>
  </si>
  <si>
    <t>address_2</t>
    <phoneticPr fontId="7"/>
  </si>
  <si>
    <r>
      <t>s</t>
    </r>
    <r>
      <rPr>
        <sz val="11"/>
        <color theme="1"/>
        <rFont val="游ゴシック"/>
        <family val="2"/>
        <scheme val="minor"/>
      </rPr>
      <t>eller_</t>
    </r>
    <phoneticPr fontId="2"/>
  </si>
  <si>
    <t>address_3</t>
    <phoneticPr fontId="7"/>
  </si>
  <si>
    <t>varchar</t>
    <phoneticPr fontId="2"/>
  </si>
  <si>
    <t>registration</t>
    <phoneticPr fontId="2"/>
  </si>
  <si>
    <t>datetime</t>
    <phoneticPr fontId="2"/>
  </si>
  <si>
    <r>
      <t>s</t>
    </r>
    <r>
      <rPr>
        <sz val="11"/>
        <color theme="1"/>
        <rFont val="游ゴシック"/>
        <family val="2"/>
        <scheme val="minor"/>
      </rPr>
      <t>eller_</t>
    </r>
    <phoneticPr fontId="2"/>
  </si>
  <si>
    <t>removed</t>
    <phoneticPr fontId="2"/>
  </si>
  <si>
    <t>tinyint</t>
    <phoneticPr fontId="2"/>
  </si>
  <si>
    <t>k2_buyer</t>
    <phoneticPr fontId="2"/>
  </si>
  <si>
    <t>default</t>
    <phoneticPr fontId="2"/>
  </si>
  <si>
    <t>primary key</t>
    <phoneticPr fontId="2"/>
  </si>
  <si>
    <t>reference</t>
    <phoneticPr fontId="2"/>
  </si>
  <si>
    <t>index</t>
    <phoneticPr fontId="2"/>
  </si>
  <si>
    <t>auto_increment</t>
    <phoneticPr fontId="2"/>
  </si>
  <si>
    <t>zerofill</t>
    <phoneticPr fontId="2"/>
  </si>
  <si>
    <t>customer_</t>
    <phoneticPr fontId="2"/>
  </si>
  <si>
    <t>id</t>
    <phoneticPr fontId="2"/>
  </si>
  <si>
    <t>パスワード</t>
    <phoneticPr fontId="2"/>
  </si>
  <si>
    <t>pw</t>
    <phoneticPr fontId="2"/>
  </si>
  <si>
    <t>varchar</t>
    <phoneticPr fontId="2"/>
  </si>
  <si>
    <t>name</t>
    <phoneticPr fontId="2"/>
  </si>
  <si>
    <t>varchar</t>
    <phoneticPr fontId="2"/>
  </si>
  <si>
    <t>order_</t>
    <phoneticPr fontId="2"/>
  </si>
  <si>
    <t>high_postalcode</t>
    <phoneticPr fontId="2"/>
  </si>
  <si>
    <t>order_</t>
    <phoneticPr fontId="2"/>
  </si>
  <si>
    <t>address_3</t>
    <phoneticPr fontId="7"/>
  </si>
  <si>
    <t>-</t>
    <phoneticPr fontId="2"/>
  </si>
  <si>
    <t>tinyint</t>
    <phoneticPr fontId="2"/>
  </si>
  <si>
    <t>k2_item</t>
    <phoneticPr fontId="2"/>
  </si>
  <si>
    <t>reference</t>
    <phoneticPr fontId="2"/>
  </si>
  <si>
    <t>index</t>
    <phoneticPr fontId="2"/>
  </si>
  <si>
    <t>item_</t>
    <phoneticPr fontId="2"/>
  </si>
  <si>
    <r>
      <t>i</t>
    </r>
    <r>
      <rPr>
        <sz val="11"/>
        <color theme="1"/>
        <rFont val="游ゴシック"/>
        <family val="2"/>
        <scheme val="minor"/>
      </rPr>
      <t>nt</t>
    </r>
    <phoneticPr fontId="2"/>
  </si>
  <si>
    <t>item_</t>
    <phoneticPr fontId="2"/>
  </si>
  <si>
    <r>
      <t>n</t>
    </r>
    <r>
      <rPr>
        <sz val="11"/>
        <color theme="1"/>
        <rFont val="游ゴシック"/>
        <family val="2"/>
        <scheme val="minor"/>
      </rPr>
      <t>ame</t>
    </r>
    <phoneticPr fontId="2"/>
  </si>
  <si>
    <t>varchar</t>
    <phoneticPr fontId="2"/>
  </si>
  <si>
    <t>varchar</t>
    <phoneticPr fontId="2"/>
  </si>
  <si>
    <r>
      <t>s</t>
    </r>
    <r>
      <rPr>
        <sz val="11"/>
        <color theme="1"/>
        <rFont val="游ゴシック"/>
        <family val="2"/>
        <scheme val="minor"/>
      </rPr>
      <t>eller_id</t>
    </r>
    <phoneticPr fontId="2"/>
  </si>
  <si>
    <r>
      <t>F</t>
    </r>
    <r>
      <rPr>
        <sz val="11"/>
        <color theme="1"/>
        <rFont val="游ゴシック"/>
        <family val="2"/>
        <scheme val="minor"/>
      </rPr>
      <t>OR_item_seller_id</t>
    </r>
    <phoneticPr fontId="2"/>
  </si>
  <si>
    <t>price</t>
    <phoneticPr fontId="2"/>
  </si>
  <si>
    <t>item_</t>
    <phoneticPr fontId="2"/>
  </si>
  <si>
    <t>商品の状態ID</t>
    <rPh sb="0" eb="2">
      <t>ショウヒン</t>
    </rPh>
    <rPh sb="3" eb="5">
      <t>ジョウタイ</t>
    </rPh>
    <phoneticPr fontId="2"/>
  </si>
  <si>
    <t>condition_id</t>
    <phoneticPr fontId="2"/>
  </si>
  <si>
    <r>
      <t>c</t>
    </r>
    <r>
      <rPr>
        <sz val="11"/>
        <color theme="1"/>
        <rFont val="游ゴシック"/>
        <family val="2"/>
        <scheme val="minor"/>
      </rPr>
      <t>ondition_id</t>
    </r>
    <phoneticPr fontId="2"/>
  </si>
  <si>
    <t>FOR_item_genre_condition</t>
    <phoneticPr fontId="2"/>
  </si>
  <si>
    <r>
      <t>s</t>
    </r>
    <r>
      <rPr>
        <sz val="11"/>
        <color theme="1"/>
        <rFont val="游ゴシック"/>
        <family val="2"/>
        <scheme val="minor"/>
      </rPr>
      <t>mallint</t>
    </r>
    <phoneticPr fontId="2"/>
  </si>
  <si>
    <r>
      <t>g</t>
    </r>
    <r>
      <rPr>
        <sz val="11"/>
        <color theme="1"/>
        <rFont val="游ゴシック"/>
        <family val="2"/>
        <scheme val="minor"/>
      </rPr>
      <t>enre_id</t>
    </r>
    <phoneticPr fontId="2"/>
  </si>
  <si>
    <t>FOR_item_genre_id</t>
    <phoneticPr fontId="2"/>
  </si>
  <si>
    <t>description</t>
    <phoneticPr fontId="7"/>
  </si>
  <si>
    <r>
      <t>t</t>
    </r>
    <r>
      <rPr>
        <sz val="11"/>
        <color theme="1"/>
        <rFont val="游ゴシック"/>
        <family val="2"/>
        <scheme val="minor"/>
      </rPr>
      <t>ext</t>
    </r>
    <phoneticPr fontId="2"/>
  </si>
  <si>
    <t>商品の画像ファイルのパス
(ファイル名は商品IDと同じ)</t>
    <rPh sb="0" eb="2">
      <t>ショウヒン</t>
    </rPh>
    <rPh sb="3" eb="5">
      <t>ガゾウ</t>
    </rPh>
    <rPh sb="18" eb="19">
      <t>メイ</t>
    </rPh>
    <rPh sb="20" eb="22">
      <t>ショウヒン</t>
    </rPh>
    <rPh sb="25" eb="26">
      <t>オナ</t>
    </rPh>
    <phoneticPr fontId="2"/>
  </si>
  <si>
    <t>item_</t>
    <phoneticPr fontId="2"/>
  </si>
  <si>
    <t>image_pass</t>
    <phoneticPr fontId="7"/>
  </si>
  <si>
    <t>datetime</t>
    <phoneticPr fontId="2"/>
  </si>
  <si>
    <t>-</t>
    <phoneticPr fontId="2"/>
  </si>
  <si>
    <t>item_</t>
    <phoneticPr fontId="2"/>
  </si>
  <si>
    <t>deleted</t>
    <phoneticPr fontId="2"/>
  </si>
  <si>
    <t>reference</t>
    <phoneticPr fontId="2"/>
  </si>
  <si>
    <t>index</t>
    <phoneticPr fontId="2"/>
  </si>
  <si>
    <t>auto_increment</t>
    <phoneticPr fontId="2"/>
  </si>
  <si>
    <t>zerofill</t>
    <phoneticPr fontId="2"/>
  </si>
  <si>
    <t>該当の受注管理ID</t>
    <rPh sb="0" eb="2">
      <t>ガイトウ</t>
    </rPh>
    <rPh sb="3" eb="5">
      <t>ジュチュウ</t>
    </rPh>
    <rPh sb="5" eb="7">
      <t>カンリ</t>
    </rPh>
    <phoneticPr fontId="2"/>
  </si>
  <si>
    <r>
      <t>o</t>
    </r>
    <r>
      <rPr>
        <sz val="11"/>
        <color theme="1"/>
        <rFont val="游ゴシック"/>
        <family val="2"/>
        <scheme val="minor"/>
      </rPr>
      <t>rder_</t>
    </r>
    <r>
      <rPr>
        <sz val="11"/>
        <color theme="1"/>
        <rFont val="游ゴシック"/>
        <family val="2"/>
        <scheme val="minor"/>
      </rPr>
      <t>id</t>
    </r>
    <phoneticPr fontId="2"/>
  </si>
  <si>
    <t>〇</t>
    <phoneticPr fontId="2"/>
  </si>
  <si>
    <r>
      <t>o</t>
    </r>
    <r>
      <rPr>
        <sz val="11"/>
        <color theme="1"/>
        <rFont val="游ゴシック"/>
        <family val="2"/>
        <scheme val="minor"/>
      </rPr>
      <t>rder_id</t>
    </r>
    <phoneticPr fontId="2"/>
  </si>
  <si>
    <r>
      <t>F</t>
    </r>
    <r>
      <rPr>
        <sz val="11"/>
        <color theme="1"/>
        <rFont val="游ゴシック"/>
        <family val="2"/>
        <scheme val="minor"/>
      </rPr>
      <t>OR_review_order_id</t>
    </r>
    <phoneticPr fontId="2"/>
  </si>
  <si>
    <t>レビュー者のID</t>
    <rPh sb="4" eb="5">
      <t>シャ</t>
    </rPh>
    <phoneticPr fontId="2"/>
  </si>
  <si>
    <t>customer_id</t>
    <phoneticPr fontId="2"/>
  </si>
  <si>
    <t>〇</t>
    <phoneticPr fontId="2"/>
  </si>
  <si>
    <t>order_customer_id</t>
    <phoneticPr fontId="2"/>
  </si>
  <si>
    <t>FOR_review_customer_id</t>
    <phoneticPr fontId="2"/>
  </si>
  <si>
    <t>レビュー者が購入した商品ID</t>
    <rPh sb="4" eb="5">
      <t>シャ</t>
    </rPh>
    <rPh sb="6" eb="8">
      <t>コウニュウ</t>
    </rPh>
    <rPh sb="10" eb="12">
      <t>ショウヒン</t>
    </rPh>
    <phoneticPr fontId="2"/>
  </si>
  <si>
    <t>int</t>
    <phoneticPr fontId="2"/>
  </si>
  <si>
    <t>order_item_id</t>
    <phoneticPr fontId="2"/>
  </si>
  <si>
    <t>FOR_review_item_id</t>
    <phoneticPr fontId="2"/>
  </si>
  <si>
    <t>評価日時</t>
    <rPh sb="0" eb="2">
      <t>ヒョウカ</t>
    </rPh>
    <rPh sb="2" eb="4">
      <t>ニチジ</t>
    </rPh>
    <phoneticPr fontId="2"/>
  </si>
  <si>
    <t>time</t>
    <phoneticPr fontId="2"/>
  </si>
  <si>
    <t>datetime</t>
    <phoneticPr fontId="2"/>
  </si>
  <si>
    <t>Bad</t>
    <phoneticPr fontId="2"/>
  </si>
  <si>
    <t>bad</t>
    <phoneticPr fontId="2"/>
  </si>
  <si>
    <t>int</t>
    <phoneticPr fontId="2"/>
  </si>
  <si>
    <t>coment</t>
    <phoneticPr fontId="2"/>
  </si>
  <si>
    <t>text</t>
    <phoneticPr fontId="2"/>
  </si>
  <si>
    <t>評価対象の出品者ID</t>
    <rPh sb="0" eb="2">
      <t>ヒョウカ</t>
    </rPh>
    <rPh sb="2" eb="4">
      <t>タイショウ</t>
    </rPh>
    <rPh sb="5" eb="8">
      <t>シュッピンシャ</t>
    </rPh>
    <phoneticPr fontId="2"/>
  </si>
  <si>
    <t>order_seller_id</t>
    <phoneticPr fontId="2"/>
  </si>
  <si>
    <t>FOR_review_seller_id</t>
    <phoneticPr fontId="2"/>
  </si>
  <si>
    <t>k2_order</t>
    <phoneticPr fontId="2"/>
  </si>
  <si>
    <t>Not Null</t>
    <phoneticPr fontId="2"/>
  </si>
  <si>
    <t>primary key</t>
    <phoneticPr fontId="2"/>
  </si>
  <si>
    <t>unique</t>
    <phoneticPr fontId="2"/>
  </si>
  <si>
    <t>foreign key</t>
    <phoneticPr fontId="2"/>
  </si>
  <si>
    <t>reference</t>
    <phoneticPr fontId="2"/>
  </si>
  <si>
    <t>constraint</t>
    <phoneticPr fontId="2"/>
  </si>
  <si>
    <t>zerofill</t>
    <phoneticPr fontId="2"/>
  </si>
  <si>
    <t>受注管理ID</t>
    <rPh sb="0" eb="2">
      <t>ジュチュウ</t>
    </rPh>
    <rPh sb="2" eb="4">
      <t>カンリ</t>
    </rPh>
    <phoneticPr fontId="2"/>
  </si>
  <si>
    <t>id</t>
    <phoneticPr fontId="2"/>
  </si>
  <si>
    <t>int</t>
    <phoneticPr fontId="2"/>
  </si>
  <si>
    <t>購入日時</t>
    <rPh sb="0" eb="2">
      <t>コウニュウ</t>
    </rPh>
    <rPh sb="2" eb="4">
      <t>ニチジ</t>
    </rPh>
    <phoneticPr fontId="2"/>
  </si>
  <si>
    <t>order_</t>
    <phoneticPr fontId="2"/>
  </si>
  <si>
    <t>評価済フラグ</t>
    <rPh sb="0" eb="2">
      <t>ヒョウカ</t>
    </rPh>
    <rPh sb="2" eb="3">
      <t>ズ</t>
    </rPh>
    <phoneticPr fontId="2"/>
  </si>
  <si>
    <t>評価状態(1:評価済)</t>
    <rPh sb="0" eb="2">
      <t>ヒョウカ</t>
    </rPh>
    <rPh sb="2" eb="4">
      <t>ジョウタイ</t>
    </rPh>
    <rPh sb="7" eb="9">
      <t>ヒョウカ</t>
    </rPh>
    <rPh sb="9" eb="10">
      <t>ズ</t>
    </rPh>
    <phoneticPr fontId="2"/>
  </si>
  <si>
    <t>eveluated</t>
    <phoneticPr fontId="2"/>
  </si>
  <si>
    <t>order_</t>
    <phoneticPr fontId="2"/>
  </si>
  <si>
    <t>int</t>
    <phoneticPr fontId="2"/>
  </si>
  <si>
    <t>購入した商品ID</t>
    <rPh sb="0" eb="2">
      <t>コウニュウ</t>
    </rPh>
    <rPh sb="4" eb="6">
      <t>ショウヒン</t>
    </rPh>
    <phoneticPr fontId="2"/>
  </si>
  <si>
    <t>order_</t>
    <phoneticPr fontId="2"/>
  </si>
  <si>
    <r>
      <t>i</t>
    </r>
    <r>
      <rPr>
        <sz val="11"/>
        <color theme="1"/>
        <rFont val="游ゴシック"/>
        <family val="2"/>
        <scheme val="minor"/>
      </rPr>
      <t>tem_id</t>
    </r>
    <phoneticPr fontId="2"/>
  </si>
  <si>
    <r>
      <t>i</t>
    </r>
    <r>
      <rPr>
        <sz val="11"/>
        <color theme="1"/>
        <rFont val="游ゴシック"/>
        <family val="2"/>
        <scheme val="minor"/>
      </rPr>
      <t>tem_id</t>
    </r>
    <phoneticPr fontId="2"/>
  </si>
  <si>
    <r>
      <t>F</t>
    </r>
    <r>
      <rPr>
        <sz val="11"/>
        <color theme="1"/>
        <rFont val="游ゴシック"/>
        <family val="2"/>
        <scheme val="minor"/>
      </rPr>
      <t>OR_order_item_id</t>
    </r>
    <phoneticPr fontId="2"/>
  </si>
  <si>
    <t>購入したユーザーのID</t>
    <rPh sb="0" eb="2">
      <t>コウニュウ</t>
    </rPh>
    <phoneticPr fontId="2"/>
  </si>
  <si>
    <t>order_</t>
    <phoneticPr fontId="2"/>
  </si>
  <si>
    <r>
      <t>u</t>
    </r>
    <r>
      <rPr>
        <sz val="11"/>
        <color theme="1"/>
        <rFont val="游ゴシック"/>
        <family val="2"/>
        <scheme val="minor"/>
      </rPr>
      <t>ser_id</t>
    </r>
    <phoneticPr fontId="2"/>
  </si>
  <si>
    <t>購入者名</t>
    <rPh sb="0" eb="3">
      <t>コウニュウシャ</t>
    </rPh>
    <rPh sb="3" eb="4">
      <t>メイ</t>
    </rPh>
    <phoneticPr fontId="2"/>
  </si>
  <si>
    <t>購入したユーザー名</t>
    <rPh sb="0" eb="2">
      <t>コウニュウ</t>
    </rPh>
    <rPh sb="8" eb="9">
      <t>メイ</t>
    </rPh>
    <phoneticPr fontId="2"/>
  </si>
  <si>
    <t>order_</t>
    <phoneticPr fontId="2"/>
  </si>
  <si>
    <t>user_name</t>
    <phoneticPr fontId="2"/>
  </si>
  <si>
    <t>order_</t>
    <phoneticPr fontId="2"/>
  </si>
  <si>
    <r>
      <t>s</t>
    </r>
    <r>
      <rPr>
        <sz val="11"/>
        <color theme="1"/>
        <rFont val="游ゴシック"/>
        <family val="2"/>
        <scheme val="minor"/>
      </rPr>
      <t>elleer_id</t>
    </r>
    <phoneticPr fontId="2"/>
  </si>
  <si>
    <r>
      <t>F</t>
    </r>
    <r>
      <rPr>
        <sz val="11"/>
        <color theme="1"/>
        <rFont val="游ゴシック"/>
        <family val="2"/>
        <scheme val="minor"/>
      </rPr>
      <t>OR_order_seller_id</t>
    </r>
    <phoneticPr fontId="2"/>
  </si>
  <si>
    <t>売り手のユーザー名</t>
    <rPh sb="0" eb="1">
      <t>ウ</t>
    </rPh>
    <rPh sb="2" eb="3">
      <t>テ</t>
    </rPh>
    <rPh sb="8" eb="9">
      <t>メイ</t>
    </rPh>
    <phoneticPr fontId="2"/>
  </si>
  <si>
    <r>
      <t>s</t>
    </r>
    <r>
      <rPr>
        <sz val="11"/>
        <color theme="1"/>
        <rFont val="游ゴシック"/>
        <family val="2"/>
        <scheme val="minor"/>
      </rPr>
      <t>eller_name</t>
    </r>
    <phoneticPr fontId="2"/>
  </si>
  <si>
    <t>varchar</t>
    <phoneticPr fontId="2"/>
  </si>
  <si>
    <t>出荷済フラグ</t>
    <rPh sb="0" eb="2">
      <t>シュッカ</t>
    </rPh>
    <rPh sb="2" eb="3">
      <t>ズ</t>
    </rPh>
    <phoneticPr fontId="2"/>
  </si>
  <si>
    <t>出荷状態(1:出荷済)</t>
    <rPh sb="0" eb="2">
      <t>シュッカ</t>
    </rPh>
    <rPh sb="2" eb="4">
      <t>ジョウタイ</t>
    </rPh>
    <rPh sb="7" eb="9">
      <t>シュッカ</t>
    </rPh>
    <rPh sb="9" eb="10">
      <t>ズ</t>
    </rPh>
    <phoneticPr fontId="2"/>
  </si>
  <si>
    <t>shipped</t>
    <phoneticPr fontId="2"/>
  </si>
  <si>
    <t>tinyint</t>
    <phoneticPr fontId="2"/>
  </si>
  <si>
    <t>order_</t>
    <phoneticPr fontId="2"/>
  </si>
  <si>
    <r>
      <t>s</t>
    </r>
    <r>
      <rPr>
        <sz val="11"/>
        <color theme="1"/>
        <rFont val="游ゴシック"/>
        <family val="2"/>
        <scheme val="minor"/>
      </rPr>
      <t>mall</t>
    </r>
    <r>
      <rPr>
        <sz val="11"/>
        <color theme="1"/>
        <rFont val="游ゴシック"/>
        <family val="2"/>
        <scheme val="minor"/>
      </rPr>
      <t>int</t>
    </r>
    <phoneticPr fontId="2"/>
  </si>
  <si>
    <t>order_</t>
    <phoneticPr fontId="2"/>
  </si>
  <si>
    <t>購入者の都道府県</t>
    <rPh sb="0" eb="3">
      <t>コウニュウシャ</t>
    </rPh>
    <phoneticPr fontId="2"/>
  </si>
  <si>
    <t>order_</t>
    <phoneticPr fontId="2"/>
  </si>
  <si>
    <t>varchar</t>
    <phoneticPr fontId="2"/>
  </si>
  <si>
    <t>購入者の市区町村</t>
    <rPh sb="0" eb="3">
      <t>コウニュウシャ</t>
    </rPh>
    <phoneticPr fontId="2"/>
  </si>
  <si>
    <t>address_2</t>
    <phoneticPr fontId="7"/>
  </si>
  <si>
    <t>購入者の町域</t>
    <rPh sb="0" eb="3">
      <t>コウニュウシャ</t>
    </rPh>
    <rPh sb="4" eb="6">
      <t>チョウイキ</t>
    </rPh>
    <phoneticPr fontId="2"/>
  </si>
  <si>
    <t>address_3</t>
    <phoneticPr fontId="7"/>
  </si>
  <si>
    <t>primary key</t>
    <phoneticPr fontId="2"/>
  </si>
  <si>
    <t>unique</t>
    <phoneticPr fontId="2"/>
  </si>
  <si>
    <t>foreign key</t>
    <phoneticPr fontId="2"/>
  </si>
  <si>
    <t>auto_increment</t>
    <phoneticPr fontId="2"/>
  </si>
  <si>
    <t>メールハッシュ</t>
    <phoneticPr fontId="2"/>
  </si>
  <si>
    <t>mail_</t>
    <phoneticPr fontId="2"/>
  </si>
  <si>
    <r>
      <t>h</t>
    </r>
    <r>
      <rPr>
        <sz val="11"/>
        <color theme="1"/>
        <rFont val="游ゴシック"/>
        <family val="2"/>
        <scheme val="minor"/>
      </rPr>
      <t>ash</t>
    </r>
    <phoneticPr fontId="2"/>
  </si>
  <si>
    <t>limit_time</t>
    <phoneticPr fontId="2"/>
  </si>
  <si>
    <t>datetime</t>
    <phoneticPr fontId="2"/>
  </si>
  <si>
    <t>-</t>
    <phoneticPr fontId="2"/>
  </si>
  <si>
    <t>k2_genre</t>
    <phoneticPr fontId="2"/>
  </si>
  <si>
    <t>unique</t>
    <phoneticPr fontId="2"/>
  </si>
  <si>
    <t>foreign key</t>
    <phoneticPr fontId="2"/>
  </si>
  <si>
    <t>reference</t>
    <phoneticPr fontId="2"/>
  </si>
  <si>
    <t>constraint</t>
    <phoneticPr fontId="2"/>
  </si>
  <si>
    <t>index</t>
    <phoneticPr fontId="2"/>
  </si>
  <si>
    <r>
      <t>ジャンルI</t>
    </r>
    <r>
      <rPr>
        <sz val="11"/>
        <color theme="1"/>
        <rFont val="游ゴシック"/>
        <family val="2"/>
        <scheme val="minor"/>
      </rPr>
      <t>D</t>
    </r>
    <phoneticPr fontId="2"/>
  </si>
  <si>
    <r>
      <t>genre</t>
    </r>
    <r>
      <rPr>
        <sz val="11"/>
        <color theme="1"/>
        <rFont val="游ゴシック"/>
        <family val="2"/>
        <scheme val="minor"/>
      </rPr>
      <t>_</t>
    </r>
    <phoneticPr fontId="2"/>
  </si>
  <si>
    <r>
      <t>i</t>
    </r>
    <r>
      <rPr>
        <sz val="11"/>
        <color theme="1"/>
        <rFont val="游ゴシック"/>
        <family val="2"/>
        <scheme val="minor"/>
      </rPr>
      <t>d</t>
    </r>
    <phoneticPr fontId="2"/>
  </si>
  <si>
    <r>
      <t>n</t>
    </r>
    <r>
      <rPr>
        <sz val="11"/>
        <color theme="1"/>
        <rFont val="游ゴシック"/>
        <family val="2"/>
        <scheme val="minor"/>
      </rPr>
      <t>ame</t>
    </r>
    <phoneticPr fontId="2"/>
  </si>
  <si>
    <r>
      <t>k</t>
    </r>
    <r>
      <rPr>
        <sz val="11"/>
        <color theme="1"/>
        <rFont val="游ゴシック"/>
        <family val="2"/>
        <scheme val="minor"/>
      </rPr>
      <t>2_condition</t>
    </r>
    <phoneticPr fontId="2"/>
  </si>
  <si>
    <t>Not Null</t>
    <phoneticPr fontId="2"/>
  </si>
  <si>
    <t>primary key</t>
    <phoneticPr fontId="2"/>
  </si>
  <si>
    <t>unique</t>
    <phoneticPr fontId="2"/>
  </si>
  <si>
    <t>constraint</t>
    <phoneticPr fontId="2"/>
  </si>
  <si>
    <t>auto_increment</t>
    <phoneticPr fontId="2"/>
  </si>
  <si>
    <r>
      <t>condition</t>
    </r>
    <r>
      <rPr>
        <sz val="11"/>
        <color theme="1"/>
        <rFont val="游ゴシック"/>
        <family val="2"/>
        <scheme val="minor"/>
      </rPr>
      <t>_</t>
    </r>
    <phoneticPr fontId="2"/>
  </si>
  <si>
    <t>id</t>
    <phoneticPr fontId="2"/>
  </si>
  <si>
    <r>
      <t>r</t>
    </r>
    <r>
      <rPr>
        <sz val="11"/>
        <color theme="1"/>
        <rFont val="游ゴシック"/>
        <family val="2"/>
        <scheme val="minor"/>
      </rPr>
      <t>ank</t>
    </r>
    <phoneticPr fontId="2"/>
  </si>
  <si>
    <t>SQL文作成の為の作業列</t>
    <rPh sb="3" eb="4">
      <t>ブン</t>
    </rPh>
    <rPh sb="4" eb="6">
      <t>サクセイ</t>
    </rPh>
    <rPh sb="7" eb="8">
      <t>タメ</t>
    </rPh>
    <rPh sb="9" eb="11">
      <t>サギョウ</t>
    </rPh>
    <rPh sb="11" eb="12">
      <t>レツ</t>
    </rPh>
    <phoneticPr fontId="2"/>
  </si>
  <si>
    <t>k2_review</t>
    <phoneticPr fontId="2"/>
  </si>
  <si>
    <t>-</t>
    <phoneticPr fontId="2"/>
  </si>
  <si>
    <t>メールアドレスを基にしたハッシュ</t>
    <rPh sb="8" eb="9">
      <t>モト</t>
    </rPh>
    <phoneticPr fontId="2"/>
  </si>
  <si>
    <t>URL有効期限</t>
    <rPh sb="3" eb="7">
      <t>ユウコウキゲン</t>
    </rPh>
    <phoneticPr fontId="2"/>
  </si>
  <si>
    <t>ジャンルID</t>
    <phoneticPr fontId="2"/>
  </si>
  <si>
    <t>ジャンル名</t>
    <rPh sb="4" eb="5">
      <t>ナ</t>
    </rPh>
    <phoneticPr fontId="2"/>
  </si>
  <si>
    <t>状態ID</t>
    <rPh sb="0" eb="2">
      <t>ジョウタイ</t>
    </rPh>
    <phoneticPr fontId="2"/>
  </si>
  <si>
    <t>購入者のユーザーID</t>
    <rPh sb="0" eb="2">
      <t>コウニュウ</t>
    </rPh>
    <rPh sb="2" eb="3">
      <t>シャ</t>
    </rPh>
    <phoneticPr fontId="2"/>
  </si>
  <si>
    <t>購入した商品の個数</t>
    <rPh sb="0" eb="2">
      <t>コウニュウ</t>
    </rPh>
    <rPh sb="4" eb="6">
      <t>ショウヒン</t>
    </rPh>
    <rPh sb="7" eb="9">
      <t>コスウ</t>
    </rPh>
    <phoneticPr fontId="2"/>
  </si>
  <si>
    <t>評価有無(1:評価済)</t>
    <rPh sb="0" eb="2">
      <t>ヒョウカ</t>
    </rPh>
    <rPh sb="2" eb="4">
      <t>ウム</t>
    </rPh>
    <rPh sb="7" eb="9">
      <t>ヒョウカ</t>
    </rPh>
    <rPh sb="9" eb="10">
      <t>ズ</t>
    </rPh>
    <phoneticPr fontId="2"/>
  </si>
  <si>
    <t>購入した日時</t>
    <rPh sb="0" eb="2">
      <t>コウニュウ</t>
    </rPh>
    <rPh sb="4" eb="6">
      <t>ニチジ</t>
    </rPh>
    <phoneticPr fontId="2"/>
  </si>
  <si>
    <t>注文（受注）管理ID</t>
    <rPh sb="0" eb="2">
      <t>チュウモン</t>
    </rPh>
    <rPh sb="3" eb="5">
      <t>ジュチュウ</t>
    </rPh>
    <rPh sb="6" eb="8">
      <t>カンリ</t>
    </rPh>
    <phoneticPr fontId="2"/>
  </si>
  <si>
    <t>ジャンルID</t>
    <phoneticPr fontId="2"/>
  </si>
  <si>
    <t>商品のジャンル（カテゴリー）ID</t>
    <rPh sb="0" eb="2">
      <t>ショウヒン</t>
    </rPh>
    <phoneticPr fontId="2"/>
  </si>
  <si>
    <t>出品者のユーザID</t>
    <rPh sb="0" eb="3">
      <t>シュッピンシャ</t>
    </rPh>
    <phoneticPr fontId="2"/>
  </si>
  <si>
    <t>売り手の会員ID</t>
    <rPh sb="0" eb="1">
      <t>ウ</t>
    </rPh>
    <rPh sb="2" eb="3">
      <t>テ</t>
    </rPh>
    <rPh sb="4" eb="6">
      <t>カイイン</t>
    </rPh>
    <phoneticPr fontId="2"/>
  </si>
  <si>
    <t>商品のID（固有番号）</t>
    <rPh sb="0" eb="2">
      <t>ショウヒン</t>
    </rPh>
    <rPh sb="6" eb="8">
      <t>コユウ</t>
    </rPh>
    <rPh sb="8" eb="10">
      <t>バンゴウ</t>
    </rPh>
    <phoneticPr fontId="2"/>
  </si>
  <si>
    <t>購入者の会員ID</t>
    <rPh sb="0" eb="3">
      <t>コウニュウシャ</t>
    </rPh>
    <rPh sb="4" eb="6">
      <t>カイイン</t>
    </rPh>
    <phoneticPr fontId="2"/>
  </si>
  <si>
    <t>郵便番号(上3桁数値, 先頭文字0可)</t>
    <rPh sb="0" eb="4">
      <t>ユウビンバンゴウ</t>
    </rPh>
    <rPh sb="5" eb="6">
      <t>ウエ</t>
    </rPh>
    <rPh sb="7" eb="8">
      <t>ケタ</t>
    </rPh>
    <rPh sb="8" eb="10">
      <t>スウチ</t>
    </rPh>
    <rPh sb="12" eb="14">
      <t>セントウ</t>
    </rPh>
    <rPh sb="14" eb="16">
      <t>モジ</t>
    </rPh>
    <rPh sb="17" eb="18">
      <t>カ</t>
    </rPh>
    <phoneticPr fontId="2"/>
  </si>
  <si>
    <t>郵便番号(下4桁数値)</t>
    <rPh sb="0" eb="4">
      <t>ユウビンバンゴウ</t>
    </rPh>
    <rPh sb="5" eb="6">
      <t>シモ</t>
    </rPh>
    <rPh sb="7" eb="8">
      <t>ケタ</t>
    </rPh>
    <rPh sb="8" eb="10">
      <t>スウチ</t>
    </rPh>
    <phoneticPr fontId="2"/>
  </si>
  <si>
    <t>名前(フルネーム)</t>
    <rPh sb="0" eb="2">
      <t>ナマエ</t>
    </rPh>
    <phoneticPr fontId="2"/>
  </si>
  <si>
    <t>商品名</t>
    <rPh sb="0" eb="2">
      <t>ショウヒン</t>
    </rPh>
    <phoneticPr fontId="2"/>
  </si>
  <si>
    <t>商品の状態（ID）</t>
    <rPh sb="0" eb="2">
      <t>ショウヒン</t>
    </rPh>
    <rPh sb="3" eb="5">
      <t>ジョウタイ</t>
    </rPh>
    <phoneticPr fontId="2"/>
  </si>
  <si>
    <t>購入者のPW</t>
    <rPh sb="0" eb="3">
      <t>コウニュウシャ</t>
    </rPh>
    <phoneticPr fontId="2"/>
  </si>
  <si>
    <t>売り手のPW</t>
    <rPh sb="0" eb="1">
      <t>ウ</t>
    </rPh>
    <rPh sb="2" eb="3">
      <t>テ</t>
    </rPh>
    <phoneticPr fontId="2"/>
  </si>
  <si>
    <t>名前（フルネーム）</t>
    <rPh sb="0" eb="2">
      <t>ナマエ</t>
    </rPh>
    <phoneticPr fontId="2"/>
  </si>
  <si>
    <r>
      <t>企業名・事業所名</t>
    </r>
    <r>
      <rPr>
        <sz val="11"/>
        <color rgb="FFFF0000"/>
        <rFont val="游ゴシック"/>
        <family val="3"/>
        <charset val="128"/>
        <scheme val="minor"/>
      </rPr>
      <t>（省略可）</t>
    </r>
    <rPh sb="0" eb="2">
      <t>キギョウ</t>
    </rPh>
    <rPh sb="2" eb="3">
      <t>メイ</t>
    </rPh>
    <rPh sb="4" eb="7">
      <t>ジギョウショ</t>
    </rPh>
    <rPh sb="7" eb="8">
      <t>メイ</t>
    </rPh>
    <rPh sb="9" eb="11">
      <t>ショウリャク</t>
    </rPh>
    <rPh sb="11" eb="12">
      <t>カ</t>
    </rPh>
    <phoneticPr fontId="2"/>
  </si>
  <si>
    <t>トークン番号</t>
    <rPh sb="4" eb="6">
      <t>バンゴウ</t>
    </rPh>
    <phoneticPr fontId="2"/>
  </si>
  <si>
    <t>トークンURL</t>
    <phoneticPr fontId="2"/>
  </si>
  <si>
    <t>ランダムな数値</t>
    <rPh sb="5" eb="7">
      <t>スウチ</t>
    </rPh>
    <phoneticPr fontId="2"/>
  </si>
  <si>
    <t>no</t>
    <phoneticPr fontId="2"/>
  </si>
  <si>
    <r>
      <t>s</t>
    </r>
    <r>
      <rPr>
        <sz val="11"/>
        <color theme="1"/>
        <rFont val="游ゴシック"/>
        <family val="2"/>
        <scheme val="minor"/>
      </rPr>
      <t>mallint</t>
    </r>
    <phoneticPr fontId="2"/>
  </si>
  <si>
    <t>数値型の時</t>
    <rPh sb="0" eb="2">
      <t>スウチ</t>
    </rPh>
    <rPh sb="2" eb="3">
      <t>カタ</t>
    </rPh>
    <rPh sb="4" eb="5">
      <t>トキ</t>
    </rPh>
    <phoneticPr fontId="2"/>
  </si>
  <si>
    <t>データ型の最大値</t>
    <rPh sb="3" eb="4">
      <t>カタ</t>
    </rPh>
    <rPh sb="5" eb="8">
      <t>サイダイチ</t>
    </rPh>
    <phoneticPr fontId="2"/>
  </si>
  <si>
    <t>実質の最大値(桁数考慮後)</t>
    <rPh sb="0" eb="2">
      <t>ジッシツ</t>
    </rPh>
    <rPh sb="3" eb="5">
      <t>サイダイ</t>
    </rPh>
    <rPh sb="5" eb="6">
      <t>チ</t>
    </rPh>
    <rPh sb="7" eb="9">
      <t>ケタスウ</t>
    </rPh>
    <rPh sb="9" eb="11">
      <t>コウリョ</t>
    </rPh>
    <rPh sb="11" eb="12">
      <t>アト</t>
    </rPh>
    <phoneticPr fontId="2"/>
  </si>
  <si>
    <t>-</t>
    <phoneticPr fontId="2"/>
  </si>
  <si>
    <t>商品の状態の内容</t>
    <rPh sb="0" eb="2">
      <t>ショウヒン</t>
    </rPh>
    <rPh sb="3" eb="5">
      <t>ジョウタイ</t>
    </rPh>
    <rPh sb="6" eb="8">
      <t>ナイヨウ</t>
    </rPh>
    <phoneticPr fontId="2"/>
  </si>
  <si>
    <t>SQL文作成の為の作業列</t>
    <phoneticPr fontId="2"/>
  </si>
  <si>
    <t>SQL文自動生成結果</t>
    <rPh sb="4" eb="6">
      <t>ジドウ</t>
    </rPh>
    <rPh sb="6" eb="8">
      <t>セイセイ</t>
    </rPh>
    <rPh sb="8" eb="10">
      <t>ケッカ</t>
    </rPh>
    <phoneticPr fontId="2"/>
  </si>
  <si>
    <t>k2g1_seller</t>
    <phoneticPr fontId="2"/>
  </si>
  <si>
    <t>k2g1_buyer</t>
    <phoneticPr fontId="2"/>
  </si>
  <si>
    <t>k2g1_item</t>
    <phoneticPr fontId="2"/>
  </si>
  <si>
    <t>k2g1_review</t>
    <phoneticPr fontId="2"/>
  </si>
  <si>
    <t>k2g1_order</t>
    <phoneticPr fontId="2"/>
  </si>
  <si>
    <t>k2g1_mail</t>
    <phoneticPr fontId="2"/>
  </si>
  <si>
    <t>k2g1_genre</t>
    <phoneticPr fontId="2"/>
  </si>
  <si>
    <t>k2g1_condition</t>
    <phoneticPr fontId="2"/>
  </si>
  <si>
    <t>テーブル名</t>
    <rPh sb="4" eb="5">
      <t>メイ</t>
    </rPh>
    <phoneticPr fontId="2"/>
  </si>
  <si>
    <t>カラム名</t>
    <rPh sb="3" eb="4">
      <t>メイ</t>
    </rPh>
    <phoneticPr fontId="2"/>
  </si>
  <si>
    <t>references</t>
    <phoneticPr fontId="2"/>
  </si>
  <si>
    <t>buyer_</t>
  </si>
  <si>
    <t>buyer_</t>
    <phoneticPr fontId="2"/>
  </si>
  <si>
    <t>varchar</t>
    <phoneticPr fontId="2"/>
  </si>
  <si>
    <t>pin_code</t>
    <phoneticPr fontId="2"/>
  </si>
  <si>
    <t>住所①</t>
    <rPh sb="0" eb="2">
      <t>ジュウショ</t>
    </rPh>
    <phoneticPr fontId="2"/>
  </si>
  <si>
    <t>状態区分ID</t>
    <rPh sb="0" eb="2">
      <t>ジョウタイ</t>
    </rPh>
    <rPh sb="2" eb="4">
      <t>クブン</t>
    </rPh>
    <phoneticPr fontId="2"/>
  </si>
  <si>
    <t>ジャンルID</t>
    <phoneticPr fontId="2"/>
  </si>
  <si>
    <t>登録日時</t>
    <rPh sb="0" eb="2">
      <t>トウロク</t>
    </rPh>
    <rPh sb="2" eb="4">
      <t>ニチジ</t>
    </rPh>
    <phoneticPr fontId="2"/>
  </si>
  <si>
    <t>注文番号ID</t>
    <rPh sb="0" eb="2">
      <t>チュウモン</t>
    </rPh>
    <rPh sb="2" eb="4">
      <t>バンゴウ</t>
    </rPh>
    <phoneticPr fontId="2"/>
  </si>
  <si>
    <t>購入個数</t>
    <rPh sb="0" eb="2">
      <t>コウニュウ</t>
    </rPh>
    <rPh sb="2" eb="4">
      <t>コスウ</t>
    </rPh>
    <phoneticPr fontId="2"/>
  </si>
  <si>
    <t>Good</t>
    <phoneticPr fontId="2"/>
  </si>
  <si>
    <t>Bad</t>
    <phoneticPr fontId="2"/>
  </si>
  <si>
    <t>コメント</t>
    <phoneticPr fontId="2"/>
  </si>
  <si>
    <t>トークンURL</t>
    <phoneticPr fontId="2"/>
  </si>
  <si>
    <t>k2g1_seller</t>
    <phoneticPr fontId="2"/>
  </si>
  <si>
    <t>k2g1_buyer</t>
    <phoneticPr fontId="2"/>
  </si>
  <si>
    <t>k2g1_condition</t>
    <phoneticPr fontId="2"/>
  </si>
  <si>
    <t>k2g1_genre</t>
    <phoneticPr fontId="2"/>
  </si>
  <si>
    <t>k2g1_mail</t>
    <phoneticPr fontId="2"/>
  </si>
  <si>
    <t>k2g1_review</t>
    <phoneticPr fontId="2"/>
  </si>
  <si>
    <t>k2g1_order</t>
    <phoneticPr fontId="2"/>
  </si>
  <si>
    <t>有効期限</t>
    <rPh sb="0" eb="2">
      <t>ユウコウ</t>
    </rPh>
    <rPh sb="2" eb="4">
      <t>キゲン</t>
    </rPh>
    <phoneticPr fontId="2"/>
  </si>
  <si>
    <t>状態</t>
    <rPh sb="0" eb="2">
      <t>ジョウタイ</t>
    </rPh>
    <phoneticPr fontId="2"/>
  </si>
  <si>
    <t>Database Table</t>
    <phoneticPr fontId="2"/>
  </si>
  <si>
    <t>k2g1_seller</t>
    <phoneticPr fontId="2"/>
  </si>
  <si>
    <t>SQL文作成の為の作業列</t>
    <phoneticPr fontId="2"/>
  </si>
  <si>
    <t>default</t>
    <phoneticPr fontId="2"/>
  </si>
  <si>
    <t>Not Null</t>
    <phoneticPr fontId="2"/>
  </si>
  <si>
    <t>primary key</t>
    <phoneticPr fontId="2"/>
  </si>
  <si>
    <t>unique</t>
    <phoneticPr fontId="2"/>
  </si>
  <si>
    <t>foreign key</t>
    <phoneticPr fontId="2"/>
  </si>
  <si>
    <t>references</t>
    <phoneticPr fontId="2"/>
  </si>
  <si>
    <t>constraint</t>
    <phoneticPr fontId="2"/>
  </si>
  <si>
    <t>index</t>
    <phoneticPr fontId="2"/>
  </si>
  <si>
    <t>auto_increment</t>
    <phoneticPr fontId="2"/>
  </si>
  <si>
    <t>zerofill</t>
    <phoneticPr fontId="2"/>
  </si>
  <si>
    <r>
      <t>s</t>
    </r>
    <r>
      <rPr>
        <sz val="11"/>
        <color theme="1"/>
        <rFont val="游ゴシック"/>
        <family val="2"/>
        <scheme val="minor"/>
      </rPr>
      <t>eller_</t>
    </r>
    <phoneticPr fontId="2"/>
  </si>
  <si>
    <t>id</t>
    <phoneticPr fontId="2"/>
  </si>
  <si>
    <t>varchar</t>
    <phoneticPr fontId="2"/>
  </si>
  <si>
    <r>
      <t>s</t>
    </r>
    <r>
      <rPr>
        <sz val="11"/>
        <color theme="1"/>
        <rFont val="游ゴシック"/>
        <family val="2"/>
        <scheme val="minor"/>
      </rPr>
      <t>eller_</t>
    </r>
    <phoneticPr fontId="2"/>
  </si>
  <si>
    <t>pw</t>
    <phoneticPr fontId="2"/>
  </si>
  <si>
    <t>varchar</t>
    <phoneticPr fontId="2"/>
  </si>
  <si>
    <r>
      <t>s</t>
    </r>
    <r>
      <rPr>
        <sz val="11"/>
        <color theme="1"/>
        <rFont val="游ゴシック"/>
        <family val="2"/>
        <scheme val="minor"/>
      </rPr>
      <t>eller_</t>
    </r>
    <phoneticPr fontId="2"/>
  </si>
  <si>
    <t>name</t>
    <phoneticPr fontId="2"/>
  </si>
  <si>
    <t>varchar</t>
    <phoneticPr fontId="2"/>
  </si>
  <si>
    <t>seller_</t>
    <phoneticPr fontId="2"/>
  </si>
  <si>
    <t>office_name</t>
    <phoneticPr fontId="2"/>
  </si>
  <si>
    <r>
      <t>v</t>
    </r>
    <r>
      <rPr>
        <sz val="11"/>
        <color theme="1"/>
        <rFont val="游ゴシック"/>
        <family val="2"/>
        <scheme val="minor"/>
      </rPr>
      <t>archar</t>
    </r>
    <phoneticPr fontId="2"/>
  </si>
  <si>
    <t>high_postalcode</t>
    <phoneticPr fontId="2"/>
  </si>
  <si>
    <r>
      <t>s</t>
    </r>
    <r>
      <rPr>
        <sz val="11"/>
        <color theme="1"/>
        <rFont val="游ゴシック"/>
        <family val="2"/>
        <scheme val="minor"/>
      </rPr>
      <t>mall</t>
    </r>
    <r>
      <rPr>
        <sz val="11"/>
        <color theme="1"/>
        <rFont val="游ゴシック"/>
        <family val="2"/>
        <scheme val="minor"/>
      </rPr>
      <t>int</t>
    </r>
    <phoneticPr fontId="2"/>
  </si>
  <si>
    <t>seller_</t>
    <phoneticPr fontId="2"/>
  </si>
  <si>
    <r>
      <t>l</t>
    </r>
    <r>
      <rPr>
        <sz val="11"/>
        <color theme="1"/>
        <rFont val="游ゴシック"/>
        <family val="2"/>
        <scheme val="minor"/>
      </rPr>
      <t>ow_postalcode</t>
    </r>
    <phoneticPr fontId="2"/>
  </si>
  <si>
    <r>
      <t>s</t>
    </r>
    <r>
      <rPr>
        <sz val="11"/>
        <color theme="1"/>
        <rFont val="游ゴシック"/>
        <family val="2"/>
        <scheme val="minor"/>
      </rPr>
      <t>mall</t>
    </r>
    <r>
      <rPr>
        <sz val="11"/>
        <color theme="1"/>
        <rFont val="游ゴシック"/>
        <family val="2"/>
        <scheme val="minor"/>
      </rPr>
      <t>int</t>
    </r>
    <phoneticPr fontId="2"/>
  </si>
  <si>
    <t>都道府県</t>
    <phoneticPr fontId="2"/>
  </si>
  <si>
    <t>address_1</t>
    <phoneticPr fontId="2"/>
  </si>
  <si>
    <t>市区町村</t>
    <phoneticPr fontId="2"/>
  </si>
  <si>
    <t>address_2</t>
    <phoneticPr fontId="7"/>
  </si>
  <si>
    <t>address_3</t>
    <phoneticPr fontId="7"/>
  </si>
  <si>
    <t>registration</t>
    <phoneticPr fontId="2"/>
  </si>
  <si>
    <t>datetime</t>
    <phoneticPr fontId="2"/>
  </si>
  <si>
    <t>-</t>
    <phoneticPr fontId="2"/>
  </si>
  <si>
    <t>removed</t>
    <phoneticPr fontId="2"/>
  </si>
  <si>
    <t>tinyint</t>
    <phoneticPr fontId="2"/>
  </si>
  <si>
    <t>k2g1_buyer</t>
    <phoneticPr fontId="2"/>
  </si>
  <si>
    <t>SQL文作成の為の作業列</t>
    <phoneticPr fontId="2"/>
  </si>
  <si>
    <t>default</t>
    <phoneticPr fontId="2"/>
  </si>
  <si>
    <t>Not Null</t>
    <phoneticPr fontId="2"/>
  </si>
  <si>
    <t>primary key</t>
    <phoneticPr fontId="2"/>
  </si>
  <si>
    <t>unique</t>
    <phoneticPr fontId="2"/>
  </si>
  <si>
    <t>foreign key</t>
    <phoneticPr fontId="2"/>
  </si>
  <si>
    <t>references</t>
    <phoneticPr fontId="2"/>
  </si>
  <si>
    <t>constraint</t>
    <phoneticPr fontId="2"/>
  </si>
  <si>
    <t>index</t>
    <phoneticPr fontId="2"/>
  </si>
  <si>
    <t>auto_increment</t>
    <phoneticPr fontId="2"/>
  </si>
  <si>
    <t>zerofill</t>
    <phoneticPr fontId="2"/>
  </si>
  <si>
    <t>buyer_</t>
    <phoneticPr fontId="2"/>
  </si>
  <si>
    <t>id</t>
    <phoneticPr fontId="2"/>
  </si>
  <si>
    <t>パスワード</t>
    <phoneticPr fontId="2"/>
  </si>
  <si>
    <t>pw</t>
    <phoneticPr fontId="2"/>
  </si>
  <si>
    <t>name</t>
    <phoneticPr fontId="2"/>
  </si>
  <si>
    <t>high_postalcode</t>
    <phoneticPr fontId="2"/>
  </si>
  <si>
    <r>
      <t>s</t>
    </r>
    <r>
      <rPr>
        <sz val="11"/>
        <color theme="1"/>
        <rFont val="游ゴシック"/>
        <family val="2"/>
        <scheme val="minor"/>
      </rPr>
      <t>mall</t>
    </r>
    <r>
      <rPr>
        <sz val="11"/>
        <color theme="1"/>
        <rFont val="游ゴシック"/>
        <family val="2"/>
        <scheme val="minor"/>
      </rPr>
      <t>int</t>
    </r>
    <phoneticPr fontId="2"/>
  </si>
  <si>
    <r>
      <t>s</t>
    </r>
    <r>
      <rPr>
        <sz val="11"/>
        <color theme="1"/>
        <rFont val="游ゴシック"/>
        <family val="2"/>
        <scheme val="minor"/>
      </rPr>
      <t>mall</t>
    </r>
    <r>
      <rPr>
        <sz val="11"/>
        <color theme="1"/>
        <rFont val="游ゴシック"/>
        <family val="2"/>
        <scheme val="minor"/>
      </rPr>
      <t>int</t>
    </r>
    <phoneticPr fontId="2"/>
  </si>
  <si>
    <t>都道府県</t>
    <phoneticPr fontId="2"/>
  </si>
  <si>
    <t>address_1</t>
    <phoneticPr fontId="2"/>
  </si>
  <si>
    <t>varchar</t>
    <phoneticPr fontId="2"/>
  </si>
  <si>
    <t>市区町村</t>
    <phoneticPr fontId="2"/>
  </si>
  <si>
    <t>address_2</t>
    <phoneticPr fontId="7"/>
  </si>
  <si>
    <t>address_3</t>
    <phoneticPr fontId="7"/>
  </si>
  <si>
    <t>varchar</t>
    <phoneticPr fontId="2"/>
  </si>
  <si>
    <t>registration</t>
    <phoneticPr fontId="2"/>
  </si>
  <si>
    <t>datetime</t>
    <phoneticPr fontId="2"/>
  </si>
  <si>
    <t>-</t>
    <phoneticPr fontId="2"/>
  </si>
  <si>
    <t>removed</t>
    <phoneticPr fontId="2"/>
  </si>
  <si>
    <t>tinyint</t>
    <phoneticPr fontId="2"/>
  </si>
  <si>
    <t>k2g1_item</t>
    <phoneticPr fontId="2"/>
  </si>
  <si>
    <t>SQL文作成の為の作業列</t>
    <phoneticPr fontId="2"/>
  </si>
  <si>
    <t>default</t>
    <phoneticPr fontId="2"/>
  </si>
  <si>
    <t>Not Null</t>
    <phoneticPr fontId="2"/>
  </si>
  <si>
    <t>primary key</t>
    <phoneticPr fontId="2"/>
  </si>
  <si>
    <t>unique</t>
    <phoneticPr fontId="2"/>
  </si>
  <si>
    <t>foreign key</t>
    <phoneticPr fontId="2"/>
  </si>
  <si>
    <t>references</t>
    <phoneticPr fontId="2"/>
  </si>
  <si>
    <t>constraint</t>
    <phoneticPr fontId="2"/>
  </si>
  <si>
    <t>index</t>
    <phoneticPr fontId="2"/>
  </si>
  <si>
    <t>auto_increment</t>
    <phoneticPr fontId="2"/>
  </si>
  <si>
    <t>zerofill</t>
    <phoneticPr fontId="2"/>
  </si>
  <si>
    <t>item_</t>
    <phoneticPr fontId="2"/>
  </si>
  <si>
    <t>id</t>
    <phoneticPr fontId="2"/>
  </si>
  <si>
    <r>
      <t>i</t>
    </r>
    <r>
      <rPr>
        <sz val="11"/>
        <color theme="1"/>
        <rFont val="游ゴシック"/>
        <family val="2"/>
        <scheme val="minor"/>
      </rPr>
      <t>nt</t>
    </r>
    <phoneticPr fontId="2"/>
  </si>
  <si>
    <t>item_</t>
    <phoneticPr fontId="2"/>
  </si>
  <si>
    <r>
      <t>n</t>
    </r>
    <r>
      <rPr>
        <sz val="11"/>
        <color theme="1"/>
        <rFont val="游ゴシック"/>
        <family val="2"/>
        <scheme val="minor"/>
      </rPr>
      <t>ame</t>
    </r>
    <phoneticPr fontId="2"/>
  </si>
  <si>
    <t>varchar</t>
    <phoneticPr fontId="2"/>
  </si>
  <si>
    <t>varchar</t>
    <phoneticPr fontId="2"/>
  </si>
  <si>
    <t>k2g1_seller</t>
    <phoneticPr fontId="2"/>
  </si>
  <si>
    <r>
      <t>s</t>
    </r>
    <r>
      <rPr>
        <sz val="11"/>
        <color theme="1"/>
        <rFont val="游ゴシック"/>
        <family val="2"/>
        <scheme val="minor"/>
      </rPr>
      <t>eller_id</t>
    </r>
    <phoneticPr fontId="2"/>
  </si>
  <si>
    <r>
      <t>F</t>
    </r>
    <r>
      <rPr>
        <sz val="11"/>
        <color theme="1"/>
        <rFont val="游ゴシック"/>
        <family val="2"/>
        <scheme val="minor"/>
      </rPr>
      <t>OR_item_seller_id</t>
    </r>
    <phoneticPr fontId="2"/>
  </si>
  <si>
    <t>item_</t>
    <phoneticPr fontId="2"/>
  </si>
  <si>
    <t>price</t>
    <phoneticPr fontId="2"/>
  </si>
  <si>
    <t>mediumint</t>
    <phoneticPr fontId="2"/>
  </si>
  <si>
    <t>item_</t>
    <phoneticPr fontId="2"/>
  </si>
  <si>
    <t>quantity</t>
    <phoneticPr fontId="2"/>
  </si>
  <si>
    <t>condition_id</t>
    <phoneticPr fontId="2"/>
  </si>
  <si>
    <t>tinyint</t>
    <phoneticPr fontId="2"/>
  </si>
  <si>
    <t>k2g1_condition</t>
    <phoneticPr fontId="2"/>
  </si>
  <si>
    <r>
      <t>c</t>
    </r>
    <r>
      <rPr>
        <sz val="11"/>
        <color theme="1"/>
        <rFont val="游ゴシック"/>
        <family val="2"/>
        <scheme val="minor"/>
      </rPr>
      <t>ondition_id</t>
    </r>
    <phoneticPr fontId="2"/>
  </si>
  <si>
    <t>FOR_item_genre_condition</t>
    <phoneticPr fontId="2"/>
  </si>
  <si>
    <t>ジャンルID</t>
    <phoneticPr fontId="2"/>
  </si>
  <si>
    <t>item_</t>
    <phoneticPr fontId="2"/>
  </si>
  <si>
    <t>tinyint</t>
    <phoneticPr fontId="2"/>
  </si>
  <si>
    <t>k2g1_genre</t>
    <phoneticPr fontId="2"/>
  </si>
  <si>
    <r>
      <t>g</t>
    </r>
    <r>
      <rPr>
        <sz val="11"/>
        <color theme="1"/>
        <rFont val="游ゴシック"/>
        <family val="2"/>
        <scheme val="minor"/>
      </rPr>
      <t>enre_id</t>
    </r>
    <phoneticPr fontId="2"/>
  </si>
  <si>
    <t>FOR_item_genre_id</t>
    <phoneticPr fontId="2"/>
  </si>
  <si>
    <t>description</t>
    <phoneticPr fontId="7"/>
  </si>
  <si>
    <r>
      <t>t</t>
    </r>
    <r>
      <rPr>
        <sz val="11"/>
        <color theme="1"/>
        <rFont val="游ゴシック"/>
        <family val="2"/>
        <scheme val="minor"/>
      </rPr>
      <t>ext</t>
    </r>
    <phoneticPr fontId="2"/>
  </si>
  <si>
    <t>item_</t>
    <phoneticPr fontId="2"/>
  </si>
  <si>
    <t>time</t>
    <phoneticPr fontId="2"/>
  </si>
  <si>
    <t>datetime</t>
    <phoneticPr fontId="2"/>
  </si>
  <si>
    <t>-</t>
    <phoneticPr fontId="2"/>
  </si>
  <si>
    <t>deleted</t>
    <phoneticPr fontId="2"/>
  </si>
  <si>
    <t>tinyint</t>
    <phoneticPr fontId="2"/>
  </si>
  <si>
    <t>k2g1_review</t>
    <phoneticPr fontId="2"/>
  </si>
  <si>
    <t>SQL文作成の為の作業列</t>
    <phoneticPr fontId="2"/>
  </si>
  <si>
    <t>default</t>
    <phoneticPr fontId="2"/>
  </si>
  <si>
    <t>Not Null</t>
    <phoneticPr fontId="2"/>
  </si>
  <si>
    <t>primary key</t>
    <phoneticPr fontId="2"/>
  </si>
  <si>
    <t>constraint</t>
    <phoneticPr fontId="2"/>
  </si>
  <si>
    <t>auto_increment</t>
    <phoneticPr fontId="2"/>
  </si>
  <si>
    <t>zerofill</t>
    <phoneticPr fontId="2"/>
  </si>
  <si>
    <r>
      <t>o</t>
    </r>
    <r>
      <rPr>
        <sz val="11"/>
        <color theme="1"/>
        <rFont val="游ゴシック"/>
        <family val="2"/>
        <scheme val="minor"/>
      </rPr>
      <t>rder_</t>
    </r>
    <r>
      <rPr>
        <sz val="11"/>
        <color theme="1"/>
        <rFont val="游ゴシック"/>
        <family val="2"/>
        <scheme val="minor"/>
      </rPr>
      <t>id</t>
    </r>
    <phoneticPr fontId="2"/>
  </si>
  <si>
    <t>int</t>
    <phoneticPr fontId="2"/>
  </si>
  <si>
    <t>〇</t>
    <phoneticPr fontId="2"/>
  </si>
  <si>
    <t>k2g1_order</t>
    <phoneticPr fontId="2"/>
  </si>
  <si>
    <r>
      <t>o</t>
    </r>
    <r>
      <rPr>
        <sz val="11"/>
        <color theme="1"/>
        <rFont val="游ゴシック"/>
        <family val="2"/>
        <scheme val="minor"/>
      </rPr>
      <t>rder_id</t>
    </r>
    <phoneticPr fontId="2"/>
  </si>
  <si>
    <r>
      <t>F</t>
    </r>
    <r>
      <rPr>
        <sz val="11"/>
        <color theme="1"/>
        <rFont val="游ゴシック"/>
        <family val="2"/>
        <scheme val="minor"/>
      </rPr>
      <t>OR_review_order_id</t>
    </r>
    <phoneticPr fontId="2"/>
  </si>
  <si>
    <t>time</t>
    <phoneticPr fontId="2"/>
  </si>
  <si>
    <t>-</t>
    <phoneticPr fontId="2"/>
  </si>
  <si>
    <t>Good</t>
    <phoneticPr fontId="2"/>
  </si>
  <si>
    <t>good</t>
    <phoneticPr fontId="2"/>
  </si>
  <si>
    <t>tinyint</t>
    <phoneticPr fontId="2"/>
  </si>
  <si>
    <t>Bad</t>
    <phoneticPr fontId="2"/>
  </si>
  <si>
    <t>bad</t>
    <phoneticPr fontId="2"/>
  </si>
  <si>
    <t>tinyint</t>
    <phoneticPr fontId="2"/>
  </si>
  <si>
    <t>コメント</t>
    <phoneticPr fontId="2"/>
  </si>
  <si>
    <t>coment</t>
    <phoneticPr fontId="2"/>
  </si>
  <si>
    <t>text</t>
    <phoneticPr fontId="2"/>
  </si>
  <si>
    <t>-</t>
    <phoneticPr fontId="2"/>
  </si>
  <si>
    <t>k2g1_order</t>
    <phoneticPr fontId="2"/>
  </si>
  <si>
    <t>default</t>
    <phoneticPr fontId="2"/>
  </si>
  <si>
    <t>unique</t>
    <phoneticPr fontId="2"/>
  </si>
  <si>
    <t>references</t>
    <phoneticPr fontId="2"/>
  </si>
  <si>
    <t>index</t>
    <phoneticPr fontId="2"/>
  </si>
  <si>
    <t>order_</t>
    <phoneticPr fontId="2"/>
  </si>
  <si>
    <t>id</t>
    <phoneticPr fontId="2"/>
  </si>
  <si>
    <t>int</t>
    <phoneticPr fontId="2"/>
  </si>
  <si>
    <t>order_</t>
    <phoneticPr fontId="2"/>
  </si>
  <si>
    <t>time</t>
    <phoneticPr fontId="2"/>
  </si>
  <si>
    <t>datetime</t>
    <phoneticPr fontId="2"/>
  </si>
  <si>
    <t>order_</t>
    <phoneticPr fontId="2"/>
  </si>
  <si>
    <r>
      <t>q</t>
    </r>
    <r>
      <rPr>
        <sz val="11"/>
        <color theme="1"/>
        <rFont val="游ゴシック"/>
        <family val="2"/>
        <scheme val="minor"/>
      </rPr>
      <t>uantity</t>
    </r>
    <phoneticPr fontId="2"/>
  </si>
  <si>
    <t>mediumint</t>
    <phoneticPr fontId="2"/>
  </si>
  <si>
    <t>order_</t>
    <phoneticPr fontId="2"/>
  </si>
  <si>
    <r>
      <t>i</t>
    </r>
    <r>
      <rPr>
        <sz val="11"/>
        <color theme="1"/>
        <rFont val="游ゴシック"/>
        <family val="2"/>
        <scheme val="minor"/>
      </rPr>
      <t>tem_id</t>
    </r>
    <phoneticPr fontId="2"/>
  </si>
  <si>
    <t>k2g1_item</t>
    <phoneticPr fontId="2"/>
  </si>
  <si>
    <r>
      <t>i</t>
    </r>
    <r>
      <rPr>
        <sz val="11"/>
        <color theme="1"/>
        <rFont val="游ゴシック"/>
        <family val="2"/>
        <scheme val="minor"/>
      </rPr>
      <t>tem_id</t>
    </r>
    <phoneticPr fontId="2"/>
  </si>
  <si>
    <r>
      <t>F</t>
    </r>
    <r>
      <rPr>
        <sz val="11"/>
        <color theme="1"/>
        <rFont val="游ゴシック"/>
        <family val="2"/>
        <scheme val="minor"/>
      </rPr>
      <t>OR_order_item_id</t>
    </r>
    <phoneticPr fontId="2"/>
  </si>
  <si>
    <t>order_</t>
    <phoneticPr fontId="2"/>
  </si>
  <si>
    <r>
      <t>u</t>
    </r>
    <r>
      <rPr>
        <sz val="11"/>
        <color theme="1"/>
        <rFont val="游ゴシック"/>
        <family val="2"/>
        <scheme val="minor"/>
      </rPr>
      <t>ser_id</t>
    </r>
    <phoneticPr fontId="2"/>
  </si>
  <si>
    <t>order_</t>
    <phoneticPr fontId="2"/>
  </si>
  <si>
    <t>shipped</t>
    <phoneticPr fontId="2"/>
  </si>
  <si>
    <t>order_</t>
    <phoneticPr fontId="2"/>
  </si>
  <si>
    <t>high_postalcode</t>
    <phoneticPr fontId="2"/>
  </si>
  <si>
    <r>
      <t>l</t>
    </r>
    <r>
      <rPr>
        <sz val="11"/>
        <color theme="1"/>
        <rFont val="游ゴシック"/>
        <family val="2"/>
        <scheme val="minor"/>
      </rPr>
      <t>ow_postalcode</t>
    </r>
    <phoneticPr fontId="2"/>
  </si>
  <si>
    <r>
      <t>s</t>
    </r>
    <r>
      <rPr>
        <sz val="11"/>
        <color theme="1"/>
        <rFont val="游ゴシック"/>
        <family val="2"/>
        <scheme val="minor"/>
      </rPr>
      <t>mall</t>
    </r>
    <r>
      <rPr>
        <sz val="11"/>
        <color theme="1"/>
        <rFont val="游ゴシック"/>
        <family val="2"/>
        <scheme val="minor"/>
      </rPr>
      <t>int</t>
    </r>
    <phoneticPr fontId="2"/>
  </si>
  <si>
    <t>address_1</t>
    <phoneticPr fontId="2"/>
  </si>
  <si>
    <t>varchar</t>
    <phoneticPr fontId="2"/>
  </si>
  <si>
    <t>order_</t>
    <phoneticPr fontId="2"/>
  </si>
  <si>
    <t>address_3</t>
    <phoneticPr fontId="7"/>
  </si>
  <si>
    <t>k2g1_mail</t>
    <phoneticPr fontId="2"/>
  </si>
  <si>
    <t>SQL文作成の為の作業列</t>
    <phoneticPr fontId="2"/>
  </si>
  <si>
    <t>default</t>
    <phoneticPr fontId="2"/>
  </si>
  <si>
    <t>unique</t>
    <phoneticPr fontId="2"/>
  </si>
  <si>
    <t>references</t>
    <phoneticPr fontId="2"/>
  </si>
  <si>
    <t>constraint</t>
    <phoneticPr fontId="2"/>
  </si>
  <si>
    <t>index</t>
    <phoneticPr fontId="2"/>
  </si>
  <si>
    <t>zerofill</t>
    <phoneticPr fontId="2"/>
  </si>
  <si>
    <t>トークンURL</t>
    <phoneticPr fontId="2"/>
  </si>
  <si>
    <t>mail_</t>
    <phoneticPr fontId="2"/>
  </si>
  <si>
    <r>
      <t>h</t>
    </r>
    <r>
      <rPr>
        <sz val="11"/>
        <color theme="1"/>
        <rFont val="游ゴシック"/>
        <family val="2"/>
        <scheme val="minor"/>
      </rPr>
      <t>ash</t>
    </r>
    <phoneticPr fontId="2"/>
  </si>
  <si>
    <t>mail_</t>
    <phoneticPr fontId="2"/>
  </si>
  <si>
    <t>pin_code</t>
    <phoneticPr fontId="2"/>
  </si>
  <si>
    <t>varchar</t>
    <phoneticPr fontId="2"/>
  </si>
  <si>
    <t>各種有効期限</t>
    <rPh sb="0" eb="2">
      <t>カクシュ</t>
    </rPh>
    <rPh sb="2" eb="6">
      <t>ユウコウキゲン</t>
    </rPh>
    <phoneticPr fontId="2"/>
  </si>
  <si>
    <t>limit_time</t>
    <phoneticPr fontId="2"/>
  </si>
  <si>
    <t>datetime</t>
    <phoneticPr fontId="2"/>
  </si>
  <si>
    <t>k2g1_genre</t>
    <phoneticPr fontId="2"/>
  </si>
  <si>
    <t>SQL文作成の為の作業列</t>
    <phoneticPr fontId="2"/>
  </si>
  <si>
    <t>default</t>
    <phoneticPr fontId="2"/>
  </si>
  <si>
    <t>primary key</t>
    <phoneticPr fontId="2"/>
  </si>
  <si>
    <t>foreign key</t>
    <phoneticPr fontId="2"/>
  </si>
  <si>
    <t>references</t>
    <phoneticPr fontId="2"/>
  </si>
  <si>
    <t>index</t>
    <phoneticPr fontId="2"/>
  </si>
  <si>
    <t>auto_increment</t>
    <phoneticPr fontId="2"/>
  </si>
  <si>
    <r>
      <t>ジャンルI</t>
    </r>
    <r>
      <rPr>
        <sz val="11"/>
        <color theme="1"/>
        <rFont val="游ゴシック"/>
        <family val="2"/>
        <scheme val="minor"/>
      </rPr>
      <t>D</t>
    </r>
    <phoneticPr fontId="2"/>
  </si>
  <si>
    <t>ジャンルID</t>
    <phoneticPr fontId="2"/>
  </si>
  <si>
    <r>
      <t>genre</t>
    </r>
    <r>
      <rPr>
        <sz val="11"/>
        <color theme="1"/>
        <rFont val="游ゴシック"/>
        <family val="2"/>
        <scheme val="minor"/>
      </rPr>
      <t>_</t>
    </r>
    <phoneticPr fontId="2"/>
  </si>
  <si>
    <r>
      <t>i</t>
    </r>
    <r>
      <rPr>
        <sz val="11"/>
        <color theme="1"/>
        <rFont val="游ゴシック"/>
        <family val="2"/>
        <scheme val="minor"/>
      </rPr>
      <t>d</t>
    </r>
    <phoneticPr fontId="2"/>
  </si>
  <si>
    <r>
      <t>n</t>
    </r>
    <r>
      <rPr>
        <sz val="11"/>
        <color theme="1"/>
        <rFont val="游ゴシック"/>
        <family val="2"/>
        <scheme val="minor"/>
      </rPr>
      <t>ame</t>
    </r>
    <phoneticPr fontId="2"/>
  </si>
  <si>
    <t>varchar</t>
    <phoneticPr fontId="2"/>
  </si>
  <si>
    <t>k2g1_condition</t>
    <phoneticPr fontId="2"/>
  </si>
  <si>
    <t>SQL文作成の為の作業列</t>
    <phoneticPr fontId="2"/>
  </si>
  <si>
    <t>index</t>
    <phoneticPr fontId="2"/>
  </si>
  <si>
    <r>
      <t>condition</t>
    </r>
    <r>
      <rPr>
        <sz val="11"/>
        <color theme="1"/>
        <rFont val="游ゴシック"/>
        <family val="2"/>
        <scheme val="minor"/>
      </rPr>
      <t>_</t>
    </r>
    <phoneticPr fontId="2"/>
  </si>
  <si>
    <t>id</t>
    <phoneticPr fontId="2"/>
  </si>
  <si>
    <r>
      <t>r</t>
    </r>
    <r>
      <rPr>
        <sz val="11"/>
        <color theme="1"/>
        <rFont val="游ゴシック"/>
        <family val="2"/>
        <scheme val="minor"/>
      </rPr>
      <t>ank</t>
    </r>
    <phoneticPr fontId="2"/>
  </si>
  <si>
    <t>購入者のユーザーID（出品者と購入者の両方）</t>
    <rPh sb="0" eb="2">
      <t>コウニュウ</t>
    </rPh>
    <rPh sb="2" eb="3">
      <t>シャ</t>
    </rPh>
    <rPh sb="11" eb="14">
      <t>シュッピンシャ</t>
    </rPh>
    <rPh sb="15" eb="18">
      <t>コウニュウシャ</t>
    </rPh>
    <rPh sb="19" eb="21">
      <t>リョウホウ</t>
    </rPh>
    <phoneticPr fontId="2"/>
  </si>
  <si>
    <t>購入ユーザーID（※）</t>
  </si>
  <si>
    <t>購入ユーザーID（※）</t>
    <rPh sb="0" eb="2">
      <t>コウニュウ</t>
    </rPh>
    <phoneticPr fontId="2"/>
  </si>
  <si>
    <t>※　購入ユーザーIDには、出品者IDと購入者IDの両方が入る</t>
    <rPh sb="2" eb="4">
      <t>コウニュウ</t>
    </rPh>
    <rPh sb="13" eb="16">
      <t>シュッピンシャ</t>
    </rPh>
    <rPh sb="19" eb="22">
      <t>コウニュウシャ</t>
    </rPh>
    <rPh sb="25" eb="27">
      <t>リョウホウ</t>
    </rPh>
    <rPh sb="28" eb="29">
      <t>ハイ</t>
    </rPh>
    <phoneticPr fontId="2"/>
  </si>
  <si>
    <t>Database (外部結合可能な値の関係図）</t>
    <rPh sb="10" eb="12">
      <t>ガイブ</t>
    </rPh>
    <rPh sb="12" eb="14">
      <t>ケツゴウ</t>
    </rPh>
    <rPh sb="14" eb="16">
      <t>カノウ</t>
    </rPh>
    <rPh sb="17" eb="18">
      <t>アタイ</t>
    </rPh>
    <rPh sb="19" eb="21">
      <t>カンケイ</t>
    </rPh>
    <rPh sb="21" eb="22">
      <t>ズ</t>
    </rPh>
    <phoneticPr fontId="2"/>
  </si>
  <si>
    <t>※　ただし、取得するデータにより外部結合可能なテーブルが変わるので注意</t>
    <rPh sb="6" eb="8">
      <t>シュトク</t>
    </rPh>
    <rPh sb="16" eb="18">
      <t>ガイブ</t>
    </rPh>
    <rPh sb="18" eb="20">
      <t>ケツゴウ</t>
    </rPh>
    <rPh sb="20" eb="22">
      <t>カノウ</t>
    </rPh>
    <rPh sb="28" eb="29">
      <t>カ</t>
    </rPh>
    <rPh sb="33" eb="35">
      <t>チュウイ</t>
    </rPh>
    <phoneticPr fontId="2"/>
  </si>
  <si>
    <r>
      <t>ev</t>
    </r>
    <r>
      <rPr>
        <sz val="11"/>
        <color theme="1"/>
        <rFont val="游ゴシック"/>
        <family val="2"/>
        <scheme val="minor"/>
      </rPr>
      <t>a</t>
    </r>
    <r>
      <rPr>
        <sz val="11"/>
        <color theme="1"/>
        <rFont val="游ゴシック"/>
        <family val="2"/>
        <scheme val="minor"/>
      </rPr>
      <t>luated</t>
    </r>
    <phoneticPr fontId="2"/>
  </si>
  <si>
    <t>image_path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</si>
</sst>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[=1]&quot;○&quot;;General"/>
    <numFmt numFmtId="177" formatCode="[=1]&quot;要&quot;;General"/>
  </numFmts>
  <fonts count="13" x14ac:knownFonts="1">
    <font>
      <sz val="11"/>
      <color theme="1"/>
      <name val="游ゴシック"/>
      <family val="2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  <font>
      <b/>
      <sz val="22"/>
      <color theme="1"/>
      <name val="游ゴシック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6" fillId="0" borderId="0"/>
    <xf numFmtId="0" fontId="1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</cellStyleXfs>
  <cellXfs count="565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Fill="1"/>
    <xf numFmtId="0" fontId="3" fillId="0" borderId="0" xfId="0" applyFont="1" applyFill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4" fillId="0" borderId="0" xfId="0" applyNumberFormat="1" applyFont="1" applyFill="1" applyAlignment="1">
      <alignment horizontal="left" vertical="center"/>
    </xf>
    <xf numFmtId="0" fontId="0" fillId="0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2" borderId="8" xfId="0" applyNumberFormat="1" applyFill="1" applyBorder="1" applyAlignment="1">
      <alignment horizontal="center" vertical="center"/>
    </xf>
    <xf numFmtId="0" fontId="0" fillId="2" borderId="10" xfId="0" applyNumberFormat="1" applyFill="1" applyBorder="1" applyAlignment="1">
      <alignment horizontal="center" vertical="center"/>
    </xf>
    <xf numFmtId="0" fontId="0" fillId="0" borderId="6" xfId="0" applyNumberForma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0" fontId="0" fillId="0" borderId="8" xfId="0" applyNumberFormat="1" applyFill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NumberFormat="1" applyFont="1" applyFill="1" applyBorder="1" applyAlignment="1">
      <alignment horizontal="center" vertical="center"/>
    </xf>
    <xf numFmtId="0" fontId="5" fillId="3" borderId="5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6" xfId="0" applyNumberFormat="1" applyFont="1" applyFill="1" applyBorder="1" applyAlignment="1">
      <alignment horizontal="center" vertical="center"/>
    </xf>
    <xf numFmtId="0" fontId="5" fillId="3" borderId="7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NumberFormat="1" applyFill="1" applyBorder="1" applyAlignment="1">
      <alignment horizontal="center" vertical="center"/>
    </xf>
    <xf numFmtId="0" fontId="0" fillId="3" borderId="7" xfId="0" applyNumberFormat="1" applyFill="1" applyBorder="1" applyAlignment="1">
      <alignment horizontal="center" vertical="center"/>
    </xf>
    <xf numFmtId="56" fontId="4" fillId="0" borderId="0" xfId="0" applyNumberFormat="1" applyFont="1" applyFill="1" applyAlignment="1">
      <alignment horizontal="right" vertical="center"/>
    </xf>
    <xf numFmtId="0" fontId="6" fillId="0" borderId="0" xfId="1"/>
    <xf numFmtId="0" fontId="6" fillId="0" borderId="0" xfId="1" applyFill="1"/>
    <xf numFmtId="0" fontId="6" fillId="0" borderId="0" xfId="1" applyFill="1" applyAlignment="1">
      <alignment horizontal="center" vertical="center"/>
    </xf>
    <xf numFmtId="0" fontId="6" fillId="0" borderId="0" xfId="1" applyFill="1" applyAlignment="1">
      <alignment horizontal="left" vertical="center"/>
    </xf>
    <xf numFmtId="177" fontId="6" fillId="0" borderId="0" xfId="1" applyNumberFormat="1" applyFill="1" applyAlignment="1">
      <alignment horizontal="center" vertical="center"/>
    </xf>
    <xf numFmtId="176" fontId="6" fillId="0" borderId="0" xfId="1" applyNumberFormat="1" applyFill="1" applyAlignment="1">
      <alignment horizontal="center" vertical="center"/>
    </xf>
    <xf numFmtId="0" fontId="6" fillId="0" borderId="0" xfId="1" applyNumberFormat="1" applyFill="1" applyAlignment="1">
      <alignment horizontal="center" vertical="center"/>
    </xf>
    <xf numFmtId="49" fontId="6" fillId="0" borderId="0" xfId="1" applyNumberFormat="1" applyFill="1" applyAlignment="1">
      <alignment horizontal="center" vertical="center"/>
    </xf>
    <xf numFmtId="0" fontId="6" fillId="0" borderId="0" xfId="1" applyAlignment="1">
      <alignment horizontal="center" vertical="center"/>
    </xf>
    <xf numFmtId="176" fontId="6" fillId="0" borderId="10" xfId="1" applyNumberFormat="1" applyFill="1" applyBorder="1" applyAlignment="1">
      <alignment horizontal="center" vertical="center"/>
    </xf>
    <xf numFmtId="176" fontId="6" fillId="0" borderId="30" xfId="1" applyNumberFormat="1" applyFill="1" applyBorder="1" applyAlignment="1">
      <alignment horizontal="center" vertical="center"/>
    </xf>
    <xf numFmtId="176" fontId="6" fillId="0" borderId="9" xfId="1" applyNumberFormat="1" applyFill="1" applyBorder="1" applyAlignment="1">
      <alignment horizontal="center" vertical="center"/>
    </xf>
    <xf numFmtId="0" fontId="6" fillId="0" borderId="9" xfId="1" applyFill="1" applyBorder="1" applyAlignment="1">
      <alignment horizontal="center" vertical="center"/>
    </xf>
    <xf numFmtId="0" fontId="6" fillId="0" borderId="14" xfId="1" applyBorder="1" applyAlignment="1">
      <alignment horizontal="center" vertical="center"/>
    </xf>
    <xf numFmtId="0" fontId="6" fillId="0" borderId="8" xfId="1" applyBorder="1" applyAlignment="1">
      <alignment horizontal="center" vertical="center"/>
    </xf>
    <xf numFmtId="176" fontId="6" fillId="0" borderId="7" xfId="1" applyNumberFormat="1" applyFill="1" applyBorder="1" applyAlignment="1">
      <alignment horizontal="center" vertical="center"/>
    </xf>
    <xf numFmtId="176" fontId="6" fillId="0" borderId="28" xfId="1" applyNumberFormat="1" applyFill="1" applyBorder="1" applyAlignment="1">
      <alignment horizontal="center" vertical="center"/>
    </xf>
    <xf numFmtId="176" fontId="6" fillId="0" borderId="1" xfId="1" applyNumberFormat="1" applyFill="1" applyBorder="1" applyAlignment="1">
      <alignment horizontal="center" vertical="center"/>
    </xf>
    <xf numFmtId="0" fontId="6" fillId="0" borderId="1" xfId="1" applyFill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6" fillId="0" borderId="6" xfId="1" applyBorder="1" applyAlignment="1">
      <alignment horizontal="center" vertical="center"/>
    </xf>
    <xf numFmtId="176" fontId="6" fillId="0" borderId="5" xfId="1" applyNumberFormat="1" applyFill="1" applyBorder="1" applyAlignment="1">
      <alignment horizontal="center" vertical="center"/>
    </xf>
    <xf numFmtId="176" fontId="6" fillId="0" borderId="31" xfId="1" applyNumberFormat="1" applyFill="1" applyBorder="1" applyAlignment="1">
      <alignment horizontal="center" vertical="center"/>
    </xf>
    <xf numFmtId="176" fontId="6" fillId="0" borderId="4" xfId="1" applyNumberFormat="1" applyFill="1" applyBorder="1" applyAlignment="1">
      <alignment horizontal="center" vertical="center"/>
    </xf>
    <xf numFmtId="0" fontId="6" fillId="0" borderId="4" xfId="1" applyFill="1" applyBorder="1" applyAlignment="1">
      <alignment horizontal="center" vertical="center"/>
    </xf>
    <xf numFmtId="0" fontId="6" fillId="0" borderId="13" xfId="1" applyBorder="1" applyAlignment="1">
      <alignment horizontal="center" vertical="center"/>
    </xf>
    <xf numFmtId="0" fontId="6" fillId="0" borderId="3" xfId="1" applyBorder="1" applyAlignment="1">
      <alignment horizontal="center" vertical="center"/>
    </xf>
    <xf numFmtId="0" fontId="6" fillId="0" borderId="39" xfId="1" applyNumberFormat="1" applyFill="1" applyBorder="1" applyAlignment="1">
      <alignment horizontal="center" vertical="center"/>
    </xf>
    <xf numFmtId="0" fontId="6" fillId="0" borderId="40" xfId="1" applyNumberFormat="1" applyFill="1" applyBorder="1" applyAlignment="1">
      <alignment horizontal="center" vertical="center"/>
    </xf>
    <xf numFmtId="0" fontId="6" fillId="0" borderId="41" xfId="1" applyNumberFormat="1" applyFill="1" applyBorder="1" applyAlignment="1">
      <alignment horizontal="center" vertical="center"/>
    </xf>
    <xf numFmtId="0" fontId="6" fillId="0" borderId="41" xfId="1" applyFill="1" applyBorder="1" applyAlignment="1">
      <alignment horizontal="center" vertical="center"/>
    </xf>
    <xf numFmtId="0" fontId="6" fillId="0" borderId="43" xfId="1" applyBorder="1" applyAlignment="1">
      <alignment horizontal="center" vertical="center"/>
    </xf>
    <xf numFmtId="0" fontId="6" fillId="0" borderId="44" xfId="1" applyBorder="1" applyAlignment="1">
      <alignment horizontal="center" vertical="center"/>
    </xf>
    <xf numFmtId="0" fontId="6" fillId="0" borderId="2" xfId="1" applyBorder="1" applyAlignment="1">
      <alignment horizontal="center" vertical="center"/>
    </xf>
    <xf numFmtId="176" fontId="6" fillId="4" borderId="7" xfId="1" applyNumberFormat="1" applyFill="1" applyBorder="1" applyAlignment="1">
      <alignment horizontal="center" vertical="center"/>
    </xf>
    <xf numFmtId="176" fontId="6" fillId="4" borderId="28" xfId="1" applyNumberFormat="1" applyFill="1" applyBorder="1" applyAlignment="1">
      <alignment horizontal="center" vertical="center"/>
    </xf>
    <xf numFmtId="176" fontId="6" fillId="4" borderId="1" xfId="1" applyNumberFormat="1" applyFill="1" applyBorder="1" applyAlignment="1">
      <alignment horizontal="center" vertical="center"/>
    </xf>
    <xf numFmtId="0" fontId="6" fillId="4" borderId="1" xfId="1" applyFill="1" applyBorder="1" applyAlignment="1">
      <alignment horizontal="center" vertical="center"/>
    </xf>
    <xf numFmtId="0" fontId="6" fillId="4" borderId="2" xfId="1" applyFill="1" applyBorder="1" applyAlignment="1">
      <alignment horizontal="center" vertical="center"/>
    </xf>
    <xf numFmtId="0" fontId="6" fillId="4" borderId="6" xfId="1" applyFill="1" applyBorder="1" applyAlignment="1">
      <alignment horizontal="center" vertical="center"/>
    </xf>
    <xf numFmtId="176" fontId="6" fillId="0" borderId="12" xfId="1" applyNumberFormat="1" applyFill="1" applyBorder="1" applyAlignment="1">
      <alignment horizontal="center" vertical="center"/>
    </xf>
    <xf numFmtId="176" fontId="6" fillId="0" borderId="32" xfId="1" applyNumberFormat="1" applyFill="1" applyBorder="1" applyAlignment="1">
      <alignment horizontal="center" vertical="center"/>
    </xf>
    <xf numFmtId="176" fontId="6" fillId="0" borderId="11" xfId="1" applyNumberFormat="1" applyFill="1" applyBorder="1" applyAlignment="1">
      <alignment horizontal="center" vertical="center"/>
    </xf>
    <xf numFmtId="0" fontId="6" fillId="0" borderId="11" xfId="1" applyFill="1" applyBorder="1" applyAlignment="1">
      <alignment horizontal="center" vertical="center"/>
    </xf>
    <xf numFmtId="0" fontId="6" fillId="0" borderId="15" xfId="1" applyBorder="1" applyAlignment="1">
      <alignment horizontal="center" vertical="center"/>
    </xf>
    <xf numFmtId="0" fontId="6" fillId="0" borderId="22" xfId="1" applyBorder="1" applyAlignment="1">
      <alignment horizontal="center" vertical="center"/>
    </xf>
    <xf numFmtId="176" fontId="3" fillId="0" borderId="0" xfId="1" applyNumberFormat="1" applyFont="1" applyFill="1" applyAlignment="1">
      <alignment horizontal="left" vertical="center"/>
    </xf>
    <xf numFmtId="0" fontId="4" fillId="0" borderId="0" xfId="1" applyNumberFormat="1" applyFont="1" applyFill="1" applyAlignment="1">
      <alignment horizontal="left" vertical="center"/>
    </xf>
    <xf numFmtId="49" fontId="4" fillId="0" borderId="0" xfId="1" applyNumberFormat="1" applyFont="1" applyFill="1" applyAlignment="1">
      <alignment horizontal="left" vertical="center"/>
    </xf>
    <xf numFmtId="0" fontId="3" fillId="0" borderId="0" xfId="1" applyNumberFormat="1" applyFont="1" applyFill="1" applyAlignment="1">
      <alignment horizontal="center" vertical="center"/>
    </xf>
    <xf numFmtId="0" fontId="3" fillId="0" borderId="0" xfId="1" applyFont="1" applyFill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6" fillId="0" borderId="42" xfId="1" applyBorder="1" applyAlignment="1">
      <alignment horizontal="center" vertical="center"/>
    </xf>
    <xf numFmtId="49" fontId="0" fillId="0" borderId="2" xfId="1" applyNumberFormat="1" applyFont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6" xfId="1" applyFont="1" applyBorder="1" applyAlignment="1">
      <alignment horizontal="center" vertical="center"/>
    </xf>
    <xf numFmtId="0" fontId="6" fillId="0" borderId="42" xfId="1" applyBorder="1" applyAlignment="1">
      <alignment horizontal="center" vertical="center"/>
    </xf>
    <xf numFmtId="0" fontId="6" fillId="0" borderId="42" xfId="1" applyBorder="1" applyAlignment="1">
      <alignment horizontal="center" vertical="center"/>
    </xf>
    <xf numFmtId="0" fontId="0" fillId="0" borderId="1" xfId="1" applyFont="1" applyFill="1" applyBorder="1" applyAlignment="1">
      <alignment horizontal="center" vertical="center"/>
    </xf>
    <xf numFmtId="0" fontId="0" fillId="0" borderId="41" xfId="1" applyFont="1" applyFill="1" applyBorder="1" applyAlignment="1">
      <alignment horizontal="center" vertical="center"/>
    </xf>
    <xf numFmtId="0" fontId="6" fillId="5" borderId="6" xfId="1" applyFill="1" applyBorder="1" applyAlignment="1">
      <alignment horizontal="center" vertical="center"/>
    </xf>
    <xf numFmtId="0" fontId="0" fillId="0" borderId="14" xfId="1" applyFont="1" applyBorder="1" applyAlignment="1">
      <alignment horizontal="center" vertical="center"/>
    </xf>
    <xf numFmtId="0" fontId="0" fillId="0" borderId="9" xfId="1" applyFont="1" applyFill="1" applyBorder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0" fillId="0" borderId="22" xfId="1" applyFont="1" applyBorder="1" applyAlignment="1">
      <alignment horizontal="center" vertical="center"/>
    </xf>
    <xf numFmtId="0" fontId="0" fillId="0" borderId="15" xfId="1" applyFont="1" applyBorder="1" applyAlignment="1">
      <alignment horizontal="center" vertical="center"/>
    </xf>
    <xf numFmtId="0" fontId="0" fillId="0" borderId="11" xfId="1" applyFont="1" applyFill="1" applyBorder="1" applyAlignment="1">
      <alignment horizontal="center" vertical="center"/>
    </xf>
    <xf numFmtId="0" fontId="0" fillId="0" borderId="0" xfId="1" applyFont="1"/>
    <xf numFmtId="0" fontId="6" fillId="0" borderId="15" xfId="1" applyBorder="1" applyAlignment="1">
      <alignment horizontal="left" vertical="center"/>
    </xf>
    <xf numFmtId="0" fontId="6" fillId="0" borderId="2" xfId="1" applyBorder="1" applyAlignment="1">
      <alignment horizontal="left" vertical="center"/>
    </xf>
    <xf numFmtId="0" fontId="6" fillId="0" borderId="0" xfId="1" applyAlignment="1">
      <alignment horizontal="left" vertical="center"/>
    </xf>
    <xf numFmtId="0" fontId="6" fillId="0" borderId="14" xfId="1" applyBorder="1" applyAlignment="1">
      <alignment horizontal="left" vertical="center"/>
    </xf>
    <xf numFmtId="0" fontId="6" fillId="4" borderId="2" xfId="1" applyFill="1" applyBorder="1" applyAlignment="1">
      <alignment horizontal="left" vertical="center"/>
    </xf>
    <xf numFmtId="0" fontId="0" fillId="0" borderId="2" xfId="1" applyFont="1" applyBorder="1" applyAlignment="1">
      <alignment horizontal="left" vertical="center"/>
    </xf>
    <xf numFmtId="0" fontId="6" fillId="0" borderId="4" xfId="1" applyBorder="1" applyAlignment="1">
      <alignment horizontal="left" vertical="center"/>
    </xf>
    <xf numFmtId="0" fontId="6" fillId="0" borderId="1" xfId="1" applyBorder="1" applyAlignment="1">
      <alignment horizontal="left" vertical="center"/>
    </xf>
    <xf numFmtId="0" fontId="6" fillId="0" borderId="9" xfId="1" applyBorder="1" applyAlignment="1">
      <alignment horizontal="left" vertical="center"/>
    </xf>
    <xf numFmtId="0" fontId="0" fillId="0" borderId="15" xfId="1" applyFont="1" applyBorder="1" applyAlignment="1">
      <alignment horizontal="left" vertical="center"/>
    </xf>
    <xf numFmtId="0" fontId="3" fillId="0" borderId="0" xfId="1" applyFont="1" applyAlignment="1">
      <alignment horizontal="right" vertical="center"/>
    </xf>
    <xf numFmtId="0" fontId="6" fillId="0" borderId="0" xfId="1" applyAlignment="1">
      <alignment horizontal="right" vertical="center"/>
    </xf>
    <xf numFmtId="0" fontId="6" fillId="0" borderId="37" xfId="1" applyBorder="1" applyAlignment="1">
      <alignment horizontal="right" vertical="center"/>
    </xf>
    <xf numFmtId="0" fontId="6" fillId="0" borderId="38" xfId="1" applyBorder="1" applyAlignment="1">
      <alignment horizontal="right" vertical="center"/>
    </xf>
    <xf numFmtId="0" fontId="6" fillId="0" borderId="36" xfId="1" applyBorder="1" applyAlignment="1">
      <alignment horizontal="right" vertical="center"/>
    </xf>
    <xf numFmtId="0" fontId="6" fillId="4" borderId="38" xfId="1" applyFill="1" applyBorder="1" applyAlignment="1">
      <alignment horizontal="right" vertical="center"/>
    </xf>
    <xf numFmtId="0" fontId="6" fillId="0" borderId="16" xfId="1" applyBorder="1" applyAlignment="1">
      <alignment horizontal="right" vertical="center"/>
    </xf>
    <xf numFmtId="0" fontId="6" fillId="0" borderId="28" xfId="1" applyBorder="1" applyAlignment="1">
      <alignment horizontal="right" vertical="center"/>
    </xf>
    <xf numFmtId="0" fontId="6" fillId="0" borderId="30" xfId="1" applyBorder="1" applyAlignment="1">
      <alignment horizontal="right" vertical="center"/>
    </xf>
    <xf numFmtId="0" fontId="0" fillId="0" borderId="0" xfId="1" applyFont="1" applyAlignment="1">
      <alignment horizontal="left" vertical="center"/>
    </xf>
    <xf numFmtId="176" fontId="6" fillId="5" borderId="1" xfId="1" applyNumberFormat="1" applyFill="1" applyBorder="1" applyAlignment="1">
      <alignment horizontal="center" vertical="center"/>
    </xf>
    <xf numFmtId="0" fontId="9" fillId="0" borderId="2" xfId="1" applyFont="1" applyBorder="1" applyAlignment="1">
      <alignment horizontal="left" vertical="center"/>
    </xf>
    <xf numFmtId="0" fontId="9" fillId="0" borderId="2" xfId="3" applyFont="1" applyBorder="1" applyAlignment="1">
      <alignment horizontal="left" vertical="center"/>
    </xf>
    <xf numFmtId="0" fontId="0" fillId="5" borderId="0" xfId="0" applyFill="1"/>
    <xf numFmtId="176" fontId="0" fillId="0" borderId="11" xfId="1" applyNumberFormat="1" applyFont="1" applyFill="1" applyBorder="1" applyAlignment="1">
      <alignment horizontal="center" vertical="center"/>
    </xf>
    <xf numFmtId="0" fontId="0" fillId="0" borderId="19" xfId="1" applyFont="1" applyBorder="1" applyAlignment="1">
      <alignment horizontal="center" vertical="center"/>
    </xf>
    <xf numFmtId="0" fontId="0" fillId="0" borderId="24" xfId="1" applyFont="1" applyBorder="1" applyAlignment="1">
      <alignment horizontal="center" vertical="center"/>
    </xf>
    <xf numFmtId="0" fontId="0" fillId="0" borderId="24" xfId="1" applyFont="1" applyBorder="1" applyAlignment="1">
      <alignment horizontal="left" vertical="center"/>
    </xf>
    <xf numFmtId="0" fontId="0" fillId="0" borderId="17" xfId="1" applyFont="1" applyFill="1" applyBorder="1" applyAlignment="1">
      <alignment horizontal="center" vertical="center"/>
    </xf>
    <xf numFmtId="0" fontId="6" fillId="0" borderId="17" xfId="1" applyFill="1" applyBorder="1" applyAlignment="1">
      <alignment horizontal="center" vertical="center"/>
    </xf>
    <xf numFmtId="176" fontId="6" fillId="0" borderId="17" xfId="1" applyNumberFormat="1" applyFill="1" applyBorder="1" applyAlignment="1">
      <alignment horizontal="center" vertical="center"/>
    </xf>
    <xf numFmtId="176" fontId="6" fillId="0" borderId="33" xfId="1" applyNumberFormat="1" applyFill="1" applyBorder="1" applyAlignment="1">
      <alignment horizontal="center" vertical="center"/>
    </xf>
    <xf numFmtId="176" fontId="6" fillId="0" borderId="21" xfId="1" applyNumberFormat="1" applyFill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Fill="1" applyBorder="1" applyAlignment="1">
      <alignment horizontal="center" vertical="center"/>
    </xf>
    <xf numFmtId="176" fontId="0" fillId="0" borderId="4" xfId="1" applyNumberFormat="1" applyFont="1" applyFill="1" applyBorder="1" applyAlignment="1">
      <alignment horizontal="center" vertical="center"/>
    </xf>
    <xf numFmtId="0" fontId="0" fillId="0" borderId="13" xfId="1" applyFont="1" applyBorder="1" applyAlignment="1">
      <alignment horizontal="center" vertical="center"/>
    </xf>
    <xf numFmtId="176" fontId="0" fillId="0" borderId="1" xfId="1" applyNumberFormat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left" vertical="center"/>
    </xf>
    <xf numFmtId="0" fontId="0" fillId="0" borderId="0" xfId="1" applyNumberFormat="1" applyFont="1" applyFill="1" applyAlignment="1">
      <alignment horizontal="center" vertical="center"/>
    </xf>
    <xf numFmtId="0" fontId="6" fillId="0" borderId="0" xfId="1" applyNumberFormat="1" applyFill="1" applyAlignment="1">
      <alignment horizontal="left" vertical="center"/>
    </xf>
    <xf numFmtId="0" fontId="0" fillId="0" borderId="0" xfId="1" applyNumberFormat="1" applyFont="1" applyFill="1" applyAlignment="1">
      <alignment horizontal="left" vertical="center"/>
    </xf>
    <xf numFmtId="0" fontId="0" fillId="0" borderId="0" xfId="0" applyBorder="1"/>
    <xf numFmtId="0" fontId="0" fillId="0" borderId="0" xfId="1" applyFont="1" applyBorder="1" applyAlignment="1">
      <alignment horizontal="left" vertical="center"/>
    </xf>
    <xf numFmtId="0" fontId="6" fillId="0" borderId="0" xfId="1" applyBorder="1" applyAlignment="1">
      <alignment horizontal="center" vertical="center"/>
    </xf>
    <xf numFmtId="0" fontId="0" fillId="0" borderId="0" xfId="0" applyFill="1" applyBorder="1"/>
    <xf numFmtId="0" fontId="0" fillId="0" borderId="50" xfId="1" applyFont="1" applyBorder="1" applyAlignment="1">
      <alignment horizontal="center" vertical="center"/>
    </xf>
    <xf numFmtId="0" fontId="6" fillId="0" borderId="50" xfId="1" applyBorder="1" applyAlignment="1">
      <alignment horizontal="center" vertical="center"/>
    </xf>
    <xf numFmtId="0" fontId="0" fillId="0" borderId="51" xfId="1" applyFont="1" applyBorder="1" applyAlignment="1">
      <alignment horizontal="center" vertical="center"/>
    </xf>
    <xf numFmtId="0" fontId="6" fillId="0" borderId="52" xfId="1" applyBorder="1" applyAlignment="1">
      <alignment horizontal="center" vertical="center"/>
    </xf>
    <xf numFmtId="0" fontId="0" fillId="0" borderId="45" xfId="1" applyFont="1" applyBorder="1" applyAlignment="1">
      <alignment horizontal="center" vertical="center"/>
    </xf>
    <xf numFmtId="0" fontId="0" fillId="6" borderId="49" xfId="1" applyFont="1" applyFill="1" applyBorder="1" applyAlignment="1">
      <alignment horizontal="center" vertical="center"/>
    </xf>
    <xf numFmtId="0" fontId="0" fillId="0" borderId="52" xfId="1" applyFont="1" applyBorder="1" applyAlignment="1">
      <alignment horizontal="center" vertical="center"/>
    </xf>
    <xf numFmtId="0" fontId="0" fillId="0" borderId="37" xfId="1" applyFont="1" applyBorder="1" applyAlignment="1">
      <alignment horizontal="right" vertical="center"/>
    </xf>
    <xf numFmtId="0" fontId="0" fillId="0" borderId="0" xfId="1" applyFont="1" applyFill="1" applyAlignment="1">
      <alignment horizontal="left" vertical="center"/>
    </xf>
    <xf numFmtId="0" fontId="0" fillId="0" borderId="0" xfId="1" applyFont="1" applyFill="1" applyBorder="1" applyAlignment="1">
      <alignment horizontal="center" vertical="center"/>
    </xf>
    <xf numFmtId="0" fontId="6" fillId="0" borderId="0" xfId="1" applyFill="1" applyBorder="1" applyAlignment="1">
      <alignment horizontal="center" vertical="center"/>
    </xf>
    <xf numFmtId="0" fontId="0" fillId="7" borderId="0" xfId="0" applyFill="1"/>
    <xf numFmtId="0" fontId="6" fillId="0" borderId="35" xfId="1" applyBorder="1" applyAlignment="1">
      <alignment horizontal="center" vertical="center"/>
    </xf>
    <xf numFmtId="0" fontId="6" fillId="0" borderId="34" xfId="1" applyBorder="1" applyAlignment="1">
      <alignment horizontal="center" vertical="center"/>
    </xf>
    <xf numFmtId="0" fontId="6" fillId="0" borderId="42" xfId="1" applyBorder="1" applyAlignment="1">
      <alignment horizontal="center" vertical="center"/>
    </xf>
    <xf numFmtId="0" fontId="0" fillId="0" borderId="8" xfId="1" applyFont="1" applyBorder="1" applyAlignment="1">
      <alignment horizontal="center" vertical="center"/>
    </xf>
    <xf numFmtId="0" fontId="0" fillId="0" borderId="29" xfId="1" applyFont="1" applyBorder="1" applyAlignment="1">
      <alignment horizontal="right" vertical="center"/>
    </xf>
    <xf numFmtId="0" fontId="0" fillId="0" borderId="14" xfId="1" applyFont="1" applyBorder="1" applyAlignment="1">
      <alignment horizontal="left" vertical="center"/>
    </xf>
    <xf numFmtId="0" fontId="6" fillId="0" borderId="34" xfId="1" applyBorder="1" applyAlignment="1">
      <alignment horizontal="left" vertical="center"/>
    </xf>
    <xf numFmtId="0" fontId="0" fillId="0" borderId="0" xfId="1" applyFont="1" applyFill="1" applyBorder="1" applyAlignment="1">
      <alignment horizontal="left" vertical="center"/>
    </xf>
    <xf numFmtId="0" fontId="0" fillId="0" borderId="16" xfId="1" applyFont="1" applyBorder="1" applyAlignment="1">
      <alignment horizontal="right" vertical="center"/>
    </xf>
    <xf numFmtId="0" fontId="6" fillId="0" borderId="13" xfId="1" applyBorder="1" applyAlignment="1">
      <alignment horizontal="left" vertical="center"/>
    </xf>
    <xf numFmtId="0" fontId="0" fillId="0" borderId="0" xfId="0" applyAlignment="1"/>
    <xf numFmtId="0" fontId="6" fillId="0" borderId="47" xfId="1" applyBorder="1" applyAlignment="1">
      <alignment horizontal="center" vertical="center"/>
    </xf>
    <xf numFmtId="0" fontId="6" fillId="0" borderId="53" xfId="1" applyBorder="1" applyAlignment="1">
      <alignment horizontal="center" vertical="center"/>
    </xf>
    <xf numFmtId="0" fontId="0" fillId="0" borderId="1" xfId="0" applyBorder="1"/>
    <xf numFmtId="0" fontId="0" fillId="0" borderId="1" xfId="1" applyFont="1" applyBorder="1" applyAlignment="1">
      <alignment horizontal="right" vertical="center"/>
    </xf>
    <xf numFmtId="0" fontId="6" fillId="0" borderId="1" xfId="1" applyNumberFormat="1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3" xfId="0" applyBorder="1"/>
    <xf numFmtId="0" fontId="0" fillId="0" borderId="4" xfId="1" applyFont="1" applyBorder="1" applyAlignment="1">
      <alignment horizontal="left" vertical="center"/>
    </xf>
    <xf numFmtId="0" fontId="0" fillId="0" borderId="4" xfId="1" applyFont="1" applyBorder="1" applyAlignment="1">
      <alignment horizontal="right" vertical="center"/>
    </xf>
    <xf numFmtId="0" fontId="6" fillId="0" borderId="4" xfId="1" applyNumberFormat="1" applyFill="1" applyBorder="1" applyAlignment="1">
      <alignment horizontal="center" vertical="center"/>
    </xf>
    <xf numFmtId="0" fontId="6" fillId="0" borderId="5" xfId="1" applyNumberForma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right"/>
    </xf>
    <xf numFmtId="0" fontId="0" fillId="0" borderId="10" xfId="0" applyBorder="1"/>
    <xf numFmtId="0" fontId="0" fillId="0" borderId="1" xfId="0" applyBorder="1" applyAlignment="1">
      <alignment horizontal="left"/>
    </xf>
    <xf numFmtId="0" fontId="0" fillId="0" borderId="3" xfId="1" applyFont="1" applyBorder="1" applyAlignment="1">
      <alignment horizontal="left" vertical="center"/>
    </xf>
    <xf numFmtId="0" fontId="0" fillId="0" borderId="4" xfId="0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6" fillId="0" borderId="7" xfId="1" applyNumberFormat="1" applyFill="1" applyBorder="1" applyAlignment="1">
      <alignment horizontal="center" vertical="center"/>
    </xf>
    <xf numFmtId="0" fontId="0" fillId="0" borderId="6" xfId="1" applyFont="1" applyBorder="1" applyAlignment="1">
      <alignment horizontal="left" vertical="center"/>
    </xf>
    <xf numFmtId="0" fontId="6" fillId="0" borderId="9" xfId="1" applyBorder="1" applyAlignment="1">
      <alignment horizontal="right" vertical="center"/>
    </xf>
    <xf numFmtId="0" fontId="6" fillId="0" borderId="9" xfId="1" applyNumberFormat="1" applyFill="1" applyBorder="1" applyAlignment="1">
      <alignment horizontal="center" vertical="center"/>
    </xf>
    <xf numFmtId="0" fontId="6" fillId="0" borderId="10" xfId="1" applyNumberFormat="1" applyFill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0" borderId="9" xfId="1" applyFont="1" applyBorder="1" applyAlignment="1">
      <alignment horizontal="center" vertical="center"/>
    </xf>
    <xf numFmtId="0" fontId="0" fillId="0" borderId="9" xfId="1" applyFont="1" applyBorder="1" applyAlignment="1">
      <alignment horizontal="left" vertical="center"/>
    </xf>
    <xf numFmtId="0" fontId="3" fillId="0" borderId="0" xfId="1" applyFont="1" applyFill="1" applyAlignment="1">
      <alignment vertical="center"/>
    </xf>
    <xf numFmtId="0" fontId="6" fillId="0" borderId="0" xfId="1" applyFill="1" applyAlignment="1">
      <alignment vertical="center"/>
    </xf>
    <xf numFmtId="0" fontId="0" fillId="0" borderId="9" xfId="0" applyBorder="1" applyAlignment="1"/>
    <xf numFmtId="0" fontId="0" fillId="0" borderId="1" xfId="1" applyFont="1" applyFill="1" applyBorder="1" applyAlignment="1">
      <alignment vertical="center"/>
    </xf>
    <xf numFmtId="0" fontId="6" fillId="0" borderId="1" xfId="1" applyFill="1" applyBorder="1" applyAlignment="1">
      <alignment vertical="center"/>
    </xf>
    <xf numFmtId="0" fontId="0" fillId="0" borderId="9" xfId="1" applyFont="1" applyFill="1" applyBorder="1" applyAlignment="1">
      <alignment vertical="center"/>
    </xf>
    <xf numFmtId="0" fontId="0" fillId="0" borderId="4" xfId="1" applyFont="1" applyFill="1" applyBorder="1" applyAlignment="1">
      <alignment vertical="center"/>
    </xf>
    <xf numFmtId="0" fontId="0" fillId="0" borderId="1" xfId="0" applyBorder="1" applyAlignment="1"/>
    <xf numFmtId="0" fontId="6" fillId="0" borderId="9" xfId="1" applyFill="1" applyBorder="1" applyAlignment="1">
      <alignment vertical="center"/>
    </xf>
    <xf numFmtId="0" fontId="0" fillId="5" borderId="9" xfId="0" applyFill="1" applyBorder="1" applyAlignment="1"/>
    <xf numFmtId="0" fontId="0" fillId="5" borderId="6" xfId="1" applyFont="1" applyFill="1" applyBorder="1" applyAlignment="1">
      <alignment horizontal="center" vertical="center"/>
    </xf>
    <xf numFmtId="0" fontId="0" fillId="5" borderId="2" xfId="1" applyFont="1" applyFill="1" applyBorder="1" applyAlignment="1">
      <alignment horizontal="center" vertical="center"/>
    </xf>
    <xf numFmtId="0" fontId="0" fillId="5" borderId="37" xfId="1" applyFont="1" applyFill="1" applyBorder="1" applyAlignment="1">
      <alignment horizontal="right" vertical="center"/>
    </xf>
    <xf numFmtId="0" fontId="0" fillId="5" borderId="2" xfId="1" applyFont="1" applyFill="1" applyBorder="1" applyAlignment="1">
      <alignment horizontal="left" vertical="center"/>
    </xf>
    <xf numFmtId="0" fontId="6" fillId="5" borderId="15" xfId="1" applyFill="1" applyBorder="1" applyAlignment="1">
      <alignment horizontal="left" vertical="center"/>
    </xf>
    <xf numFmtId="0" fontId="6" fillId="5" borderId="1" xfId="1" applyFill="1" applyBorder="1" applyAlignment="1">
      <alignment vertical="center"/>
    </xf>
    <xf numFmtId="0" fontId="6" fillId="5" borderId="1" xfId="1" applyFill="1" applyBorder="1" applyAlignment="1">
      <alignment horizontal="center" vertical="center"/>
    </xf>
    <xf numFmtId="176" fontId="6" fillId="5" borderId="28" xfId="1" applyNumberFormat="1" applyFill="1" applyBorder="1" applyAlignment="1">
      <alignment horizontal="center" vertical="center"/>
    </xf>
    <xf numFmtId="176" fontId="6" fillId="5" borderId="7" xfId="1" applyNumberFormat="1" applyFill="1" applyBorder="1" applyAlignment="1">
      <alignment horizontal="center" vertical="center"/>
    </xf>
    <xf numFmtId="0" fontId="0" fillId="5" borderId="11" xfId="1" applyFont="1" applyFill="1" applyBorder="1" applyAlignment="1">
      <alignment vertical="center"/>
    </xf>
    <xf numFmtId="0" fontId="6" fillId="5" borderId="4" xfId="1" applyFill="1" applyBorder="1" applyAlignment="1">
      <alignment horizontal="center" vertical="center"/>
    </xf>
    <xf numFmtId="0" fontId="0" fillId="5" borderId="0" xfId="1" applyFont="1" applyFill="1" applyAlignment="1">
      <alignment horizontal="left" vertical="center"/>
    </xf>
    <xf numFmtId="0" fontId="0" fillId="5" borderId="1" xfId="1" applyFont="1" applyFill="1" applyBorder="1" applyAlignment="1">
      <alignment vertical="center"/>
    </xf>
    <xf numFmtId="0" fontId="0" fillId="5" borderId="4" xfId="1" applyFont="1" applyFill="1" applyBorder="1" applyAlignment="1">
      <alignment horizontal="left" vertical="center"/>
    </xf>
    <xf numFmtId="0" fontId="0" fillId="5" borderId="1" xfId="0" applyFill="1" applyBorder="1"/>
    <xf numFmtId="0" fontId="0" fillId="5" borderId="1" xfId="1" applyFont="1" applyFill="1" applyBorder="1" applyAlignment="1">
      <alignment horizontal="left" vertical="center"/>
    </xf>
    <xf numFmtId="0" fontId="6" fillId="5" borderId="4" xfId="1" applyNumberFormat="1" applyFill="1" applyBorder="1" applyAlignment="1">
      <alignment horizontal="center" vertical="center"/>
    </xf>
    <xf numFmtId="0" fontId="0" fillId="5" borderId="4" xfId="0" applyFill="1" applyBorder="1"/>
    <xf numFmtId="0" fontId="0" fillId="5" borderId="6" xfId="0" applyFill="1" applyBorder="1"/>
    <xf numFmtId="0" fontId="0" fillId="5" borderId="1" xfId="0" applyFill="1" applyBorder="1" applyAlignment="1">
      <alignment horizontal="right"/>
    </xf>
    <xf numFmtId="0" fontId="6" fillId="5" borderId="1" xfId="1" applyFill="1" applyBorder="1" applyAlignment="1">
      <alignment horizontal="left" vertical="center"/>
    </xf>
    <xf numFmtId="0" fontId="0" fillId="5" borderId="7" xfId="0" applyFill="1" applyBorder="1"/>
    <xf numFmtId="0" fontId="0" fillId="5" borderId="1" xfId="0" applyFill="1" applyBorder="1" applyAlignment="1">
      <alignment horizontal="left"/>
    </xf>
    <xf numFmtId="176" fontId="6" fillId="5" borderId="4" xfId="1" applyNumberFormat="1" applyFill="1" applyBorder="1" applyAlignment="1">
      <alignment horizontal="center" vertical="center"/>
    </xf>
    <xf numFmtId="0" fontId="6" fillId="5" borderId="1" xfId="1" applyNumberFormat="1" applyFill="1" applyBorder="1" applyAlignment="1">
      <alignment horizontal="center" vertical="center"/>
    </xf>
    <xf numFmtId="0" fontId="0" fillId="5" borderId="4" xfId="1" applyFont="1" applyFill="1" applyBorder="1" applyAlignment="1">
      <alignment horizontal="center" vertical="center"/>
    </xf>
    <xf numFmtId="0" fontId="0" fillId="5" borderId="1" xfId="1" applyFont="1" applyFill="1" applyBorder="1" applyAlignment="1">
      <alignment horizontal="center" vertical="center"/>
    </xf>
    <xf numFmtId="0" fontId="0" fillId="5" borderId="8" xfId="1" applyFont="1" applyFill="1" applyBorder="1" applyAlignment="1">
      <alignment horizontal="center" vertical="center"/>
    </xf>
    <xf numFmtId="0" fontId="0" fillId="5" borderId="9" xfId="1" applyFont="1" applyFill="1" applyBorder="1" applyAlignment="1">
      <alignment horizontal="center" vertical="center"/>
    </xf>
    <xf numFmtId="0" fontId="0" fillId="5" borderId="9" xfId="1" applyFont="1" applyFill="1" applyBorder="1" applyAlignment="1">
      <alignment horizontal="right" vertical="center"/>
    </xf>
    <xf numFmtId="0" fontId="0" fillId="5" borderId="9" xfId="1" applyFont="1" applyFill="1" applyBorder="1" applyAlignment="1">
      <alignment horizontal="left" vertical="center"/>
    </xf>
    <xf numFmtId="0" fontId="6" fillId="5" borderId="9" xfId="1" applyFill="1" applyBorder="1" applyAlignment="1">
      <alignment horizontal="left" vertical="center"/>
    </xf>
    <xf numFmtId="0" fontId="6" fillId="5" borderId="9" xfId="1" applyFill="1" applyBorder="1" applyAlignment="1">
      <alignment horizontal="center" vertical="center"/>
    </xf>
    <xf numFmtId="0" fontId="6" fillId="5" borderId="9" xfId="1" applyNumberFormat="1" applyFill="1" applyBorder="1" applyAlignment="1">
      <alignment horizontal="center" vertical="center"/>
    </xf>
    <xf numFmtId="0" fontId="6" fillId="5" borderId="10" xfId="1" applyNumberFormat="1" applyFill="1" applyBorder="1" applyAlignment="1">
      <alignment horizontal="center" vertical="center"/>
    </xf>
    <xf numFmtId="176" fontId="6" fillId="5" borderId="31" xfId="1" applyNumberFormat="1" applyFill="1" applyBorder="1" applyAlignment="1">
      <alignment horizontal="center" vertical="center"/>
    </xf>
    <xf numFmtId="0" fontId="0" fillId="6" borderId="49" xfId="0" applyFill="1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0" xfId="1" applyFont="1" applyFill="1" applyBorder="1" applyAlignment="1">
      <alignment horizontal="center" vertical="center"/>
    </xf>
    <xf numFmtId="0" fontId="6" fillId="0" borderId="42" xfId="1" applyBorder="1" applyAlignment="1">
      <alignment horizontal="center" vertical="center"/>
    </xf>
    <xf numFmtId="0" fontId="0" fillId="0" borderId="11" xfId="1" applyFont="1" applyFill="1" applyBorder="1" applyAlignment="1">
      <alignment vertical="center"/>
    </xf>
    <xf numFmtId="176" fontId="0" fillId="0" borderId="1" xfId="1" applyNumberFormat="1" applyFont="1" applyFill="1" applyBorder="1" applyAlignment="1">
      <alignment horizontal="left" vertical="center"/>
    </xf>
    <xf numFmtId="0" fontId="0" fillId="0" borderId="2" xfId="1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6" fillId="8" borderId="11" xfId="1" applyFill="1" applyBorder="1" applyAlignment="1">
      <alignment horizontal="center" vertical="center"/>
    </xf>
    <xf numFmtId="0" fontId="0" fillId="0" borderId="4" xfId="1" applyNumberFormat="1" applyFont="1" applyFill="1" applyBorder="1" applyAlignment="1">
      <alignment horizontal="left" vertical="center"/>
    </xf>
    <xf numFmtId="0" fontId="0" fillId="8" borderId="6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7" xfId="0" applyBorder="1"/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6" fillId="0" borderId="17" xfId="1" applyNumberFormat="1" applyFill="1" applyBorder="1" applyAlignment="1">
      <alignment horizontal="center" vertical="center"/>
    </xf>
    <xf numFmtId="0" fontId="0" fillId="0" borderId="1" xfId="1" applyNumberFormat="1" applyFont="1" applyFill="1" applyBorder="1" applyAlignment="1">
      <alignment horizontal="center" vertical="center"/>
    </xf>
    <xf numFmtId="0" fontId="0" fillId="0" borderId="1" xfId="1" applyNumberFormat="1" applyFont="1" applyFill="1" applyBorder="1" applyAlignment="1">
      <alignment horizontal="left" vertical="center"/>
    </xf>
    <xf numFmtId="0" fontId="0" fillId="9" borderId="6" xfId="1" applyFont="1" applyFill="1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0" borderId="17" xfId="0" applyBorder="1" applyAlignment="1"/>
    <xf numFmtId="0" fontId="6" fillId="0" borderId="28" xfId="1" applyNumberFormat="1" applyFill="1" applyBorder="1" applyAlignment="1">
      <alignment horizontal="center" vertical="center"/>
    </xf>
    <xf numFmtId="0" fontId="0" fillId="0" borderId="0" xfId="1" applyFont="1" applyBorder="1" applyAlignment="1">
      <alignment horizontal="center" vertical="center"/>
    </xf>
    <xf numFmtId="0" fontId="0" fillId="0" borderId="0" xfId="1" applyFont="1" applyBorder="1" applyAlignment="1">
      <alignment horizontal="right" vertical="center"/>
    </xf>
    <xf numFmtId="0" fontId="9" fillId="0" borderId="0" xfId="3" applyFont="1" applyBorder="1" applyAlignment="1">
      <alignment horizontal="left" vertical="center"/>
    </xf>
    <xf numFmtId="0" fontId="6" fillId="0" borderId="0" xfId="1" applyBorder="1" applyAlignment="1">
      <alignment horizontal="left" vertical="center"/>
    </xf>
    <xf numFmtId="0" fontId="6" fillId="0" borderId="0" xfId="1" applyFill="1" applyBorder="1" applyAlignment="1">
      <alignment vertical="center"/>
    </xf>
    <xf numFmtId="176" fontId="6" fillId="0" borderId="0" xfId="1" applyNumberFormat="1" applyFill="1" applyBorder="1" applyAlignment="1">
      <alignment horizontal="center" vertical="center"/>
    </xf>
    <xf numFmtId="0" fontId="9" fillId="0" borderId="1" xfId="1" applyFont="1" applyBorder="1" applyAlignment="1">
      <alignment horizontal="left" vertical="center"/>
    </xf>
    <xf numFmtId="0" fontId="9" fillId="0" borderId="1" xfId="3" applyFont="1" applyBorder="1" applyAlignment="1">
      <alignment horizontal="left" vertical="center"/>
    </xf>
    <xf numFmtId="0" fontId="6" fillId="0" borderId="4" xfId="1" applyBorder="1" applyAlignment="1">
      <alignment horizontal="center" vertical="center"/>
    </xf>
    <xf numFmtId="0" fontId="0" fillId="0" borderId="9" xfId="1" applyFont="1" applyBorder="1" applyAlignment="1">
      <alignment horizontal="right" vertical="center"/>
    </xf>
    <xf numFmtId="0" fontId="6" fillId="0" borderId="11" xfId="1" applyBorder="1" applyAlignment="1">
      <alignment horizontal="center" vertical="center"/>
    </xf>
    <xf numFmtId="0" fontId="0" fillId="0" borderId="11" xfId="1" applyFont="1" applyBorder="1" applyAlignment="1">
      <alignment horizontal="right" vertical="center"/>
    </xf>
    <xf numFmtId="0" fontId="6" fillId="0" borderId="11" xfId="1" applyBorder="1" applyAlignment="1">
      <alignment horizontal="left" vertical="center"/>
    </xf>
    <xf numFmtId="0" fontId="0" fillId="0" borderId="11" xfId="0" applyBorder="1" applyAlignment="1"/>
    <xf numFmtId="0" fontId="6" fillId="0" borderId="9" xfId="1" applyBorder="1" applyAlignment="1">
      <alignment horizontal="center" vertical="center"/>
    </xf>
    <xf numFmtId="0" fontId="0" fillId="0" borderId="4" xfId="0" applyBorder="1" applyAlignment="1"/>
    <xf numFmtId="0" fontId="10" fillId="0" borderId="6" xfId="1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1" applyFont="1" applyBorder="1" applyAlignment="1">
      <alignment horizontal="left" vertical="center" wrapText="1"/>
    </xf>
    <xf numFmtId="0" fontId="0" fillId="0" borderId="11" xfId="1" applyFont="1" applyBorder="1" applyAlignment="1">
      <alignment horizontal="left" vertical="center"/>
    </xf>
    <xf numFmtId="0" fontId="0" fillId="9" borderId="1" xfId="1" applyFont="1" applyFill="1" applyBorder="1" applyAlignment="1">
      <alignment horizontal="left" vertical="center"/>
    </xf>
    <xf numFmtId="0" fontId="9" fillId="0" borderId="9" xfId="3" applyFont="1" applyBorder="1" applyAlignment="1">
      <alignment horizontal="left" vertical="center"/>
    </xf>
    <xf numFmtId="0" fontId="0" fillId="0" borderId="0" xfId="0" applyAlignment="1">
      <alignment vertical="center"/>
    </xf>
    <xf numFmtId="176" fontId="0" fillId="0" borderId="0" xfId="0" applyNumberFormat="1"/>
    <xf numFmtId="176" fontId="0" fillId="0" borderId="1" xfId="0" applyNumberFormat="1" applyBorder="1"/>
    <xf numFmtId="176" fontId="0" fillId="0" borderId="7" xfId="0" applyNumberFormat="1" applyBorder="1"/>
    <xf numFmtId="0" fontId="10" fillId="0" borderId="1" xfId="1" applyFont="1" applyFill="1" applyBorder="1" applyAlignment="1">
      <alignment horizontal="center" vertical="center"/>
    </xf>
    <xf numFmtId="38" fontId="4" fillId="0" borderId="0" xfId="4" applyFont="1" applyFill="1" applyAlignment="1">
      <alignment horizontal="right" vertical="center"/>
    </xf>
    <xf numFmtId="38" fontId="6" fillId="0" borderId="0" xfId="4" applyFill="1" applyAlignment="1">
      <alignment horizontal="right" vertical="center"/>
    </xf>
    <xf numFmtId="38" fontId="0" fillId="0" borderId="0" xfId="4" applyFont="1" applyFill="1" applyAlignment="1">
      <alignment horizontal="right" vertical="center"/>
    </xf>
    <xf numFmtId="0" fontId="10" fillId="0" borderId="1" xfId="1" applyFont="1" applyFill="1" applyBorder="1" applyAlignment="1">
      <alignment vertical="center"/>
    </xf>
    <xf numFmtId="0" fontId="11" fillId="0" borderId="1" xfId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1" fillId="0" borderId="1" xfId="1" applyFont="1" applyFill="1" applyBorder="1" applyAlignment="1">
      <alignment horizontal="center" vertical="center"/>
    </xf>
    <xf numFmtId="0" fontId="10" fillId="0" borderId="9" xfId="1" applyFont="1" applyFill="1" applyBorder="1" applyAlignment="1">
      <alignment horizontal="center" vertical="center"/>
    </xf>
    <xf numFmtId="0" fontId="10" fillId="0" borderId="11" xfId="1" applyFont="1" applyBorder="1" applyAlignment="1">
      <alignment horizontal="left" vertical="center"/>
    </xf>
    <xf numFmtId="0" fontId="10" fillId="0" borderId="9" xfId="1" applyFont="1" applyBorder="1" applyAlignment="1">
      <alignment horizontal="left" vertical="center"/>
    </xf>
    <xf numFmtId="0" fontId="10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10" fillId="0" borderId="1" xfId="0" applyFont="1" applyBorder="1" applyAlignment="1">
      <alignment horizontal="left"/>
    </xf>
    <xf numFmtId="0" fontId="0" fillId="9" borderId="6" xfId="0" applyFill="1" applyBorder="1" applyAlignment="1">
      <alignment horizontal="center"/>
    </xf>
    <xf numFmtId="0" fontId="0" fillId="9" borderId="1" xfId="0" applyFill="1" applyBorder="1" applyAlignment="1">
      <alignment horizontal="left"/>
    </xf>
    <xf numFmtId="0" fontId="0" fillId="9" borderId="1" xfId="0" applyFill="1" applyBorder="1" applyAlignment="1">
      <alignment horizontal="right"/>
    </xf>
    <xf numFmtId="0" fontId="6" fillId="9" borderId="1" xfId="1" applyFill="1" applyBorder="1" applyAlignment="1">
      <alignment horizontal="left" vertical="center"/>
    </xf>
    <xf numFmtId="0" fontId="0" fillId="9" borderId="1" xfId="0" applyFill="1" applyBorder="1" applyAlignment="1"/>
    <xf numFmtId="0" fontId="6" fillId="9" borderId="1" xfId="1" applyFill="1" applyBorder="1" applyAlignment="1">
      <alignment horizontal="center" vertical="center"/>
    </xf>
    <xf numFmtId="0" fontId="0" fillId="9" borderId="1" xfId="0" applyFill="1" applyBorder="1"/>
    <xf numFmtId="176" fontId="6" fillId="9" borderId="1" xfId="1" applyNumberFormat="1" applyFill="1" applyBorder="1" applyAlignment="1">
      <alignment horizontal="center" vertical="center"/>
    </xf>
    <xf numFmtId="176" fontId="0" fillId="9" borderId="1" xfId="0" applyNumberFormat="1" applyFill="1" applyBorder="1"/>
    <xf numFmtId="176" fontId="0" fillId="9" borderId="1" xfId="0" applyNumberFormat="1" applyFill="1" applyBorder="1" applyAlignment="1">
      <alignment horizontal="center"/>
    </xf>
    <xf numFmtId="176" fontId="0" fillId="9" borderId="7" xfId="0" applyNumberFormat="1" applyFill="1" applyBorder="1"/>
    <xf numFmtId="0" fontId="10" fillId="9" borderId="1" xfId="1" applyFont="1" applyFill="1" applyBorder="1" applyAlignment="1">
      <alignment horizontal="center" vertical="center"/>
    </xf>
    <xf numFmtId="0" fontId="0" fillId="9" borderId="8" xfId="0" applyFill="1" applyBorder="1" applyAlignment="1">
      <alignment horizontal="center"/>
    </xf>
    <xf numFmtId="0" fontId="0" fillId="9" borderId="9" xfId="0" applyFill="1" applyBorder="1" applyAlignment="1">
      <alignment horizontal="left"/>
    </xf>
    <xf numFmtId="0" fontId="0" fillId="9" borderId="9" xfId="0" applyFill="1" applyBorder="1" applyAlignment="1">
      <alignment horizontal="right"/>
    </xf>
    <xf numFmtId="0" fontId="0" fillId="9" borderId="9" xfId="0" applyFill="1" applyBorder="1"/>
    <xf numFmtId="0" fontId="6" fillId="9" borderId="9" xfId="1" applyFill="1" applyBorder="1" applyAlignment="1">
      <alignment horizontal="left" vertical="center"/>
    </xf>
    <xf numFmtId="0" fontId="0" fillId="9" borderId="9" xfId="0" applyFill="1" applyBorder="1" applyAlignment="1"/>
    <xf numFmtId="0" fontId="6" fillId="9" borderId="9" xfId="1" applyFill="1" applyBorder="1" applyAlignment="1">
      <alignment horizontal="center" vertical="center"/>
    </xf>
    <xf numFmtId="176" fontId="6" fillId="9" borderId="9" xfId="1" applyNumberFormat="1" applyFill="1" applyBorder="1" applyAlignment="1">
      <alignment horizontal="center" vertical="center"/>
    </xf>
    <xf numFmtId="176" fontId="0" fillId="9" borderId="9" xfId="0" applyNumberFormat="1" applyFill="1" applyBorder="1"/>
    <xf numFmtId="176" fontId="0" fillId="9" borderId="10" xfId="0" applyNumberFormat="1" applyFill="1" applyBorder="1"/>
    <xf numFmtId="176" fontId="6" fillId="9" borderId="7" xfId="1" applyNumberFormat="1" applyFill="1" applyBorder="1" applyAlignment="1">
      <alignment horizontal="center" vertical="center"/>
    </xf>
    <xf numFmtId="176" fontId="0" fillId="9" borderId="1" xfId="1" applyNumberFormat="1" applyFont="1" applyFill="1" applyBorder="1" applyAlignment="1">
      <alignment horizontal="center" vertical="center"/>
    </xf>
    <xf numFmtId="176" fontId="0" fillId="9" borderId="1" xfId="1" applyNumberFormat="1" applyFont="1" applyFill="1" applyBorder="1" applyAlignment="1">
      <alignment horizontal="left" vertical="center"/>
    </xf>
    <xf numFmtId="0" fontId="6" fillId="2" borderId="17" xfId="1" applyFill="1" applyBorder="1" applyAlignment="1">
      <alignment horizontal="center" vertical="center"/>
    </xf>
    <xf numFmtId="0" fontId="0" fillId="2" borderId="17" xfId="1" applyFont="1" applyFill="1" applyBorder="1" applyAlignment="1">
      <alignment horizontal="center" vertical="center"/>
    </xf>
    <xf numFmtId="0" fontId="0" fillId="2" borderId="17" xfId="1" applyFont="1" applyFill="1" applyBorder="1" applyAlignment="1">
      <alignment horizontal="center" vertical="center"/>
    </xf>
    <xf numFmtId="38" fontId="6" fillId="0" borderId="1" xfId="4" applyFill="1" applyBorder="1" applyAlignment="1">
      <alignment horizontal="right" vertical="center"/>
    </xf>
    <xf numFmtId="38" fontId="6" fillId="0" borderId="9" xfId="4" applyFill="1" applyBorder="1" applyAlignment="1">
      <alignment horizontal="right" vertical="center"/>
    </xf>
    <xf numFmtId="0" fontId="10" fillId="0" borderId="4" xfId="1" applyFont="1" applyBorder="1" applyAlignment="1">
      <alignment horizontal="left" vertical="center"/>
    </xf>
    <xf numFmtId="0" fontId="10" fillId="0" borderId="4" xfId="1" applyFont="1" applyFill="1" applyBorder="1" applyAlignment="1">
      <alignment horizontal="center" vertical="center"/>
    </xf>
    <xf numFmtId="38" fontId="6" fillId="0" borderId="4" xfId="4" applyFill="1" applyBorder="1" applyAlignment="1">
      <alignment horizontal="right" vertical="center"/>
    </xf>
    <xf numFmtId="0" fontId="10" fillId="8" borderId="4" xfId="1" applyFont="1" applyFill="1" applyBorder="1" applyAlignment="1">
      <alignment horizontal="center" vertical="center"/>
    </xf>
    <xf numFmtId="176" fontId="0" fillId="0" borderId="4" xfId="1" applyNumberFormat="1" applyFont="1" applyFill="1" applyBorder="1" applyAlignment="1">
      <alignment horizontal="left" vertical="center"/>
    </xf>
    <xf numFmtId="0" fontId="6" fillId="8" borderId="4" xfId="1" applyFill="1" applyBorder="1" applyAlignment="1">
      <alignment horizontal="center" vertical="center"/>
    </xf>
    <xf numFmtId="176" fontId="0" fillId="0" borderId="4" xfId="0" applyNumberFormat="1" applyBorder="1"/>
    <xf numFmtId="176" fontId="0" fillId="0" borderId="5" xfId="0" applyNumberFormat="1" applyBorder="1"/>
    <xf numFmtId="0" fontId="6" fillId="0" borderId="4" xfId="1" applyFill="1" applyBorder="1" applyAlignment="1">
      <alignment vertical="center"/>
    </xf>
    <xf numFmtId="0" fontId="11" fillId="0" borderId="4" xfId="1" applyFont="1" applyFill="1" applyBorder="1" applyAlignment="1">
      <alignment vertical="center"/>
    </xf>
    <xf numFmtId="38" fontId="6" fillId="9" borderId="1" xfId="4" applyFill="1" applyBorder="1" applyAlignment="1">
      <alignment horizontal="right" vertical="center"/>
    </xf>
    <xf numFmtId="38" fontId="6" fillId="9" borderId="9" xfId="4" applyFill="1" applyBorder="1" applyAlignment="1">
      <alignment horizontal="right" vertical="center"/>
    </xf>
    <xf numFmtId="176" fontId="0" fillId="0" borderId="4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10" fillId="0" borderId="1" xfId="1" applyNumberFormat="1" applyFont="1" applyFill="1" applyBorder="1" applyAlignment="1">
      <alignment horizontal="center" vertical="center"/>
    </xf>
    <xf numFmtId="0" fontId="6" fillId="0" borderId="4" xfId="1" applyFill="1" applyBorder="1" applyAlignment="1">
      <alignment horizontal="center" vertical="center"/>
    </xf>
    <xf numFmtId="0" fontId="6" fillId="0" borderId="9" xfId="1" applyFill="1" applyBorder="1" applyAlignment="1">
      <alignment horizontal="center" vertical="center"/>
    </xf>
    <xf numFmtId="0" fontId="6" fillId="0" borderId="8" xfId="1" applyBorder="1" applyAlignment="1">
      <alignment horizontal="center" vertical="center"/>
    </xf>
    <xf numFmtId="0" fontId="6" fillId="0" borderId="4" xfId="1" applyFill="1" applyBorder="1" applyAlignment="1">
      <alignment vertical="center"/>
    </xf>
    <xf numFmtId="0" fontId="6" fillId="0" borderId="9" xfId="1" applyFill="1" applyBorder="1" applyAlignment="1">
      <alignment vertical="center"/>
    </xf>
    <xf numFmtId="0" fontId="0" fillId="0" borderId="9" xfId="1" applyFont="1" applyFill="1" applyBorder="1" applyAlignment="1">
      <alignment horizontal="center" vertical="center"/>
    </xf>
    <xf numFmtId="0" fontId="6" fillId="2" borderId="17" xfId="1" applyFill="1" applyBorder="1" applyAlignment="1">
      <alignment horizontal="center" vertical="center"/>
    </xf>
    <xf numFmtId="0" fontId="0" fillId="2" borderId="17" xfId="1" applyFont="1" applyFill="1" applyBorder="1" applyAlignment="1">
      <alignment horizontal="center" vertical="center"/>
    </xf>
    <xf numFmtId="0" fontId="6" fillId="2" borderId="9" xfId="1" applyFill="1" applyBorder="1" applyAlignment="1">
      <alignment horizontal="center" vertical="center"/>
    </xf>
    <xf numFmtId="0" fontId="12" fillId="0" borderId="0" xfId="1" applyFont="1" applyFill="1" applyAlignment="1">
      <alignment horizontal="left" vertical="center"/>
    </xf>
    <xf numFmtId="0" fontId="6" fillId="0" borderId="0" xfId="1" applyFont="1" applyFill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6" fillId="0" borderId="1" xfId="1" applyFont="1" applyFill="1" applyBorder="1" applyAlignment="1">
      <alignment horizontal="left" vertical="center"/>
    </xf>
    <xf numFmtId="0" fontId="6" fillId="0" borderId="9" xfId="1" applyFont="1" applyFill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6" fillId="0" borderId="4" xfId="1" applyFont="1" applyFill="1" applyBorder="1" applyAlignment="1">
      <alignment horizontal="left" vertical="center"/>
    </xf>
    <xf numFmtId="0" fontId="6" fillId="9" borderId="1" xfId="1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9" borderId="9" xfId="1" applyFont="1" applyFill="1" applyBorder="1" applyAlignment="1">
      <alignment horizontal="left" vertical="center"/>
    </xf>
    <xf numFmtId="0" fontId="6" fillId="0" borderId="0" xfId="1" applyFont="1" applyFill="1" applyBorder="1" applyAlignment="1">
      <alignment horizontal="left" vertical="center"/>
    </xf>
    <xf numFmtId="0" fontId="6" fillId="0" borderId="11" xfId="1" applyFont="1" applyFill="1" applyBorder="1" applyAlignment="1">
      <alignment horizontal="left" vertical="center"/>
    </xf>
    <xf numFmtId="0" fontId="11" fillId="0" borderId="11" xfId="1" applyFont="1" applyFill="1" applyBorder="1" applyAlignment="1">
      <alignment vertical="center"/>
    </xf>
    <xf numFmtId="0" fontId="0" fillId="2" borderId="9" xfId="1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7" xfId="1" applyFont="1" applyFill="1" applyBorder="1" applyAlignment="1">
      <alignment horizontal="left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176" fontId="0" fillId="0" borderId="9" xfId="0" applyNumberFormat="1" applyBorder="1"/>
    <xf numFmtId="176" fontId="0" fillId="0" borderId="10" xfId="0" applyNumberFormat="1" applyBorder="1"/>
    <xf numFmtId="0" fontId="6" fillId="0" borderId="10" xfId="0" applyFont="1" applyBorder="1" applyAlignment="1">
      <alignment horizontal="left" vertical="center"/>
    </xf>
    <xf numFmtId="0" fontId="6" fillId="2" borderId="59" xfId="1" applyFont="1" applyFill="1" applyBorder="1" applyAlignment="1">
      <alignment vertical="center"/>
    </xf>
    <xf numFmtId="0" fontId="0" fillId="2" borderId="49" xfId="1" applyFont="1" applyFill="1" applyBorder="1" applyAlignment="1">
      <alignment horizontal="center" vertical="center"/>
    </xf>
    <xf numFmtId="176" fontId="0" fillId="2" borderId="17" xfId="1" applyNumberFormat="1" applyFont="1" applyFill="1" applyBorder="1" applyAlignment="1">
      <alignment vertical="center"/>
    </xf>
    <xf numFmtId="176" fontId="0" fillId="2" borderId="17" xfId="1" applyNumberFormat="1" applyFont="1" applyFill="1" applyBorder="1" applyAlignment="1">
      <alignment horizontal="center" vertical="center"/>
    </xf>
    <xf numFmtId="0" fontId="6" fillId="0" borderId="58" xfId="1" applyBorder="1"/>
    <xf numFmtId="0" fontId="6" fillId="0" borderId="59" xfId="1" applyBorder="1"/>
    <xf numFmtId="176" fontId="0" fillId="2" borderId="9" xfId="1" applyNumberFormat="1" applyFont="1" applyFill="1" applyBorder="1" applyAlignment="1">
      <alignment vertical="center"/>
    </xf>
    <xf numFmtId="176" fontId="0" fillId="2" borderId="9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2" xfId="0" applyBorder="1" applyAlignment="1">
      <alignment horizontal="center"/>
    </xf>
    <xf numFmtId="0" fontId="10" fillId="8" borderId="11" xfId="1" applyFont="1" applyFill="1" applyBorder="1" applyAlignment="1">
      <alignment horizontal="center" vertical="center"/>
    </xf>
    <xf numFmtId="38" fontId="6" fillId="0" borderId="11" xfId="4" applyFill="1" applyBorder="1" applyAlignment="1">
      <alignment horizontal="right" vertical="center"/>
    </xf>
    <xf numFmtId="176" fontId="0" fillId="0" borderId="11" xfId="1" applyNumberFormat="1" applyFont="1" applyFill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6" fillId="0" borderId="28" xfId="1" applyFont="1" applyFill="1" applyBorder="1" applyAlignment="1">
      <alignment horizontal="left" vertical="center"/>
    </xf>
    <xf numFmtId="38" fontId="4" fillId="0" borderId="0" xfId="4" applyFont="1" applyFill="1" applyAlignment="1">
      <alignment horizontal="left" vertical="center"/>
    </xf>
    <xf numFmtId="38" fontId="6" fillId="0" borderId="0" xfId="4" applyFill="1" applyAlignment="1">
      <alignment horizontal="left" vertical="center"/>
    </xf>
    <xf numFmtId="38" fontId="6" fillId="0" borderId="0" xfId="4" applyFill="1" applyBorder="1" applyAlignment="1">
      <alignment horizontal="left" vertical="center"/>
    </xf>
    <xf numFmtId="38" fontId="0" fillId="0" borderId="0" xfId="4" applyFont="1" applyFill="1" applyAlignment="1">
      <alignment horizontal="left" vertical="center"/>
    </xf>
    <xf numFmtId="0" fontId="6" fillId="5" borderId="0" xfId="1" applyFill="1"/>
    <xf numFmtId="0" fontId="0" fillId="0" borderId="6" xfId="1" applyFont="1" applyFill="1" applyBorder="1" applyAlignment="1">
      <alignment horizontal="center" vertical="center"/>
    </xf>
    <xf numFmtId="0" fontId="0" fillId="0" borderId="1" xfId="1" applyFont="1" applyFill="1" applyBorder="1" applyAlignment="1">
      <alignment horizontal="left" vertical="center"/>
    </xf>
    <xf numFmtId="0" fontId="0" fillId="0" borderId="1" xfId="1" applyFont="1" applyFill="1" applyBorder="1" applyAlignment="1">
      <alignment horizontal="right" vertical="center"/>
    </xf>
    <xf numFmtId="0" fontId="6" fillId="0" borderId="1" xfId="1" applyFill="1" applyBorder="1" applyAlignment="1">
      <alignment horizontal="left" vertical="center"/>
    </xf>
    <xf numFmtId="0" fontId="6" fillId="0" borderId="4" xfId="1" applyFill="1" applyBorder="1" applyAlignment="1">
      <alignment horizontal="center" vertical="center"/>
    </xf>
    <xf numFmtId="0" fontId="6" fillId="0" borderId="9" xfId="1" applyFill="1" applyBorder="1" applyAlignment="1">
      <alignment horizontal="center" vertical="center"/>
    </xf>
    <xf numFmtId="0" fontId="6" fillId="0" borderId="8" xfId="1" applyBorder="1" applyAlignment="1">
      <alignment horizontal="center" vertical="center"/>
    </xf>
    <xf numFmtId="0" fontId="6" fillId="0" borderId="9" xfId="1" applyBorder="1" applyAlignment="1">
      <alignment horizontal="center" vertical="center"/>
    </xf>
    <xf numFmtId="0" fontId="6" fillId="0" borderId="4" xfId="1" applyFill="1" applyBorder="1" applyAlignment="1">
      <alignment vertical="center"/>
    </xf>
    <xf numFmtId="0" fontId="6" fillId="0" borderId="9" xfId="1" applyFill="1" applyBorder="1" applyAlignment="1">
      <alignment vertical="center"/>
    </xf>
    <xf numFmtId="0" fontId="0" fillId="0" borderId="9" xfId="1" applyFont="1" applyFill="1" applyBorder="1" applyAlignment="1">
      <alignment horizontal="center" vertical="center"/>
    </xf>
    <xf numFmtId="0" fontId="6" fillId="2" borderId="17" xfId="1" applyFill="1" applyBorder="1" applyAlignment="1">
      <alignment horizontal="center" vertical="center"/>
    </xf>
    <xf numFmtId="0" fontId="0" fillId="2" borderId="17" xfId="1" applyFont="1" applyFill="1" applyBorder="1" applyAlignment="1">
      <alignment horizontal="center" vertical="center"/>
    </xf>
    <xf numFmtId="0" fontId="6" fillId="2" borderId="9" xfId="1" applyFill="1" applyBorder="1" applyAlignment="1">
      <alignment horizontal="center" vertical="center"/>
    </xf>
    <xf numFmtId="0" fontId="0" fillId="2" borderId="9" xfId="1" applyFont="1" applyFill="1" applyBorder="1" applyAlignment="1">
      <alignment horizontal="center" vertical="center"/>
    </xf>
    <xf numFmtId="0" fontId="6" fillId="0" borderId="6" xfId="1" applyBorder="1" applyAlignment="1">
      <alignment horizontal="center"/>
    </xf>
    <xf numFmtId="0" fontId="6" fillId="0" borderId="1" xfId="1" applyBorder="1" applyAlignment="1">
      <alignment horizontal="center"/>
    </xf>
    <xf numFmtId="0" fontId="6" fillId="0" borderId="50" xfId="1" applyBorder="1" applyAlignment="1">
      <alignment horizontal="center"/>
    </xf>
    <xf numFmtId="0" fontId="6" fillId="0" borderId="52" xfId="1" applyBorder="1" applyAlignment="1">
      <alignment horizontal="center"/>
    </xf>
    <xf numFmtId="0" fontId="6" fillId="0" borderId="51" xfId="1" applyBorder="1" applyAlignment="1">
      <alignment horizontal="center" vertical="center"/>
    </xf>
    <xf numFmtId="0" fontId="6" fillId="0" borderId="22" xfId="1" applyBorder="1" applyAlignment="1">
      <alignment horizontal="center"/>
    </xf>
    <xf numFmtId="0" fontId="6" fillId="0" borderId="8" xfId="1" applyBorder="1" applyAlignment="1">
      <alignment horizontal="center"/>
    </xf>
    <xf numFmtId="0" fontId="6" fillId="0" borderId="56" xfId="1" applyBorder="1" applyAlignment="1">
      <alignment horizontal="center"/>
    </xf>
    <xf numFmtId="0" fontId="6" fillId="0" borderId="51" xfId="1" applyBorder="1" applyAlignment="1">
      <alignment horizontal="center"/>
    </xf>
    <xf numFmtId="0" fontId="6" fillId="6" borderId="49" xfId="1" applyFill="1" applyBorder="1" applyAlignment="1">
      <alignment horizontal="center"/>
    </xf>
    <xf numFmtId="0" fontId="6" fillId="0" borderId="4" xfId="1" applyBorder="1" applyAlignment="1"/>
    <xf numFmtId="0" fontId="6" fillId="0" borderId="0" xfId="1" applyAlignment="1">
      <alignment horizontal="left"/>
    </xf>
    <xf numFmtId="0" fontId="6" fillId="0" borderId="0" xfId="1" applyAlignment="1"/>
    <xf numFmtId="0" fontId="6" fillId="0" borderId="0" xfId="1" applyFont="1" applyAlignment="1">
      <alignment horizontal="left"/>
    </xf>
    <xf numFmtId="176" fontId="6" fillId="0" borderId="0" xfId="1" applyNumberFormat="1"/>
    <xf numFmtId="0" fontId="6" fillId="0" borderId="0" xfId="1" applyAlignment="1">
      <alignment vertical="center"/>
    </xf>
    <xf numFmtId="0" fontId="6" fillId="0" borderId="1" xfId="1" applyBorder="1" applyAlignment="1">
      <alignment horizontal="left"/>
    </xf>
    <xf numFmtId="0" fontId="6" fillId="0" borderId="1" xfId="1" applyBorder="1" applyAlignment="1">
      <alignment horizontal="right"/>
    </xf>
    <xf numFmtId="0" fontId="6" fillId="0" borderId="1" xfId="1" applyBorder="1"/>
    <xf numFmtId="176" fontId="6" fillId="0" borderId="1" xfId="1" applyNumberFormat="1" applyBorder="1"/>
    <xf numFmtId="176" fontId="6" fillId="0" borderId="7" xfId="1" applyNumberFormat="1" applyBorder="1"/>
    <xf numFmtId="0" fontId="6" fillId="0" borderId="7" xfId="1" applyFont="1" applyBorder="1" applyAlignment="1">
      <alignment horizontal="left" vertical="center"/>
    </xf>
    <xf numFmtId="0" fontId="6" fillId="0" borderId="9" xfId="1" applyBorder="1" applyAlignment="1">
      <alignment horizontal="left"/>
    </xf>
    <xf numFmtId="0" fontId="6" fillId="0" borderId="9" xfId="1" applyBorder="1" applyAlignment="1">
      <alignment horizontal="right"/>
    </xf>
    <xf numFmtId="0" fontId="6" fillId="0" borderId="9" xfId="1" applyBorder="1"/>
    <xf numFmtId="0" fontId="6" fillId="0" borderId="9" xfId="1" applyBorder="1" applyAlignment="1"/>
    <xf numFmtId="0" fontId="6" fillId="0" borderId="9" xfId="1" applyFont="1" applyBorder="1" applyAlignment="1">
      <alignment horizontal="left" vertical="center"/>
    </xf>
    <xf numFmtId="176" fontId="6" fillId="0" borderId="9" xfId="1" applyNumberFormat="1" applyBorder="1"/>
    <xf numFmtId="176" fontId="6" fillId="0" borderId="10" xfId="1" applyNumberFormat="1" applyBorder="1"/>
    <xf numFmtId="0" fontId="6" fillId="0" borderId="10" xfId="1" applyFont="1" applyBorder="1" applyAlignment="1">
      <alignment horizontal="left" vertical="center"/>
    </xf>
    <xf numFmtId="0" fontId="6" fillId="0" borderId="4" xfId="1" applyBorder="1" applyAlignment="1">
      <alignment horizontal="right"/>
    </xf>
    <xf numFmtId="0" fontId="6" fillId="0" borderId="4" xfId="1" applyBorder="1"/>
    <xf numFmtId="0" fontId="6" fillId="0" borderId="4" xfId="1" applyBorder="1" applyAlignment="1">
      <alignment horizontal="center"/>
    </xf>
    <xf numFmtId="176" fontId="6" fillId="0" borderId="4" xfId="1" applyNumberFormat="1" applyBorder="1"/>
    <xf numFmtId="176" fontId="6" fillId="0" borderId="4" xfId="1" applyNumberFormat="1" applyBorder="1" applyAlignment="1">
      <alignment horizontal="center" vertical="center"/>
    </xf>
    <xf numFmtId="176" fontId="6" fillId="0" borderId="5" xfId="1" applyNumberFormat="1" applyBorder="1"/>
    <xf numFmtId="0" fontId="10" fillId="0" borderId="1" xfId="1" applyFont="1" applyBorder="1" applyAlignment="1">
      <alignment horizontal="left"/>
    </xf>
    <xf numFmtId="176" fontId="6" fillId="0" borderId="1" xfId="1" applyNumberFormat="1" applyBorder="1" applyAlignment="1">
      <alignment horizontal="center" vertical="center"/>
    </xf>
    <xf numFmtId="0" fontId="6" fillId="0" borderId="1" xfId="1" applyBorder="1" applyAlignment="1"/>
    <xf numFmtId="0" fontId="10" fillId="0" borderId="1" xfId="1" applyFont="1" applyBorder="1" applyAlignment="1">
      <alignment horizontal="center"/>
    </xf>
    <xf numFmtId="176" fontId="6" fillId="0" borderId="0" xfId="1" applyNumberFormat="1" applyAlignment="1">
      <alignment horizontal="center"/>
    </xf>
    <xf numFmtId="176" fontId="6" fillId="0" borderId="1" xfId="1" applyNumberFormat="1" applyBorder="1" applyAlignment="1">
      <alignment horizontal="center"/>
    </xf>
    <xf numFmtId="176" fontId="6" fillId="0" borderId="9" xfId="1" applyNumberFormat="1" applyBorder="1" applyAlignment="1">
      <alignment horizontal="center"/>
    </xf>
    <xf numFmtId="176" fontId="6" fillId="0" borderId="4" xfId="1" applyNumberFormat="1" applyBorder="1" applyAlignment="1">
      <alignment horizontal="center"/>
    </xf>
    <xf numFmtId="0" fontId="4" fillId="0" borderId="0" xfId="1" applyNumberFormat="1" applyFont="1" applyFill="1" applyAlignment="1">
      <alignment horizontal="center" vertical="center"/>
    </xf>
    <xf numFmtId="0" fontId="0" fillId="6" borderId="60" xfId="1" applyFont="1" applyFill="1" applyBorder="1" applyAlignment="1">
      <alignment horizontal="center" vertical="center"/>
    </xf>
    <xf numFmtId="0" fontId="0" fillId="0" borderId="1" xfId="1" applyFont="1" applyBorder="1"/>
    <xf numFmtId="0" fontId="0" fillId="0" borderId="27" xfId="1" applyFont="1" applyFill="1" applyBorder="1" applyAlignment="1">
      <alignment horizontal="center" vertical="center"/>
    </xf>
    <xf numFmtId="0" fontId="6" fillId="0" borderId="26" xfId="1" applyFill="1" applyBorder="1" applyAlignment="1">
      <alignment horizontal="center" vertical="center"/>
    </xf>
    <xf numFmtId="0" fontId="6" fillId="0" borderId="27" xfId="1" applyNumberFormat="1" applyFill="1" applyBorder="1" applyAlignment="1">
      <alignment horizontal="center" vertical="center"/>
    </xf>
    <xf numFmtId="0" fontId="6" fillId="0" borderId="26" xfId="1" applyNumberFormat="1" applyFill="1" applyBorder="1" applyAlignment="1">
      <alignment horizontal="center" vertical="center"/>
    </xf>
    <xf numFmtId="0" fontId="6" fillId="0" borderId="48" xfId="1" applyNumberFormat="1" applyFill="1" applyBorder="1" applyAlignment="1">
      <alignment horizontal="center" vertical="center"/>
    </xf>
    <xf numFmtId="0" fontId="6" fillId="0" borderId="46" xfId="1" applyNumberFormat="1" applyFill="1" applyBorder="1" applyAlignment="1">
      <alignment horizontal="center" vertical="center"/>
    </xf>
    <xf numFmtId="0" fontId="0" fillId="0" borderId="26" xfId="1" applyFont="1" applyFill="1" applyBorder="1" applyAlignment="1">
      <alignment horizontal="center" vertical="center"/>
    </xf>
    <xf numFmtId="0" fontId="6" fillId="0" borderId="27" xfId="1" applyFill="1" applyBorder="1" applyAlignment="1">
      <alignment horizontal="center" vertical="center"/>
    </xf>
    <xf numFmtId="0" fontId="6" fillId="0" borderId="23" xfId="1" applyBorder="1" applyAlignment="1">
      <alignment horizontal="center" vertical="center"/>
    </xf>
    <xf numFmtId="0" fontId="6" fillId="0" borderId="25" xfId="1" applyBorder="1" applyAlignment="1">
      <alignment horizontal="center" vertical="center"/>
    </xf>
    <xf numFmtId="0" fontId="0" fillId="0" borderId="27" xfId="1" applyFont="1" applyBorder="1" applyAlignment="1">
      <alignment horizontal="center" vertical="center"/>
    </xf>
    <xf numFmtId="0" fontId="6" fillId="0" borderId="26" xfId="1" applyBorder="1" applyAlignment="1">
      <alignment horizontal="center" vertical="center"/>
    </xf>
    <xf numFmtId="0" fontId="6" fillId="0" borderId="40" xfId="1" applyBorder="1" applyAlignment="1">
      <alignment horizontal="center" vertical="center"/>
    </xf>
    <xf numFmtId="0" fontId="6" fillId="0" borderId="42" xfId="1" applyBorder="1" applyAlignment="1">
      <alignment horizontal="center" vertical="center"/>
    </xf>
    <xf numFmtId="0" fontId="6" fillId="0" borderId="54" xfId="1" applyNumberFormat="1" applyFill="1" applyBorder="1" applyAlignment="1">
      <alignment horizontal="center" vertical="center"/>
    </xf>
    <xf numFmtId="0" fontId="6" fillId="0" borderId="20" xfId="1" applyBorder="1" applyAlignment="1">
      <alignment horizontal="center" vertical="center"/>
    </xf>
    <xf numFmtId="0" fontId="6" fillId="0" borderId="18" xfId="1" applyBorder="1" applyAlignment="1">
      <alignment horizontal="center" vertical="center"/>
    </xf>
    <xf numFmtId="0" fontId="6" fillId="0" borderId="27" xfId="1" applyFill="1" applyBorder="1" applyAlignment="1">
      <alignment vertical="center"/>
    </xf>
    <xf numFmtId="0" fontId="6" fillId="0" borderId="18" xfId="1" applyFill="1" applyBorder="1" applyAlignment="1">
      <alignment vertical="center"/>
    </xf>
    <xf numFmtId="0" fontId="6" fillId="0" borderId="18" xfId="1" applyFill="1" applyBorder="1" applyAlignment="1">
      <alignment horizontal="center" vertical="center"/>
    </xf>
    <xf numFmtId="0" fontId="0" fillId="0" borderId="18" xfId="1" applyFont="1" applyFill="1" applyBorder="1" applyAlignment="1">
      <alignment horizontal="center" vertical="center"/>
    </xf>
    <xf numFmtId="0" fontId="6" fillId="0" borderId="18" xfId="1" applyNumberFormat="1" applyFill="1" applyBorder="1" applyAlignment="1">
      <alignment horizontal="center" vertical="center"/>
    </xf>
    <xf numFmtId="0" fontId="6" fillId="0" borderId="26" xfId="1" applyFill="1" applyBorder="1" applyAlignment="1">
      <alignment vertical="center"/>
    </xf>
    <xf numFmtId="0" fontId="6" fillId="0" borderId="55" xfId="1" applyFill="1" applyBorder="1" applyAlignment="1">
      <alignment vertical="center"/>
    </xf>
    <xf numFmtId="0" fontId="6" fillId="0" borderId="57" xfId="1" applyFill="1" applyBorder="1" applyAlignment="1">
      <alignment vertical="center"/>
    </xf>
    <xf numFmtId="0" fontId="6" fillId="0" borderId="56" xfId="1" applyFill="1" applyBorder="1" applyAlignment="1">
      <alignment horizontal="center" vertical="center"/>
    </xf>
    <xf numFmtId="0" fontId="6" fillId="0" borderId="51" xfId="1" applyFill="1" applyBorder="1" applyAlignment="1">
      <alignment horizontal="center" vertical="center"/>
    </xf>
    <xf numFmtId="0" fontId="0" fillId="0" borderId="35" xfId="1" applyFont="1" applyFill="1" applyBorder="1" applyAlignment="1">
      <alignment horizontal="center" vertical="center"/>
    </xf>
    <xf numFmtId="0" fontId="0" fillId="0" borderId="53" xfId="1" applyFont="1" applyFill="1" applyBorder="1" applyAlignment="1">
      <alignment horizontal="center" vertical="center"/>
    </xf>
    <xf numFmtId="0" fontId="6" fillId="0" borderId="4" xfId="1" applyNumberFormat="1" applyFill="1" applyBorder="1" applyAlignment="1">
      <alignment horizontal="center" vertical="center"/>
    </xf>
    <xf numFmtId="0" fontId="6" fillId="0" borderId="9" xfId="1" applyNumberFormat="1" applyFill="1" applyBorder="1" applyAlignment="1">
      <alignment horizontal="center" vertical="center"/>
    </xf>
    <xf numFmtId="0" fontId="6" fillId="0" borderId="5" xfId="1" applyNumberFormat="1" applyFill="1" applyBorder="1" applyAlignment="1">
      <alignment horizontal="center" vertical="center"/>
    </xf>
    <xf numFmtId="0" fontId="6" fillId="0" borderId="10" xfId="1" applyNumberFormat="1" applyFill="1" applyBorder="1" applyAlignment="1">
      <alignment horizontal="center" vertical="center"/>
    </xf>
    <xf numFmtId="0" fontId="6" fillId="0" borderId="4" xfId="1" applyFill="1" applyBorder="1" applyAlignment="1">
      <alignment horizontal="center" vertical="center"/>
    </xf>
    <xf numFmtId="0" fontId="6" fillId="0" borderId="9" xfId="1" applyFill="1" applyBorder="1" applyAlignment="1">
      <alignment horizontal="center" vertical="center"/>
    </xf>
    <xf numFmtId="0" fontId="0" fillId="0" borderId="4" xfId="1" applyFont="1" applyFill="1" applyBorder="1" applyAlignment="1">
      <alignment horizontal="center" vertical="center"/>
    </xf>
    <xf numFmtId="0" fontId="6" fillId="0" borderId="3" xfId="1" applyBorder="1" applyAlignment="1">
      <alignment horizontal="center" vertical="center"/>
    </xf>
    <xf numFmtId="0" fontId="6" fillId="0" borderId="8" xfId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6" fillId="0" borderId="9" xfId="1" applyBorder="1" applyAlignment="1">
      <alignment horizontal="center" vertical="center"/>
    </xf>
    <xf numFmtId="0" fontId="6" fillId="0" borderId="4" xfId="1" applyBorder="1" applyAlignment="1">
      <alignment horizontal="center" vertical="center"/>
    </xf>
    <xf numFmtId="0" fontId="6" fillId="0" borderId="4" xfId="1" applyFill="1" applyBorder="1" applyAlignment="1">
      <alignment vertical="center"/>
    </xf>
    <xf numFmtId="0" fontId="6" fillId="0" borderId="9" xfId="1" applyFill="1" applyBorder="1" applyAlignment="1">
      <alignment vertical="center"/>
    </xf>
    <xf numFmtId="0" fontId="0" fillId="0" borderId="9" xfId="1" applyFont="1" applyFill="1" applyBorder="1" applyAlignment="1">
      <alignment horizontal="center" vertical="center"/>
    </xf>
    <xf numFmtId="0" fontId="0" fillId="2" borderId="58" xfId="1" applyFont="1" applyFill="1" applyBorder="1" applyAlignment="1">
      <alignment horizontal="center" vertical="center"/>
    </xf>
    <xf numFmtId="0" fontId="6" fillId="2" borderId="59" xfId="1" applyFont="1" applyFill="1" applyBorder="1" applyAlignment="1">
      <alignment horizontal="center" vertical="center"/>
    </xf>
    <xf numFmtId="0" fontId="0" fillId="2" borderId="31" xfId="1" applyFont="1" applyFill="1" applyBorder="1" applyAlignment="1">
      <alignment horizontal="center" vertical="center"/>
    </xf>
    <xf numFmtId="0" fontId="6" fillId="2" borderId="13" xfId="1" applyFill="1" applyBorder="1" applyAlignment="1">
      <alignment horizontal="center" vertical="center"/>
    </xf>
    <xf numFmtId="0" fontId="0" fillId="2" borderId="27" xfId="1" applyFont="1" applyFill="1" applyBorder="1" applyAlignment="1">
      <alignment horizontal="center" vertical="center"/>
    </xf>
    <xf numFmtId="0" fontId="6" fillId="2" borderId="26" xfId="1" applyFont="1" applyFill="1" applyBorder="1" applyAlignment="1">
      <alignment horizontal="center" vertical="center"/>
    </xf>
    <xf numFmtId="176" fontId="6" fillId="2" borderId="4" xfId="1" applyNumberFormat="1" applyFill="1" applyBorder="1" applyAlignment="1">
      <alignment horizontal="center" vertical="center"/>
    </xf>
    <xf numFmtId="176" fontId="6" fillId="2" borderId="9" xfId="1" applyNumberFormat="1" applyFill="1" applyBorder="1" applyAlignment="1">
      <alignment horizontal="center" vertical="center"/>
    </xf>
    <xf numFmtId="176" fontId="0" fillId="2" borderId="4" xfId="1" applyNumberFormat="1" applyFont="1" applyFill="1" applyBorder="1" applyAlignment="1">
      <alignment horizontal="center" vertical="center"/>
    </xf>
    <xf numFmtId="176" fontId="6" fillId="2" borderId="17" xfId="1" applyNumberFormat="1" applyFill="1" applyBorder="1" applyAlignment="1">
      <alignment horizontal="center" vertical="center"/>
    </xf>
    <xf numFmtId="176" fontId="6" fillId="2" borderId="5" xfId="1" applyNumberFormat="1" applyFill="1" applyBorder="1" applyAlignment="1">
      <alignment horizontal="center" vertical="center"/>
    </xf>
    <xf numFmtId="176" fontId="6" fillId="2" borderId="21" xfId="1" applyNumberFormat="1" applyFill="1" applyBorder="1" applyAlignment="1">
      <alignment horizontal="center" vertical="center"/>
    </xf>
    <xf numFmtId="0" fontId="6" fillId="2" borderId="3" xfId="1" applyFill="1" applyBorder="1" applyAlignment="1">
      <alignment horizontal="center" vertical="center"/>
    </xf>
    <xf numFmtId="0" fontId="6" fillId="2" borderId="19" xfId="1" applyFill="1" applyBorder="1" applyAlignment="1">
      <alignment horizontal="center" vertical="center"/>
    </xf>
    <xf numFmtId="0" fontId="0" fillId="2" borderId="4" xfId="1" applyFont="1" applyFill="1" applyBorder="1" applyAlignment="1">
      <alignment horizontal="center" vertical="center"/>
    </xf>
    <xf numFmtId="0" fontId="6" fillId="2" borderId="17" xfId="1" applyFill="1" applyBorder="1" applyAlignment="1">
      <alignment horizontal="center" vertical="center"/>
    </xf>
    <xf numFmtId="0" fontId="6" fillId="2" borderId="4" xfId="1" applyFill="1" applyBorder="1" applyAlignment="1">
      <alignment horizontal="center" vertical="center"/>
    </xf>
    <xf numFmtId="0" fontId="6" fillId="2" borderId="4" xfId="1" applyFill="1" applyBorder="1" applyAlignment="1">
      <alignment vertical="center"/>
    </xf>
    <xf numFmtId="0" fontId="6" fillId="2" borderId="17" xfId="1" applyFill="1" applyBorder="1" applyAlignment="1">
      <alignment vertical="center"/>
    </xf>
    <xf numFmtId="0" fontId="0" fillId="2" borderId="17" xfId="1" applyFont="1" applyFill="1" applyBorder="1" applyAlignment="1">
      <alignment horizontal="center" vertical="center"/>
    </xf>
    <xf numFmtId="0" fontId="6" fillId="2" borderId="8" xfId="1" applyFill="1" applyBorder="1" applyAlignment="1">
      <alignment horizontal="center" vertical="center"/>
    </xf>
    <xf numFmtId="0" fontId="6" fillId="2" borderId="9" xfId="1" applyFill="1" applyBorder="1" applyAlignment="1">
      <alignment horizontal="center" vertical="center"/>
    </xf>
    <xf numFmtId="0" fontId="6" fillId="2" borderId="9" xfId="1" applyFill="1" applyBorder="1" applyAlignment="1">
      <alignment vertical="center"/>
    </xf>
    <xf numFmtId="0" fontId="0" fillId="2" borderId="9" xfId="1" applyFont="1" applyFill="1" applyBorder="1" applyAlignment="1">
      <alignment horizontal="center" vertical="center"/>
    </xf>
    <xf numFmtId="176" fontId="6" fillId="2" borderId="10" xfId="1" applyNumberFormat="1" applyFill="1" applyBorder="1" applyAlignment="1">
      <alignment horizontal="center" vertical="center"/>
    </xf>
    <xf numFmtId="0" fontId="6" fillId="2" borderId="18" xfId="1" applyFill="1" applyBorder="1" applyAlignment="1">
      <alignment horizontal="center" vertical="center"/>
    </xf>
    <xf numFmtId="176" fontId="0" fillId="2" borderId="31" xfId="1" applyNumberFormat="1" applyFont="1" applyFill="1" applyBorder="1" applyAlignment="1">
      <alignment horizontal="center" vertical="center"/>
    </xf>
    <xf numFmtId="176" fontId="0" fillId="2" borderId="13" xfId="1" applyNumberFormat="1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</cellXfs>
  <cellStyles count="5">
    <cellStyle name="ハイパーリンク" xfId="3" builtinId="8"/>
    <cellStyle name="桁区切り" xfId="4" builtinId="6"/>
    <cellStyle name="標準" xfId="0" builtinId="0"/>
    <cellStyle name="標準 2" xfId="1"/>
    <cellStyle name="標準 3" xfId="2"/>
  </cellStyles>
  <dxfs count="69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colors>
    <mruColors>
      <color rgb="FFFF9966"/>
      <color rgb="FFFFAC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8282</xdr:colOff>
      <xdr:row>20</xdr:row>
      <xdr:rowOff>182217</xdr:rowOff>
    </xdr:from>
    <xdr:to>
      <xdr:col>4</xdr:col>
      <xdr:colOff>579781</xdr:colOff>
      <xdr:row>21</xdr:row>
      <xdr:rowOff>70590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pSpPr/>
      </xdr:nvGrpSpPr>
      <xdr:grpSpPr>
        <a:xfrm>
          <a:off x="1641139" y="5216860"/>
          <a:ext cx="2517321" cy="133301"/>
          <a:chOff x="9648286" y="1387520"/>
          <a:chExt cx="2741290" cy="169205"/>
        </a:xfrm>
      </xdr:grpSpPr>
      <xdr:grpSp>
        <xdr:nvGrpSpPr>
          <xdr:cNvPr id="6" name="グループ化 5">
            <a:extLst>
              <a:ext uri="{FF2B5EF4-FFF2-40B4-BE49-F238E27FC236}">
                <a16:creationId xmlns:a16="http://schemas.microsoft.com/office/drawing/2014/main" id="{00000000-0008-0000-0500-000006000000}"/>
              </a:ext>
            </a:extLst>
          </xdr:cNvPr>
          <xdr:cNvGrpSpPr/>
        </xdr:nvGrpSpPr>
        <xdr:grpSpPr>
          <a:xfrm>
            <a:off x="9648286" y="1387520"/>
            <a:ext cx="2741290" cy="169205"/>
            <a:chOff x="7728006" y="885825"/>
            <a:chExt cx="2739969" cy="169069"/>
          </a:xfrm>
        </xdr:grpSpPr>
        <xdr:cxnSp macro="">
          <xdr:nvCxnSpPr>
            <xdr:cNvPr id="9" name="直線コネクタ 8">
              <a:extLst>
                <a:ext uri="{FF2B5EF4-FFF2-40B4-BE49-F238E27FC236}">
                  <a16:creationId xmlns:a16="http://schemas.microsoft.com/office/drawing/2014/main" id="{00000000-0008-0000-0500-000009000000}"/>
                </a:ext>
              </a:extLst>
            </xdr:cNvPr>
            <xdr:cNvCxnSpPr/>
          </xdr:nvCxnSpPr>
          <xdr:spPr>
            <a:xfrm>
              <a:off x="7728006" y="969169"/>
              <a:ext cx="2739969" cy="0"/>
            </a:xfrm>
            <a:prstGeom prst="line">
              <a:avLst/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" name="直線コネクタ 9">
              <a:extLst>
                <a:ext uri="{FF2B5EF4-FFF2-40B4-BE49-F238E27FC236}">
                  <a16:creationId xmlns:a16="http://schemas.microsoft.com/office/drawing/2014/main" id="{00000000-0008-0000-0500-00000A000000}"/>
                </a:ext>
              </a:extLst>
            </xdr:cNvPr>
            <xdr:cNvCxnSpPr/>
          </xdr:nvCxnSpPr>
          <xdr:spPr>
            <a:xfrm>
              <a:off x="10363200" y="971550"/>
              <a:ext cx="102394" cy="83344"/>
            </a:xfrm>
            <a:prstGeom prst="line">
              <a:avLst/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" name="直線コネクタ 10">
              <a:extLst>
                <a:ext uri="{FF2B5EF4-FFF2-40B4-BE49-F238E27FC236}">
                  <a16:creationId xmlns:a16="http://schemas.microsoft.com/office/drawing/2014/main" id="{00000000-0008-0000-0500-00000B000000}"/>
                </a:ext>
              </a:extLst>
            </xdr:cNvPr>
            <xdr:cNvCxnSpPr/>
          </xdr:nvCxnSpPr>
          <xdr:spPr>
            <a:xfrm flipV="1">
              <a:off x="10356056" y="885825"/>
              <a:ext cx="104775" cy="83343"/>
            </a:xfrm>
            <a:prstGeom prst="line">
              <a:avLst/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7" name="楕円 6">
            <a:extLst>
              <a:ext uri="{FF2B5EF4-FFF2-40B4-BE49-F238E27FC236}">
                <a16:creationId xmlns:a16="http://schemas.microsoft.com/office/drawing/2014/main" id="{00000000-0008-0000-0500-000007000000}"/>
              </a:ext>
            </a:extLst>
          </xdr:cNvPr>
          <xdr:cNvSpPr/>
        </xdr:nvSpPr>
        <xdr:spPr>
          <a:xfrm>
            <a:off x="12193599" y="1421063"/>
            <a:ext cx="61913" cy="97087"/>
          </a:xfrm>
          <a:prstGeom prst="ellipse">
            <a:avLst/>
          </a:prstGeom>
          <a:solidFill>
            <a:schemeClr val="bg1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id="{00000000-0008-0000-0500-000008000000}"/>
              </a:ext>
            </a:extLst>
          </xdr:cNvPr>
          <xdr:cNvCxnSpPr/>
        </xdr:nvCxnSpPr>
        <xdr:spPr>
          <a:xfrm>
            <a:off x="9739385" y="1403577"/>
            <a:ext cx="1551" cy="152629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16572</xdr:colOff>
      <xdr:row>17</xdr:row>
      <xdr:rowOff>163090</xdr:rowOff>
    </xdr:from>
    <xdr:to>
      <xdr:col>6</xdr:col>
      <xdr:colOff>571778</xdr:colOff>
      <xdr:row>18</xdr:row>
      <xdr:rowOff>77490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GrpSpPr/>
      </xdr:nvGrpSpPr>
      <xdr:grpSpPr>
        <a:xfrm>
          <a:off x="5541072" y="4462947"/>
          <a:ext cx="555206" cy="159329"/>
          <a:chOff x="11832994" y="1387080"/>
          <a:chExt cx="556578" cy="162160"/>
        </a:xfrm>
      </xdr:grpSpPr>
      <xdr:cxnSp macro="">
        <xdr:nvCxnSpPr>
          <xdr:cNvPr id="16" name="直線コネクタ 15">
            <a:extLst>
              <a:ext uri="{FF2B5EF4-FFF2-40B4-BE49-F238E27FC236}">
                <a16:creationId xmlns:a16="http://schemas.microsoft.com/office/drawing/2014/main" id="{00000000-0008-0000-0500-000010000000}"/>
              </a:ext>
            </a:extLst>
          </xdr:cNvPr>
          <xdr:cNvCxnSpPr/>
        </xdr:nvCxnSpPr>
        <xdr:spPr>
          <a:xfrm>
            <a:off x="11832994" y="1470153"/>
            <a:ext cx="556578" cy="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" name="楕円 13">
            <a:extLst>
              <a:ext uri="{FF2B5EF4-FFF2-40B4-BE49-F238E27FC236}">
                <a16:creationId xmlns:a16="http://schemas.microsoft.com/office/drawing/2014/main" id="{00000000-0008-0000-0500-00000E000000}"/>
              </a:ext>
            </a:extLst>
          </xdr:cNvPr>
          <xdr:cNvSpPr/>
        </xdr:nvSpPr>
        <xdr:spPr>
          <a:xfrm>
            <a:off x="12235116" y="1421063"/>
            <a:ext cx="61913" cy="97087"/>
          </a:xfrm>
          <a:prstGeom prst="ellipse">
            <a:avLst/>
          </a:prstGeom>
          <a:solidFill>
            <a:schemeClr val="bg1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00000000-0008-0000-0500-00000F000000}"/>
              </a:ext>
            </a:extLst>
          </xdr:cNvPr>
          <xdr:cNvCxnSpPr/>
        </xdr:nvCxnSpPr>
        <xdr:spPr>
          <a:xfrm>
            <a:off x="11898682" y="1387080"/>
            <a:ext cx="1551" cy="152629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9" name="直線コネクタ 78">
            <a:extLst>
              <a:ext uri="{FF2B5EF4-FFF2-40B4-BE49-F238E27FC236}">
                <a16:creationId xmlns:a16="http://schemas.microsoft.com/office/drawing/2014/main" id="{00000000-0008-0000-0500-00004F000000}"/>
              </a:ext>
            </a:extLst>
          </xdr:cNvPr>
          <xdr:cNvCxnSpPr/>
        </xdr:nvCxnSpPr>
        <xdr:spPr>
          <a:xfrm>
            <a:off x="12344973" y="1396611"/>
            <a:ext cx="1551" cy="152629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282465</xdr:colOff>
      <xdr:row>4</xdr:row>
      <xdr:rowOff>145677</xdr:rowOff>
    </xdr:from>
    <xdr:to>
      <xdr:col>12</xdr:col>
      <xdr:colOff>302559</xdr:colOff>
      <xdr:row>16</xdr:row>
      <xdr:rowOff>65689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CxnSpPr/>
      </xdr:nvCxnSpPr>
      <xdr:spPr>
        <a:xfrm flipH="1">
          <a:off x="10043948" y="1262401"/>
          <a:ext cx="20094" cy="28366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14916</xdr:colOff>
      <xdr:row>4</xdr:row>
      <xdr:rowOff>169710</xdr:rowOff>
    </xdr:from>
    <xdr:to>
      <xdr:col>2</xdr:col>
      <xdr:colOff>570122</xdr:colOff>
      <xdr:row>5</xdr:row>
      <xdr:rowOff>91589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GrpSpPr/>
      </xdr:nvGrpSpPr>
      <xdr:grpSpPr>
        <a:xfrm>
          <a:off x="1647773" y="1285496"/>
          <a:ext cx="555206" cy="166807"/>
          <a:chOff x="11832994" y="1387080"/>
          <a:chExt cx="556578" cy="169645"/>
        </a:xfrm>
      </xdr:grpSpPr>
      <xdr:grpSp>
        <xdr:nvGrpSpPr>
          <xdr:cNvPr id="35" name="グループ化 34">
            <a:extLst>
              <a:ext uri="{FF2B5EF4-FFF2-40B4-BE49-F238E27FC236}">
                <a16:creationId xmlns:a16="http://schemas.microsoft.com/office/drawing/2014/main" id="{00000000-0008-0000-0500-000023000000}"/>
              </a:ext>
            </a:extLst>
          </xdr:cNvPr>
          <xdr:cNvGrpSpPr/>
        </xdr:nvGrpSpPr>
        <xdr:grpSpPr>
          <a:xfrm>
            <a:off x="11832994" y="1387520"/>
            <a:ext cx="556578" cy="169205"/>
            <a:chOff x="9911665" y="885825"/>
            <a:chExt cx="556310" cy="169069"/>
          </a:xfrm>
        </xdr:grpSpPr>
        <xdr:cxnSp macro="">
          <xdr:nvCxnSpPr>
            <xdr:cNvPr id="38" name="直線コネクタ 37">
              <a:extLst>
                <a:ext uri="{FF2B5EF4-FFF2-40B4-BE49-F238E27FC236}">
                  <a16:creationId xmlns:a16="http://schemas.microsoft.com/office/drawing/2014/main" id="{00000000-0008-0000-0500-000026000000}"/>
                </a:ext>
              </a:extLst>
            </xdr:cNvPr>
            <xdr:cNvCxnSpPr/>
          </xdr:nvCxnSpPr>
          <xdr:spPr>
            <a:xfrm>
              <a:off x="9911665" y="969170"/>
              <a:ext cx="556310" cy="0"/>
            </a:xfrm>
            <a:prstGeom prst="line">
              <a:avLst/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9" name="直線コネクタ 38">
              <a:extLst>
                <a:ext uri="{FF2B5EF4-FFF2-40B4-BE49-F238E27FC236}">
                  <a16:creationId xmlns:a16="http://schemas.microsoft.com/office/drawing/2014/main" id="{00000000-0008-0000-0500-000027000000}"/>
                </a:ext>
              </a:extLst>
            </xdr:cNvPr>
            <xdr:cNvCxnSpPr/>
          </xdr:nvCxnSpPr>
          <xdr:spPr>
            <a:xfrm>
              <a:off x="10363200" y="971550"/>
              <a:ext cx="102394" cy="83344"/>
            </a:xfrm>
            <a:prstGeom prst="line">
              <a:avLst/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0" name="直線コネクタ 39">
              <a:extLst>
                <a:ext uri="{FF2B5EF4-FFF2-40B4-BE49-F238E27FC236}">
                  <a16:creationId xmlns:a16="http://schemas.microsoft.com/office/drawing/2014/main" id="{00000000-0008-0000-0500-000028000000}"/>
                </a:ext>
              </a:extLst>
            </xdr:cNvPr>
            <xdr:cNvCxnSpPr/>
          </xdr:nvCxnSpPr>
          <xdr:spPr>
            <a:xfrm flipV="1">
              <a:off x="10356056" y="885825"/>
              <a:ext cx="104775" cy="83343"/>
            </a:xfrm>
            <a:prstGeom prst="line">
              <a:avLst/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36" name="楕円 35">
            <a:extLst>
              <a:ext uri="{FF2B5EF4-FFF2-40B4-BE49-F238E27FC236}">
                <a16:creationId xmlns:a16="http://schemas.microsoft.com/office/drawing/2014/main" id="{00000000-0008-0000-0500-000024000000}"/>
              </a:ext>
            </a:extLst>
          </xdr:cNvPr>
          <xdr:cNvSpPr/>
        </xdr:nvSpPr>
        <xdr:spPr>
          <a:xfrm>
            <a:off x="12193599" y="1421063"/>
            <a:ext cx="61913" cy="97087"/>
          </a:xfrm>
          <a:prstGeom prst="ellipse">
            <a:avLst/>
          </a:prstGeom>
          <a:solidFill>
            <a:schemeClr val="bg1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37" name="直線コネクタ 36">
            <a:extLst>
              <a:ext uri="{FF2B5EF4-FFF2-40B4-BE49-F238E27FC236}">
                <a16:creationId xmlns:a16="http://schemas.microsoft.com/office/drawing/2014/main" id="{00000000-0008-0000-0500-000025000000}"/>
              </a:ext>
            </a:extLst>
          </xdr:cNvPr>
          <xdr:cNvCxnSpPr/>
        </xdr:nvCxnSpPr>
        <xdr:spPr>
          <a:xfrm>
            <a:off x="11898682" y="1387080"/>
            <a:ext cx="1551" cy="152629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1353475</xdr:colOff>
      <xdr:row>8</xdr:row>
      <xdr:rowOff>169568</xdr:rowOff>
    </xdr:from>
    <xdr:to>
      <xdr:col>4</xdr:col>
      <xdr:colOff>570102</xdr:colOff>
      <xdr:row>18</xdr:row>
      <xdr:rowOff>49696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GrpSpPr/>
      </xdr:nvGrpSpPr>
      <xdr:grpSpPr>
        <a:xfrm>
          <a:off x="1625618" y="2265068"/>
          <a:ext cx="2523163" cy="2329414"/>
          <a:chOff x="1622803" y="2271637"/>
          <a:chExt cx="2514247" cy="2584473"/>
        </a:xfrm>
      </xdr:grpSpPr>
      <xdr:grpSp>
        <xdr:nvGrpSpPr>
          <xdr:cNvPr id="42" name="グループ化 41">
            <a:extLst>
              <a:ext uri="{FF2B5EF4-FFF2-40B4-BE49-F238E27FC236}">
                <a16:creationId xmlns:a16="http://schemas.microsoft.com/office/drawing/2014/main" id="{00000000-0008-0000-0500-00002A000000}"/>
              </a:ext>
            </a:extLst>
          </xdr:cNvPr>
          <xdr:cNvGrpSpPr/>
        </xdr:nvGrpSpPr>
        <xdr:grpSpPr>
          <a:xfrm>
            <a:off x="1622803" y="2271637"/>
            <a:ext cx="315042" cy="150377"/>
            <a:chOff x="5505347" y="1300006"/>
            <a:chExt cx="315042" cy="154002"/>
          </a:xfrm>
        </xdr:grpSpPr>
        <xdr:cxnSp macro="">
          <xdr:nvCxnSpPr>
            <xdr:cNvPr id="50" name="直線コネクタ 49">
              <a:extLst>
                <a:ext uri="{FF2B5EF4-FFF2-40B4-BE49-F238E27FC236}">
                  <a16:creationId xmlns:a16="http://schemas.microsoft.com/office/drawing/2014/main" id="{00000000-0008-0000-0500-000032000000}"/>
                </a:ext>
              </a:extLst>
            </xdr:cNvPr>
            <xdr:cNvCxnSpPr/>
          </xdr:nvCxnSpPr>
          <xdr:spPr>
            <a:xfrm>
              <a:off x="5505347" y="1376260"/>
              <a:ext cx="315042" cy="0"/>
            </a:xfrm>
            <a:prstGeom prst="line">
              <a:avLst/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1" name="直線コネクタ 50">
              <a:extLst>
                <a:ext uri="{FF2B5EF4-FFF2-40B4-BE49-F238E27FC236}">
                  <a16:creationId xmlns:a16="http://schemas.microsoft.com/office/drawing/2014/main" id="{00000000-0008-0000-0500-000033000000}"/>
                </a:ext>
              </a:extLst>
            </xdr:cNvPr>
            <xdr:cNvCxnSpPr/>
          </xdr:nvCxnSpPr>
          <xdr:spPr>
            <a:xfrm>
              <a:off x="5570844" y="1300006"/>
              <a:ext cx="1551" cy="154002"/>
            </a:xfrm>
            <a:prstGeom prst="line">
              <a:avLst/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43" name="グループ化 42">
            <a:extLst>
              <a:ext uri="{FF2B5EF4-FFF2-40B4-BE49-F238E27FC236}">
                <a16:creationId xmlns:a16="http://schemas.microsoft.com/office/drawing/2014/main" id="{00000000-0008-0000-0500-00002B000000}"/>
              </a:ext>
            </a:extLst>
          </xdr:cNvPr>
          <xdr:cNvGrpSpPr/>
        </xdr:nvGrpSpPr>
        <xdr:grpSpPr>
          <a:xfrm>
            <a:off x="1923015" y="2345121"/>
            <a:ext cx="2214035" cy="2510989"/>
            <a:chOff x="9971134" y="-1726399"/>
            <a:chExt cx="2418440" cy="3283124"/>
          </a:xfrm>
        </xdr:grpSpPr>
        <xdr:grpSp>
          <xdr:nvGrpSpPr>
            <xdr:cNvPr id="44" name="グループ化 43">
              <a:extLst>
                <a:ext uri="{FF2B5EF4-FFF2-40B4-BE49-F238E27FC236}">
                  <a16:creationId xmlns:a16="http://schemas.microsoft.com/office/drawing/2014/main" id="{00000000-0008-0000-0500-00002C000000}"/>
                </a:ext>
              </a:extLst>
            </xdr:cNvPr>
            <xdr:cNvGrpSpPr/>
          </xdr:nvGrpSpPr>
          <xdr:grpSpPr>
            <a:xfrm>
              <a:off x="9971134" y="1387520"/>
              <a:ext cx="2418440" cy="169205"/>
              <a:chOff x="8050700" y="885825"/>
              <a:chExt cx="2417275" cy="169069"/>
            </a:xfrm>
          </xdr:grpSpPr>
          <xdr:cxnSp macro="">
            <xdr:nvCxnSpPr>
              <xdr:cNvPr id="47" name="直線コネクタ 46">
                <a:extLst>
                  <a:ext uri="{FF2B5EF4-FFF2-40B4-BE49-F238E27FC236}">
                    <a16:creationId xmlns:a16="http://schemas.microsoft.com/office/drawing/2014/main" id="{00000000-0008-0000-0500-00002F000000}"/>
                  </a:ext>
                </a:extLst>
              </xdr:cNvPr>
              <xdr:cNvCxnSpPr/>
            </xdr:nvCxnSpPr>
            <xdr:spPr>
              <a:xfrm>
                <a:off x="8050700" y="969169"/>
                <a:ext cx="2417275" cy="0"/>
              </a:xfrm>
              <a:prstGeom prst="line">
                <a:avLst/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8" name="直線コネクタ 47">
                <a:extLst>
                  <a:ext uri="{FF2B5EF4-FFF2-40B4-BE49-F238E27FC236}">
                    <a16:creationId xmlns:a16="http://schemas.microsoft.com/office/drawing/2014/main" id="{00000000-0008-0000-0500-000030000000}"/>
                  </a:ext>
                </a:extLst>
              </xdr:cNvPr>
              <xdr:cNvCxnSpPr/>
            </xdr:nvCxnSpPr>
            <xdr:spPr>
              <a:xfrm>
                <a:off x="10363200" y="971550"/>
                <a:ext cx="102394" cy="83344"/>
              </a:xfrm>
              <a:prstGeom prst="line">
                <a:avLst/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9" name="直線コネクタ 48">
                <a:extLst>
                  <a:ext uri="{FF2B5EF4-FFF2-40B4-BE49-F238E27FC236}">
                    <a16:creationId xmlns:a16="http://schemas.microsoft.com/office/drawing/2014/main" id="{00000000-0008-0000-0500-000031000000}"/>
                  </a:ext>
                </a:extLst>
              </xdr:cNvPr>
              <xdr:cNvCxnSpPr/>
            </xdr:nvCxnSpPr>
            <xdr:spPr>
              <a:xfrm flipV="1">
                <a:off x="10356056" y="885825"/>
                <a:ext cx="104775" cy="83343"/>
              </a:xfrm>
              <a:prstGeom prst="line">
                <a:avLst/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45" name="楕円 44">
              <a:extLst>
                <a:ext uri="{FF2B5EF4-FFF2-40B4-BE49-F238E27FC236}">
                  <a16:creationId xmlns:a16="http://schemas.microsoft.com/office/drawing/2014/main" id="{00000000-0008-0000-0500-00002D000000}"/>
                </a:ext>
              </a:extLst>
            </xdr:cNvPr>
            <xdr:cNvSpPr/>
          </xdr:nvSpPr>
          <xdr:spPr>
            <a:xfrm>
              <a:off x="12193599" y="1421063"/>
              <a:ext cx="61913" cy="97087"/>
            </a:xfrm>
            <a:prstGeom prst="ellipse">
              <a:avLst/>
            </a:prstGeom>
            <a:solidFill>
              <a:schemeClr val="bg1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46" name="直線コネクタ 45">
              <a:extLst>
                <a:ext uri="{FF2B5EF4-FFF2-40B4-BE49-F238E27FC236}">
                  <a16:creationId xmlns:a16="http://schemas.microsoft.com/office/drawing/2014/main" id="{00000000-0008-0000-0500-00002E000000}"/>
                </a:ext>
              </a:extLst>
            </xdr:cNvPr>
            <xdr:cNvCxnSpPr/>
          </xdr:nvCxnSpPr>
          <xdr:spPr>
            <a:xfrm>
              <a:off x="9973720" y="-1726399"/>
              <a:ext cx="0" cy="3206302"/>
            </a:xfrm>
            <a:prstGeom prst="line">
              <a:avLst/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13</xdr:col>
      <xdr:colOff>1352199</xdr:colOff>
      <xdr:row>9</xdr:row>
      <xdr:rowOff>124781</xdr:rowOff>
    </xdr:from>
    <xdr:to>
      <xdr:col>14</xdr:col>
      <xdr:colOff>300427</xdr:colOff>
      <xdr:row>9</xdr:row>
      <xdr:rowOff>124857</xdr:rowOff>
    </xdr:to>
    <xdr:cxnSp macro="">
      <xdr:nvCxnSpPr>
        <xdr:cNvPr id="121" name="カギ線コネクタ 120">
          <a:extLst>
            <a:ext uri="{FF2B5EF4-FFF2-40B4-BE49-F238E27FC236}">
              <a16:creationId xmlns:a16="http://schemas.microsoft.com/office/drawing/2014/main" id="{00000000-0008-0000-0500-000079000000}"/>
            </a:ext>
          </a:extLst>
        </xdr:cNvPr>
        <xdr:cNvCxnSpPr/>
      </xdr:nvCxnSpPr>
      <xdr:spPr>
        <a:xfrm rot="10800000">
          <a:off x="11691751" y="2476471"/>
          <a:ext cx="308004" cy="76"/>
        </a:xfrm>
        <a:prstGeom prst="bentConnector3">
          <a:avLst>
            <a:gd name="adj1" fmla="val 50000"/>
          </a:avLst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302172</xdr:colOff>
      <xdr:row>4</xdr:row>
      <xdr:rowOff>131380</xdr:rowOff>
    </xdr:from>
    <xdr:to>
      <xdr:col>15</xdr:col>
      <xdr:colOff>6569</xdr:colOff>
      <xdr:row>9</xdr:row>
      <xdr:rowOff>124810</xdr:rowOff>
    </xdr:to>
    <xdr:cxnSp macro="">
      <xdr:nvCxnSpPr>
        <xdr:cNvPr id="132" name="カギ線コネクタ 131">
          <a:extLst>
            <a:ext uri="{FF2B5EF4-FFF2-40B4-BE49-F238E27FC236}">
              <a16:creationId xmlns:a16="http://schemas.microsoft.com/office/drawing/2014/main" id="{00000000-0008-0000-0500-000084000000}"/>
            </a:ext>
          </a:extLst>
        </xdr:cNvPr>
        <xdr:cNvCxnSpPr/>
      </xdr:nvCxnSpPr>
      <xdr:spPr>
        <a:xfrm rot="5400000" flipH="1" flipV="1">
          <a:off x="11528535" y="1721069"/>
          <a:ext cx="1228396" cy="282466"/>
        </a:xfrm>
        <a:prstGeom prst="bentConnector3">
          <a:avLst>
            <a:gd name="adj1" fmla="val 9973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6569</xdr:colOff>
      <xdr:row>4</xdr:row>
      <xdr:rowOff>137949</xdr:rowOff>
    </xdr:from>
    <xdr:to>
      <xdr:col>13</xdr:col>
      <xdr:colOff>4404</xdr:colOff>
      <xdr:row>6</xdr:row>
      <xdr:rowOff>144552</xdr:rowOff>
    </xdr:to>
    <xdr:cxnSp macro="">
      <xdr:nvCxnSpPr>
        <xdr:cNvPr id="139" name="カギ線コネクタ 138">
          <a:extLst>
            <a:ext uri="{FF2B5EF4-FFF2-40B4-BE49-F238E27FC236}">
              <a16:creationId xmlns:a16="http://schemas.microsoft.com/office/drawing/2014/main" id="{00000000-0008-0000-0500-00008B000000}"/>
            </a:ext>
          </a:extLst>
        </xdr:cNvPr>
        <xdr:cNvCxnSpPr/>
      </xdr:nvCxnSpPr>
      <xdr:spPr>
        <a:xfrm rot="10800000">
          <a:off x="9781190" y="1254673"/>
          <a:ext cx="575904" cy="50584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20176</xdr:colOff>
      <xdr:row>10</xdr:row>
      <xdr:rowOff>111554</xdr:rowOff>
    </xdr:from>
    <xdr:to>
      <xdr:col>14</xdr:col>
      <xdr:colOff>433551</xdr:colOff>
      <xdr:row>10</xdr:row>
      <xdr:rowOff>118242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CxnSpPr/>
      </xdr:nvCxnSpPr>
      <xdr:spPr>
        <a:xfrm>
          <a:off x="11719504" y="2712864"/>
          <a:ext cx="413375" cy="66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433549</xdr:colOff>
      <xdr:row>8</xdr:row>
      <xdr:rowOff>98538</xdr:rowOff>
    </xdr:from>
    <xdr:to>
      <xdr:col>14</xdr:col>
      <xdr:colOff>571502</xdr:colOff>
      <xdr:row>10</xdr:row>
      <xdr:rowOff>111677</xdr:rowOff>
    </xdr:to>
    <xdr:cxnSp macro="">
      <xdr:nvCxnSpPr>
        <xdr:cNvPr id="72" name="カギ線コネクタ 71">
          <a:extLst>
            <a:ext uri="{FF2B5EF4-FFF2-40B4-BE49-F238E27FC236}">
              <a16:creationId xmlns:a16="http://schemas.microsoft.com/office/drawing/2014/main" id="{00000000-0008-0000-0500-000048000000}"/>
            </a:ext>
          </a:extLst>
        </xdr:cNvPr>
        <xdr:cNvCxnSpPr/>
      </xdr:nvCxnSpPr>
      <xdr:spPr>
        <a:xfrm rot="5400000" flipH="1" flipV="1">
          <a:off x="11945664" y="2387820"/>
          <a:ext cx="512380" cy="137953"/>
        </a:xfrm>
        <a:prstGeom prst="bentConnector3">
          <a:avLst>
            <a:gd name="adj1" fmla="val 10128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</xdr:colOff>
      <xdr:row>18</xdr:row>
      <xdr:rowOff>118242</xdr:rowOff>
    </xdr:from>
    <xdr:to>
      <xdr:col>17</xdr:col>
      <xdr:colOff>6569</xdr:colOff>
      <xdr:row>18</xdr:row>
      <xdr:rowOff>118242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00000000-0008-0000-0500-00003A000000}"/>
            </a:ext>
          </a:extLst>
        </xdr:cNvPr>
        <xdr:cNvCxnSpPr/>
      </xdr:nvCxnSpPr>
      <xdr:spPr>
        <a:xfrm flipH="1">
          <a:off x="13650311" y="4650828"/>
          <a:ext cx="58463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7327</xdr:colOff>
      <xdr:row>19</xdr:row>
      <xdr:rowOff>117232</xdr:rowOff>
    </xdr:from>
    <xdr:to>
      <xdr:col>16</xdr:col>
      <xdr:colOff>300406</xdr:colOff>
      <xdr:row>28</xdr:row>
      <xdr:rowOff>131886</xdr:rowOff>
    </xdr:to>
    <xdr:cxnSp macro="">
      <xdr:nvCxnSpPr>
        <xdr:cNvPr id="80" name="カギ線コネクタ 79">
          <a:extLst>
            <a:ext uri="{FF2B5EF4-FFF2-40B4-BE49-F238E27FC236}">
              <a16:creationId xmlns:a16="http://schemas.microsoft.com/office/drawing/2014/main" id="{00000000-0008-0000-0500-000050000000}"/>
            </a:ext>
          </a:extLst>
        </xdr:cNvPr>
        <xdr:cNvCxnSpPr/>
      </xdr:nvCxnSpPr>
      <xdr:spPr>
        <a:xfrm rot="5400000">
          <a:off x="12723203" y="5887182"/>
          <a:ext cx="2205404" cy="293079"/>
        </a:xfrm>
        <a:prstGeom prst="bentConnector3">
          <a:avLst>
            <a:gd name="adj1" fmla="val 998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294696</xdr:colOff>
      <xdr:row>19</xdr:row>
      <xdr:rowOff>110705</xdr:rowOff>
    </xdr:from>
    <xdr:to>
      <xdr:col>17</xdr:col>
      <xdr:colOff>23873</xdr:colOff>
      <xdr:row>19</xdr:row>
      <xdr:rowOff>110781</xdr:rowOff>
    </xdr:to>
    <xdr:cxnSp macro="">
      <xdr:nvCxnSpPr>
        <xdr:cNvPr id="85" name="カギ線コネクタ 84">
          <a:extLst>
            <a:ext uri="{FF2B5EF4-FFF2-40B4-BE49-F238E27FC236}">
              <a16:creationId xmlns:a16="http://schemas.microsoft.com/office/drawing/2014/main" id="{00000000-0008-0000-0500-000055000000}"/>
            </a:ext>
          </a:extLst>
        </xdr:cNvPr>
        <xdr:cNvCxnSpPr/>
      </xdr:nvCxnSpPr>
      <xdr:spPr>
        <a:xfrm rot="10800000">
          <a:off x="13966734" y="4924493"/>
          <a:ext cx="308004" cy="76"/>
        </a:xfrm>
        <a:prstGeom prst="bentConnector3">
          <a:avLst>
            <a:gd name="adj1" fmla="val 50000"/>
          </a:avLst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723</xdr:colOff>
      <xdr:row>4</xdr:row>
      <xdr:rowOff>177545</xdr:rowOff>
    </xdr:from>
    <xdr:to>
      <xdr:col>4</xdr:col>
      <xdr:colOff>578125</xdr:colOff>
      <xdr:row>5</xdr:row>
      <xdr:rowOff>87921</xdr:rowOff>
    </xdr:to>
    <xdr:grpSp>
      <xdr:nvGrpSpPr>
        <xdr:cNvPr id="74" name="グループ化 73">
          <a:extLst>
            <a:ext uri="{FF2B5EF4-FFF2-40B4-BE49-F238E27FC236}">
              <a16:creationId xmlns:a16="http://schemas.microsoft.com/office/drawing/2014/main" id="{00000000-0008-0000-0500-00004A000000}"/>
            </a:ext>
          </a:extLst>
        </xdr:cNvPr>
        <xdr:cNvGrpSpPr/>
      </xdr:nvGrpSpPr>
      <xdr:grpSpPr>
        <a:xfrm>
          <a:off x="3579402" y="1293331"/>
          <a:ext cx="577402" cy="155304"/>
          <a:chOff x="3562245" y="1295697"/>
          <a:chExt cx="577402" cy="158854"/>
        </a:xfrm>
      </xdr:grpSpPr>
      <xdr:grpSp>
        <xdr:nvGrpSpPr>
          <xdr:cNvPr id="28" name="グループ化 27">
            <a:extLst>
              <a:ext uri="{FF2B5EF4-FFF2-40B4-BE49-F238E27FC236}">
                <a16:creationId xmlns:a16="http://schemas.microsoft.com/office/drawing/2014/main" id="{00000000-0008-0000-0500-00001C000000}"/>
              </a:ext>
            </a:extLst>
          </xdr:cNvPr>
          <xdr:cNvGrpSpPr/>
        </xdr:nvGrpSpPr>
        <xdr:grpSpPr>
          <a:xfrm>
            <a:off x="3562245" y="1295697"/>
            <a:ext cx="577402" cy="158854"/>
            <a:chOff x="3567215" y="1284106"/>
            <a:chExt cx="577402" cy="154002"/>
          </a:xfrm>
        </xdr:grpSpPr>
        <xdr:cxnSp macro="">
          <xdr:nvCxnSpPr>
            <xdr:cNvPr id="31" name="直線コネクタ 30">
              <a:extLst>
                <a:ext uri="{FF2B5EF4-FFF2-40B4-BE49-F238E27FC236}">
                  <a16:creationId xmlns:a16="http://schemas.microsoft.com/office/drawing/2014/main" id="{00000000-0008-0000-0500-00001F000000}"/>
                </a:ext>
              </a:extLst>
            </xdr:cNvPr>
            <xdr:cNvCxnSpPr/>
          </xdr:nvCxnSpPr>
          <xdr:spPr>
            <a:xfrm>
              <a:off x="3567215" y="1362396"/>
              <a:ext cx="577402" cy="1"/>
            </a:xfrm>
            <a:prstGeom prst="line">
              <a:avLst/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" name="直線コネクタ 29">
              <a:extLst>
                <a:ext uri="{FF2B5EF4-FFF2-40B4-BE49-F238E27FC236}">
                  <a16:creationId xmlns:a16="http://schemas.microsoft.com/office/drawing/2014/main" id="{00000000-0008-0000-0500-00001E000000}"/>
                </a:ext>
              </a:extLst>
            </xdr:cNvPr>
            <xdr:cNvCxnSpPr/>
          </xdr:nvCxnSpPr>
          <xdr:spPr>
            <a:xfrm>
              <a:off x="3624158" y="1284106"/>
              <a:ext cx="1551" cy="154002"/>
            </a:xfrm>
            <a:prstGeom prst="line">
              <a:avLst/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91" name="直線コネクタ 90">
            <a:extLst>
              <a:ext uri="{FF2B5EF4-FFF2-40B4-BE49-F238E27FC236}">
                <a16:creationId xmlns:a16="http://schemas.microsoft.com/office/drawing/2014/main" id="{00000000-0008-0000-0500-00005B000000}"/>
              </a:ext>
            </a:extLst>
          </xdr:cNvPr>
          <xdr:cNvCxnSpPr/>
        </xdr:nvCxnSpPr>
        <xdr:spPr>
          <a:xfrm>
            <a:off x="4074710" y="1295697"/>
            <a:ext cx="3659" cy="158854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4031</xdr:colOff>
      <xdr:row>8</xdr:row>
      <xdr:rowOff>172571</xdr:rowOff>
    </xdr:from>
    <xdr:to>
      <xdr:col>5</xdr:col>
      <xdr:colOff>1651</xdr:colOff>
      <xdr:row>9</xdr:row>
      <xdr:rowOff>82947</xdr:rowOff>
    </xdr:to>
    <xdr:grpSp>
      <xdr:nvGrpSpPr>
        <xdr:cNvPr id="92" name="グループ化 91">
          <a:extLst>
            <a:ext uri="{FF2B5EF4-FFF2-40B4-BE49-F238E27FC236}">
              <a16:creationId xmlns:a16="http://schemas.microsoft.com/office/drawing/2014/main" id="{00000000-0008-0000-0500-00005C000000}"/>
            </a:ext>
          </a:extLst>
        </xdr:cNvPr>
        <xdr:cNvGrpSpPr/>
      </xdr:nvGrpSpPr>
      <xdr:grpSpPr>
        <a:xfrm>
          <a:off x="3582710" y="2268071"/>
          <a:ext cx="582727" cy="155305"/>
          <a:chOff x="3562245" y="1295697"/>
          <a:chExt cx="577402" cy="158854"/>
        </a:xfrm>
      </xdr:grpSpPr>
      <xdr:grpSp>
        <xdr:nvGrpSpPr>
          <xdr:cNvPr id="93" name="グループ化 92">
            <a:extLst>
              <a:ext uri="{FF2B5EF4-FFF2-40B4-BE49-F238E27FC236}">
                <a16:creationId xmlns:a16="http://schemas.microsoft.com/office/drawing/2014/main" id="{00000000-0008-0000-0500-00005D000000}"/>
              </a:ext>
            </a:extLst>
          </xdr:cNvPr>
          <xdr:cNvGrpSpPr/>
        </xdr:nvGrpSpPr>
        <xdr:grpSpPr>
          <a:xfrm>
            <a:off x="3562245" y="1295697"/>
            <a:ext cx="577402" cy="158854"/>
            <a:chOff x="3567215" y="1284106"/>
            <a:chExt cx="577402" cy="154002"/>
          </a:xfrm>
        </xdr:grpSpPr>
        <xdr:cxnSp macro="">
          <xdr:nvCxnSpPr>
            <xdr:cNvPr id="95" name="直線コネクタ 94">
              <a:extLst>
                <a:ext uri="{FF2B5EF4-FFF2-40B4-BE49-F238E27FC236}">
                  <a16:creationId xmlns:a16="http://schemas.microsoft.com/office/drawing/2014/main" id="{00000000-0008-0000-0500-00005F000000}"/>
                </a:ext>
              </a:extLst>
            </xdr:cNvPr>
            <xdr:cNvCxnSpPr/>
          </xdr:nvCxnSpPr>
          <xdr:spPr>
            <a:xfrm>
              <a:off x="3567215" y="1362396"/>
              <a:ext cx="577402" cy="1"/>
            </a:xfrm>
            <a:prstGeom prst="line">
              <a:avLst/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6" name="直線コネクタ 95">
              <a:extLst>
                <a:ext uri="{FF2B5EF4-FFF2-40B4-BE49-F238E27FC236}">
                  <a16:creationId xmlns:a16="http://schemas.microsoft.com/office/drawing/2014/main" id="{00000000-0008-0000-0500-000060000000}"/>
                </a:ext>
              </a:extLst>
            </xdr:cNvPr>
            <xdr:cNvCxnSpPr/>
          </xdr:nvCxnSpPr>
          <xdr:spPr>
            <a:xfrm>
              <a:off x="3624158" y="1284106"/>
              <a:ext cx="1551" cy="154002"/>
            </a:xfrm>
            <a:prstGeom prst="line">
              <a:avLst/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94" name="直線コネクタ 93">
            <a:extLst>
              <a:ext uri="{FF2B5EF4-FFF2-40B4-BE49-F238E27FC236}">
                <a16:creationId xmlns:a16="http://schemas.microsoft.com/office/drawing/2014/main" id="{00000000-0008-0000-0500-00005E000000}"/>
              </a:ext>
            </a:extLst>
          </xdr:cNvPr>
          <xdr:cNvCxnSpPr/>
        </xdr:nvCxnSpPr>
        <xdr:spPr>
          <a:xfrm>
            <a:off x="4074710" y="1295697"/>
            <a:ext cx="3659" cy="158854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1365574</xdr:colOff>
      <xdr:row>17</xdr:row>
      <xdr:rowOff>134087</xdr:rowOff>
    </xdr:from>
    <xdr:to>
      <xdr:col>15</xdr:col>
      <xdr:colOff>134472</xdr:colOff>
      <xdr:row>28</xdr:row>
      <xdr:rowOff>145677</xdr:rowOff>
    </xdr:to>
    <xdr:cxnSp macro="">
      <xdr:nvCxnSpPr>
        <xdr:cNvPr id="52" name="カギ線コネクタ 51">
          <a:extLst>
            <a:ext uri="{FF2B5EF4-FFF2-40B4-BE49-F238E27FC236}">
              <a16:creationId xmlns:a16="http://schemas.microsoft.com/office/drawing/2014/main" id="{00000000-0008-0000-0500-00008B000000}"/>
            </a:ext>
          </a:extLst>
        </xdr:cNvPr>
        <xdr:cNvCxnSpPr/>
      </xdr:nvCxnSpPr>
      <xdr:spPr>
        <a:xfrm rot="10800000">
          <a:off x="9814809" y="4381116"/>
          <a:ext cx="2668545" cy="26561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1316271</xdr:colOff>
      <xdr:row>7</xdr:row>
      <xdr:rowOff>51163</xdr:rowOff>
    </xdr:from>
    <xdr:to>
      <xdr:col>19</xdr:col>
      <xdr:colOff>78444</xdr:colOff>
      <xdr:row>17</xdr:row>
      <xdr:rowOff>11206</xdr:rowOff>
    </xdr:to>
    <xdr:cxnSp macro="">
      <xdr:nvCxnSpPr>
        <xdr:cNvPr id="53" name="カギ線コネクタ 52">
          <a:extLst>
            <a:ext uri="{FF2B5EF4-FFF2-40B4-BE49-F238E27FC236}">
              <a16:creationId xmlns:a16="http://schemas.microsoft.com/office/drawing/2014/main" id="{00000000-0008-0000-0500-00008B000000}"/>
            </a:ext>
          </a:extLst>
        </xdr:cNvPr>
        <xdr:cNvCxnSpPr/>
      </xdr:nvCxnSpPr>
      <xdr:spPr>
        <a:xfrm rot="16200000" flipV="1">
          <a:off x="14612630" y="2891275"/>
          <a:ext cx="2369307" cy="36461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289034</xdr:colOff>
      <xdr:row>16</xdr:row>
      <xdr:rowOff>52552</xdr:rowOff>
    </xdr:from>
    <xdr:to>
      <xdr:col>14</xdr:col>
      <xdr:colOff>256189</xdr:colOff>
      <xdr:row>16</xdr:row>
      <xdr:rowOff>59121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CxnSpPr/>
      </xdr:nvCxnSpPr>
      <xdr:spPr>
        <a:xfrm>
          <a:off x="10050517" y="4085897"/>
          <a:ext cx="1905000" cy="65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262758</xdr:colOff>
      <xdr:row>16</xdr:row>
      <xdr:rowOff>65689</xdr:rowOff>
    </xdr:from>
    <xdr:to>
      <xdr:col>14</xdr:col>
      <xdr:colOff>269327</xdr:colOff>
      <xdr:row>28</xdr:row>
      <xdr:rowOff>45982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CxnSpPr/>
      </xdr:nvCxnSpPr>
      <xdr:spPr>
        <a:xfrm>
          <a:off x="11962086" y="4099034"/>
          <a:ext cx="6569" cy="28969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269327</xdr:colOff>
      <xdr:row>28</xdr:row>
      <xdr:rowOff>72258</xdr:rowOff>
    </xdr:from>
    <xdr:to>
      <xdr:col>15</xdr:col>
      <xdr:colOff>65689</xdr:colOff>
      <xdr:row>28</xdr:row>
      <xdr:rowOff>72258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CxnSpPr/>
      </xdr:nvCxnSpPr>
      <xdr:spPr>
        <a:xfrm>
          <a:off x="11968655" y="7022224"/>
          <a:ext cx="37443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394138</xdr:colOff>
      <xdr:row>8</xdr:row>
      <xdr:rowOff>183933</xdr:rowOff>
    </xdr:from>
    <xdr:to>
      <xdr:col>14</xdr:col>
      <xdr:colOff>551796</xdr:colOff>
      <xdr:row>26</xdr:row>
      <xdr:rowOff>137948</xdr:rowOff>
    </xdr:to>
    <xdr:cxnSp macro="">
      <xdr:nvCxnSpPr>
        <xdr:cNvPr id="70" name="カギ線コネクタ 69">
          <a:extLst>
            <a:ext uri="{FF2B5EF4-FFF2-40B4-BE49-F238E27FC236}">
              <a16:creationId xmlns:a16="http://schemas.microsoft.com/office/drawing/2014/main" id="{00000000-0008-0000-0500-00008B000000}"/>
            </a:ext>
          </a:extLst>
        </xdr:cNvPr>
        <xdr:cNvCxnSpPr/>
      </xdr:nvCxnSpPr>
      <xdr:spPr>
        <a:xfrm rot="5400000" flipH="1" flipV="1">
          <a:off x="10014391" y="4365077"/>
          <a:ext cx="4315808" cy="157658"/>
        </a:xfrm>
        <a:prstGeom prst="bentConnector3">
          <a:avLst>
            <a:gd name="adj1" fmla="val 9992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395451</xdr:colOff>
      <xdr:row>26</xdr:row>
      <xdr:rowOff>137948</xdr:rowOff>
    </xdr:from>
    <xdr:to>
      <xdr:col>15</xdr:col>
      <xdr:colOff>6569</xdr:colOff>
      <xdr:row>26</xdr:row>
      <xdr:rowOff>139262</xdr:rowOff>
    </xdr:to>
    <xdr:cxnSp macro="">
      <xdr:nvCxnSpPr>
        <xdr:cNvPr id="97" name="直線コネクタ 96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CxnSpPr/>
      </xdr:nvCxnSpPr>
      <xdr:spPr>
        <a:xfrm flipV="1">
          <a:off x="12094779" y="6601810"/>
          <a:ext cx="189187" cy="13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4</xdr:row>
      <xdr:rowOff>137948</xdr:rowOff>
    </xdr:from>
    <xdr:to>
      <xdr:col>14</xdr:col>
      <xdr:colOff>164224</xdr:colOff>
      <xdr:row>27</xdr:row>
      <xdr:rowOff>157655</xdr:rowOff>
    </xdr:to>
    <xdr:cxnSp macro="">
      <xdr:nvCxnSpPr>
        <xdr:cNvPr id="98" name="カギ線コネクタ 97">
          <a:extLst>
            <a:ext uri="{FF2B5EF4-FFF2-40B4-BE49-F238E27FC236}">
              <a16:creationId xmlns:a16="http://schemas.microsoft.com/office/drawing/2014/main" id="{00000000-0008-0000-0500-00008B000000}"/>
            </a:ext>
          </a:extLst>
        </xdr:cNvPr>
        <xdr:cNvCxnSpPr/>
      </xdr:nvCxnSpPr>
      <xdr:spPr>
        <a:xfrm rot="16200000" flipV="1">
          <a:off x="8973208" y="3980793"/>
          <a:ext cx="5616466" cy="164223"/>
        </a:xfrm>
        <a:prstGeom prst="bentConnector3">
          <a:avLst>
            <a:gd name="adj1" fmla="val 9994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166007</xdr:colOff>
      <xdr:row>27</xdr:row>
      <xdr:rowOff>145712</xdr:rowOff>
    </xdr:from>
    <xdr:to>
      <xdr:col>15</xdr:col>
      <xdr:colOff>1313</xdr:colOff>
      <xdr:row>27</xdr:row>
      <xdr:rowOff>152400</xdr:rowOff>
    </xdr:to>
    <xdr:cxnSp macro="">
      <xdr:nvCxnSpPr>
        <xdr:cNvPr id="101" name="直線コネクタ 100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CxnSpPr/>
      </xdr:nvCxnSpPr>
      <xdr:spPr>
        <a:xfrm>
          <a:off x="11865335" y="6859195"/>
          <a:ext cx="413375" cy="66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8282</xdr:colOff>
      <xdr:row>20</xdr:row>
      <xdr:rowOff>182217</xdr:rowOff>
    </xdr:from>
    <xdr:to>
      <xdr:col>4</xdr:col>
      <xdr:colOff>579781</xdr:colOff>
      <xdr:row>21</xdr:row>
      <xdr:rowOff>70590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pSpPr/>
      </xdr:nvGrpSpPr>
      <xdr:grpSpPr>
        <a:xfrm>
          <a:off x="1844009" y="5169853"/>
          <a:ext cx="2736272" cy="130828"/>
          <a:chOff x="9648286" y="1387520"/>
          <a:chExt cx="2741290" cy="169205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00000000-0008-0000-0500-000006000000}"/>
              </a:ext>
            </a:extLst>
          </xdr:cNvPr>
          <xdr:cNvGrpSpPr/>
        </xdr:nvGrpSpPr>
        <xdr:grpSpPr>
          <a:xfrm>
            <a:off x="9648286" y="1387520"/>
            <a:ext cx="2741290" cy="169205"/>
            <a:chOff x="7728006" y="885825"/>
            <a:chExt cx="2739969" cy="169069"/>
          </a:xfrm>
        </xdr:grpSpPr>
        <xdr:cxnSp macro="">
          <xdr:nvCxnSpPr>
            <xdr:cNvPr id="6" name="直線コネクタ 5">
              <a:extLst>
                <a:ext uri="{FF2B5EF4-FFF2-40B4-BE49-F238E27FC236}">
                  <a16:creationId xmlns:a16="http://schemas.microsoft.com/office/drawing/2014/main" id="{00000000-0008-0000-0500-000009000000}"/>
                </a:ext>
              </a:extLst>
            </xdr:cNvPr>
            <xdr:cNvCxnSpPr/>
          </xdr:nvCxnSpPr>
          <xdr:spPr>
            <a:xfrm>
              <a:off x="7728006" y="969169"/>
              <a:ext cx="2739969" cy="0"/>
            </a:xfrm>
            <a:prstGeom prst="line">
              <a:avLst/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" name="直線コネクタ 6">
              <a:extLst>
                <a:ext uri="{FF2B5EF4-FFF2-40B4-BE49-F238E27FC236}">
                  <a16:creationId xmlns:a16="http://schemas.microsoft.com/office/drawing/2014/main" id="{00000000-0008-0000-0500-00000A000000}"/>
                </a:ext>
              </a:extLst>
            </xdr:cNvPr>
            <xdr:cNvCxnSpPr/>
          </xdr:nvCxnSpPr>
          <xdr:spPr>
            <a:xfrm>
              <a:off x="10363200" y="971550"/>
              <a:ext cx="102394" cy="83344"/>
            </a:xfrm>
            <a:prstGeom prst="line">
              <a:avLst/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" name="直線コネクタ 7">
              <a:extLst>
                <a:ext uri="{FF2B5EF4-FFF2-40B4-BE49-F238E27FC236}">
                  <a16:creationId xmlns:a16="http://schemas.microsoft.com/office/drawing/2014/main" id="{00000000-0008-0000-0500-00000B000000}"/>
                </a:ext>
              </a:extLst>
            </xdr:cNvPr>
            <xdr:cNvCxnSpPr/>
          </xdr:nvCxnSpPr>
          <xdr:spPr>
            <a:xfrm flipV="1">
              <a:off x="10356056" y="885825"/>
              <a:ext cx="104775" cy="83343"/>
            </a:xfrm>
            <a:prstGeom prst="line">
              <a:avLst/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4" name="楕円 3">
            <a:extLst>
              <a:ext uri="{FF2B5EF4-FFF2-40B4-BE49-F238E27FC236}">
                <a16:creationId xmlns:a16="http://schemas.microsoft.com/office/drawing/2014/main" id="{00000000-0008-0000-0500-000007000000}"/>
              </a:ext>
            </a:extLst>
          </xdr:cNvPr>
          <xdr:cNvSpPr/>
        </xdr:nvSpPr>
        <xdr:spPr>
          <a:xfrm>
            <a:off x="12193599" y="1421063"/>
            <a:ext cx="61913" cy="97087"/>
          </a:xfrm>
          <a:prstGeom prst="ellipse">
            <a:avLst/>
          </a:prstGeom>
          <a:solidFill>
            <a:schemeClr val="bg1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00000000-0008-0000-0500-000008000000}"/>
              </a:ext>
            </a:extLst>
          </xdr:cNvPr>
          <xdr:cNvCxnSpPr/>
        </xdr:nvCxnSpPr>
        <xdr:spPr>
          <a:xfrm>
            <a:off x="9739385" y="1403577"/>
            <a:ext cx="1551" cy="152629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16572</xdr:colOff>
      <xdr:row>17</xdr:row>
      <xdr:rowOff>163090</xdr:rowOff>
    </xdr:from>
    <xdr:to>
      <xdr:col>6</xdr:col>
      <xdr:colOff>571778</xdr:colOff>
      <xdr:row>18</xdr:row>
      <xdr:rowOff>77490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GrpSpPr/>
      </xdr:nvGrpSpPr>
      <xdr:grpSpPr>
        <a:xfrm>
          <a:off x="6181845" y="4423363"/>
          <a:ext cx="555206" cy="156854"/>
          <a:chOff x="11832994" y="1387080"/>
          <a:chExt cx="556578" cy="162160"/>
        </a:xfrm>
      </xdr:grpSpPr>
      <xdr:cxnSp macro="">
        <xdr:nvCxnSpPr>
          <xdr:cNvPr id="10" name="直線コネクタ 9">
            <a:extLst>
              <a:ext uri="{FF2B5EF4-FFF2-40B4-BE49-F238E27FC236}">
                <a16:creationId xmlns:a16="http://schemas.microsoft.com/office/drawing/2014/main" id="{00000000-0008-0000-0500-000010000000}"/>
              </a:ext>
            </a:extLst>
          </xdr:cNvPr>
          <xdr:cNvCxnSpPr/>
        </xdr:nvCxnSpPr>
        <xdr:spPr>
          <a:xfrm>
            <a:off x="11832994" y="1470153"/>
            <a:ext cx="556578" cy="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" name="楕円 10">
            <a:extLst>
              <a:ext uri="{FF2B5EF4-FFF2-40B4-BE49-F238E27FC236}">
                <a16:creationId xmlns:a16="http://schemas.microsoft.com/office/drawing/2014/main" id="{00000000-0008-0000-0500-00000E000000}"/>
              </a:ext>
            </a:extLst>
          </xdr:cNvPr>
          <xdr:cNvSpPr/>
        </xdr:nvSpPr>
        <xdr:spPr>
          <a:xfrm>
            <a:off x="12235116" y="1421063"/>
            <a:ext cx="61913" cy="97087"/>
          </a:xfrm>
          <a:prstGeom prst="ellipse">
            <a:avLst/>
          </a:prstGeom>
          <a:solidFill>
            <a:schemeClr val="bg1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2" name="直線コネクタ 11">
            <a:extLst>
              <a:ext uri="{FF2B5EF4-FFF2-40B4-BE49-F238E27FC236}">
                <a16:creationId xmlns:a16="http://schemas.microsoft.com/office/drawing/2014/main" id="{00000000-0008-0000-0500-00000F000000}"/>
              </a:ext>
            </a:extLst>
          </xdr:cNvPr>
          <xdr:cNvCxnSpPr/>
        </xdr:nvCxnSpPr>
        <xdr:spPr>
          <a:xfrm>
            <a:off x="11898682" y="1387080"/>
            <a:ext cx="1551" cy="152629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" name="直線コネクタ 12">
            <a:extLst>
              <a:ext uri="{FF2B5EF4-FFF2-40B4-BE49-F238E27FC236}">
                <a16:creationId xmlns:a16="http://schemas.microsoft.com/office/drawing/2014/main" id="{00000000-0008-0000-0500-00004F000000}"/>
              </a:ext>
            </a:extLst>
          </xdr:cNvPr>
          <xdr:cNvCxnSpPr/>
        </xdr:nvCxnSpPr>
        <xdr:spPr>
          <a:xfrm>
            <a:off x="12344973" y="1396611"/>
            <a:ext cx="1551" cy="152629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14916</xdr:colOff>
      <xdr:row>4</xdr:row>
      <xdr:rowOff>169710</xdr:rowOff>
    </xdr:from>
    <xdr:to>
      <xdr:col>2</xdr:col>
      <xdr:colOff>570122</xdr:colOff>
      <xdr:row>5</xdr:row>
      <xdr:rowOff>91589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GrpSpPr/>
      </xdr:nvGrpSpPr>
      <xdr:grpSpPr>
        <a:xfrm>
          <a:off x="1850643" y="1278074"/>
          <a:ext cx="555206" cy="164333"/>
          <a:chOff x="11832994" y="1387080"/>
          <a:chExt cx="556578" cy="169645"/>
        </a:xfrm>
      </xdr:grpSpPr>
      <xdr:grpSp>
        <xdr:nvGrpSpPr>
          <xdr:cNvPr id="16" name="グループ化 15">
            <a:extLst>
              <a:ext uri="{FF2B5EF4-FFF2-40B4-BE49-F238E27FC236}">
                <a16:creationId xmlns:a16="http://schemas.microsoft.com/office/drawing/2014/main" id="{00000000-0008-0000-0500-000023000000}"/>
              </a:ext>
            </a:extLst>
          </xdr:cNvPr>
          <xdr:cNvGrpSpPr/>
        </xdr:nvGrpSpPr>
        <xdr:grpSpPr>
          <a:xfrm>
            <a:off x="11832994" y="1387520"/>
            <a:ext cx="556578" cy="169205"/>
            <a:chOff x="9911665" y="885825"/>
            <a:chExt cx="556310" cy="169069"/>
          </a:xfrm>
        </xdr:grpSpPr>
        <xdr:cxnSp macro="">
          <xdr:nvCxnSpPr>
            <xdr:cNvPr id="19" name="直線コネクタ 18">
              <a:extLst>
                <a:ext uri="{FF2B5EF4-FFF2-40B4-BE49-F238E27FC236}">
                  <a16:creationId xmlns:a16="http://schemas.microsoft.com/office/drawing/2014/main" id="{00000000-0008-0000-0500-000026000000}"/>
                </a:ext>
              </a:extLst>
            </xdr:cNvPr>
            <xdr:cNvCxnSpPr/>
          </xdr:nvCxnSpPr>
          <xdr:spPr>
            <a:xfrm>
              <a:off x="9911665" y="969170"/>
              <a:ext cx="556310" cy="0"/>
            </a:xfrm>
            <a:prstGeom prst="line">
              <a:avLst/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" name="直線コネクタ 19">
              <a:extLst>
                <a:ext uri="{FF2B5EF4-FFF2-40B4-BE49-F238E27FC236}">
                  <a16:creationId xmlns:a16="http://schemas.microsoft.com/office/drawing/2014/main" id="{00000000-0008-0000-0500-000027000000}"/>
                </a:ext>
              </a:extLst>
            </xdr:cNvPr>
            <xdr:cNvCxnSpPr/>
          </xdr:nvCxnSpPr>
          <xdr:spPr>
            <a:xfrm>
              <a:off x="10363200" y="971550"/>
              <a:ext cx="102394" cy="83344"/>
            </a:xfrm>
            <a:prstGeom prst="line">
              <a:avLst/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" name="直線コネクタ 20">
              <a:extLst>
                <a:ext uri="{FF2B5EF4-FFF2-40B4-BE49-F238E27FC236}">
                  <a16:creationId xmlns:a16="http://schemas.microsoft.com/office/drawing/2014/main" id="{00000000-0008-0000-0500-000028000000}"/>
                </a:ext>
              </a:extLst>
            </xdr:cNvPr>
            <xdr:cNvCxnSpPr/>
          </xdr:nvCxnSpPr>
          <xdr:spPr>
            <a:xfrm flipV="1">
              <a:off x="10356056" y="885825"/>
              <a:ext cx="104775" cy="83343"/>
            </a:xfrm>
            <a:prstGeom prst="line">
              <a:avLst/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17" name="楕円 16">
            <a:extLst>
              <a:ext uri="{FF2B5EF4-FFF2-40B4-BE49-F238E27FC236}">
                <a16:creationId xmlns:a16="http://schemas.microsoft.com/office/drawing/2014/main" id="{00000000-0008-0000-0500-000024000000}"/>
              </a:ext>
            </a:extLst>
          </xdr:cNvPr>
          <xdr:cNvSpPr/>
        </xdr:nvSpPr>
        <xdr:spPr>
          <a:xfrm>
            <a:off x="12193599" y="1421063"/>
            <a:ext cx="61913" cy="97087"/>
          </a:xfrm>
          <a:prstGeom prst="ellipse">
            <a:avLst/>
          </a:prstGeom>
          <a:solidFill>
            <a:schemeClr val="bg1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8" name="直線コネクタ 17">
            <a:extLst>
              <a:ext uri="{FF2B5EF4-FFF2-40B4-BE49-F238E27FC236}">
                <a16:creationId xmlns:a16="http://schemas.microsoft.com/office/drawing/2014/main" id="{00000000-0008-0000-0500-000025000000}"/>
              </a:ext>
            </a:extLst>
          </xdr:cNvPr>
          <xdr:cNvCxnSpPr/>
        </xdr:nvCxnSpPr>
        <xdr:spPr>
          <a:xfrm>
            <a:off x="11898682" y="1387080"/>
            <a:ext cx="1551" cy="152629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9524</xdr:colOff>
      <xdr:row>8</xdr:row>
      <xdr:rowOff>169568</xdr:rowOff>
    </xdr:from>
    <xdr:to>
      <xdr:col>4</xdr:col>
      <xdr:colOff>570101</xdr:colOff>
      <xdr:row>18</xdr:row>
      <xdr:rowOff>49696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GrpSpPr/>
      </xdr:nvGrpSpPr>
      <xdr:grpSpPr>
        <a:xfrm>
          <a:off x="1845251" y="2247750"/>
          <a:ext cx="2725350" cy="2304673"/>
          <a:chOff x="1622803" y="2271637"/>
          <a:chExt cx="2514247" cy="2584473"/>
        </a:xfrm>
      </xdr:grpSpPr>
      <xdr:grpSp>
        <xdr:nvGrpSpPr>
          <xdr:cNvPr id="23" name="グループ化 22">
            <a:extLst>
              <a:ext uri="{FF2B5EF4-FFF2-40B4-BE49-F238E27FC236}">
                <a16:creationId xmlns:a16="http://schemas.microsoft.com/office/drawing/2014/main" id="{00000000-0008-0000-0500-00002A000000}"/>
              </a:ext>
            </a:extLst>
          </xdr:cNvPr>
          <xdr:cNvGrpSpPr/>
        </xdr:nvGrpSpPr>
        <xdr:grpSpPr>
          <a:xfrm>
            <a:off x="1622803" y="2271637"/>
            <a:ext cx="315042" cy="150377"/>
            <a:chOff x="5505347" y="1300006"/>
            <a:chExt cx="315042" cy="154002"/>
          </a:xfrm>
        </xdr:grpSpPr>
        <xdr:cxnSp macro="">
          <xdr:nvCxnSpPr>
            <xdr:cNvPr id="31" name="直線コネクタ 30">
              <a:extLst>
                <a:ext uri="{FF2B5EF4-FFF2-40B4-BE49-F238E27FC236}">
                  <a16:creationId xmlns:a16="http://schemas.microsoft.com/office/drawing/2014/main" id="{00000000-0008-0000-0500-000032000000}"/>
                </a:ext>
              </a:extLst>
            </xdr:cNvPr>
            <xdr:cNvCxnSpPr/>
          </xdr:nvCxnSpPr>
          <xdr:spPr>
            <a:xfrm>
              <a:off x="5505347" y="1376260"/>
              <a:ext cx="315042" cy="0"/>
            </a:xfrm>
            <a:prstGeom prst="line">
              <a:avLst/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" name="直線コネクタ 31">
              <a:extLst>
                <a:ext uri="{FF2B5EF4-FFF2-40B4-BE49-F238E27FC236}">
                  <a16:creationId xmlns:a16="http://schemas.microsoft.com/office/drawing/2014/main" id="{00000000-0008-0000-0500-000033000000}"/>
                </a:ext>
              </a:extLst>
            </xdr:cNvPr>
            <xdr:cNvCxnSpPr/>
          </xdr:nvCxnSpPr>
          <xdr:spPr>
            <a:xfrm>
              <a:off x="5570844" y="1300006"/>
              <a:ext cx="1551" cy="154002"/>
            </a:xfrm>
            <a:prstGeom prst="line">
              <a:avLst/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24" name="グループ化 23">
            <a:extLst>
              <a:ext uri="{FF2B5EF4-FFF2-40B4-BE49-F238E27FC236}">
                <a16:creationId xmlns:a16="http://schemas.microsoft.com/office/drawing/2014/main" id="{00000000-0008-0000-0500-00002B000000}"/>
              </a:ext>
            </a:extLst>
          </xdr:cNvPr>
          <xdr:cNvGrpSpPr/>
        </xdr:nvGrpSpPr>
        <xdr:grpSpPr>
          <a:xfrm>
            <a:off x="1923015" y="2345121"/>
            <a:ext cx="2214035" cy="2510989"/>
            <a:chOff x="9971134" y="-1726399"/>
            <a:chExt cx="2418440" cy="3283124"/>
          </a:xfrm>
        </xdr:grpSpPr>
        <xdr:grpSp>
          <xdr:nvGrpSpPr>
            <xdr:cNvPr id="25" name="グループ化 24">
              <a:extLst>
                <a:ext uri="{FF2B5EF4-FFF2-40B4-BE49-F238E27FC236}">
                  <a16:creationId xmlns:a16="http://schemas.microsoft.com/office/drawing/2014/main" id="{00000000-0008-0000-0500-00002C000000}"/>
                </a:ext>
              </a:extLst>
            </xdr:cNvPr>
            <xdr:cNvGrpSpPr/>
          </xdr:nvGrpSpPr>
          <xdr:grpSpPr>
            <a:xfrm>
              <a:off x="9971134" y="1387520"/>
              <a:ext cx="2418440" cy="169205"/>
              <a:chOff x="8050700" y="885825"/>
              <a:chExt cx="2417275" cy="169069"/>
            </a:xfrm>
          </xdr:grpSpPr>
          <xdr:cxnSp macro="">
            <xdr:nvCxnSpPr>
              <xdr:cNvPr id="28" name="直線コネクタ 27">
                <a:extLst>
                  <a:ext uri="{FF2B5EF4-FFF2-40B4-BE49-F238E27FC236}">
                    <a16:creationId xmlns:a16="http://schemas.microsoft.com/office/drawing/2014/main" id="{00000000-0008-0000-0500-00002F000000}"/>
                  </a:ext>
                </a:extLst>
              </xdr:cNvPr>
              <xdr:cNvCxnSpPr/>
            </xdr:nvCxnSpPr>
            <xdr:spPr>
              <a:xfrm>
                <a:off x="8050700" y="969169"/>
                <a:ext cx="2417275" cy="0"/>
              </a:xfrm>
              <a:prstGeom prst="line">
                <a:avLst/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9" name="直線コネクタ 28">
                <a:extLst>
                  <a:ext uri="{FF2B5EF4-FFF2-40B4-BE49-F238E27FC236}">
                    <a16:creationId xmlns:a16="http://schemas.microsoft.com/office/drawing/2014/main" id="{00000000-0008-0000-0500-000030000000}"/>
                  </a:ext>
                </a:extLst>
              </xdr:cNvPr>
              <xdr:cNvCxnSpPr/>
            </xdr:nvCxnSpPr>
            <xdr:spPr>
              <a:xfrm>
                <a:off x="10363200" y="971550"/>
                <a:ext cx="102394" cy="83344"/>
              </a:xfrm>
              <a:prstGeom prst="line">
                <a:avLst/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0" name="直線コネクタ 29">
                <a:extLst>
                  <a:ext uri="{FF2B5EF4-FFF2-40B4-BE49-F238E27FC236}">
                    <a16:creationId xmlns:a16="http://schemas.microsoft.com/office/drawing/2014/main" id="{00000000-0008-0000-0500-000031000000}"/>
                  </a:ext>
                </a:extLst>
              </xdr:cNvPr>
              <xdr:cNvCxnSpPr/>
            </xdr:nvCxnSpPr>
            <xdr:spPr>
              <a:xfrm flipV="1">
                <a:off x="10356056" y="885825"/>
                <a:ext cx="104775" cy="83343"/>
              </a:xfrm>
              <a:prstGeom prst="line">
                <a:avLst/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26" name="楕円 25">
              <a:extLst>
                <a:ext uri="{FF2B5EF4-FFF2-40B4-BE49-F238E27FC236}">
                  <a16:creationId xmlns:a16="http://schemas.microsoft.com/office/drawing/2014/main" id="{00000000-0008-0000-0500-00002D000000}"/>
                </a:ext>
              </a:extLst>
            </xdr:cNvPr>
            <xdr:cNvSpPr/>
          </xdr:nvSpPr>
          <xdr:spPr>
            <a:xfrm>
              <a:off x="12193599" y="1421063"/>
              <a:ext cx="61913" cy="97087"/>
            </a:xfrm>
            <a:prstGeom prst="ellipse">
              <a:avLst/>
            </a:prstGeom>
            <a:solidFill>
              <a:schemeClr val="bg1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27" name="直線コネクタ 26">
              <a:extLst>
                <a:ext uri="{FF2B5EF4-FFF2-40B4-BE49-F238E27FC236}">
                  <a16:creationId xmlns:a16="http://schemas.microsoft.com/office/drawing/2014/main" id="{00000000-0008-0000-0500-00002E000000}"/>
                </a:ext>
              </a:extLst>
            </xdr:cNvPr>
            <xdr:cNvCxnSpPr/>
          </xdr:nvCxnSpPr>
          <xdr:spPr>
            <a:xfrm>
              <a:off x="9973720" y="-1726399"/>
              <a:ext cx="0" cy="3206302"/>
            </a:xfrm>
            <a:prstGeom prst="line">
              <a:avLst/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14</xdr:col>
      <xdr:colOff>595313</xdr:colOff>
      <xdr:row>4</xdr:row>
      <xdr:rowOff>131382</xdr:rowOff>
    </xdr:from>
    <xdr:to>
      <xdr:col>15</xdr:col>
      <xdr:colOff>6569</xdr:colOff>
      <xdr:row>9</xdr:row>
      <xdr:rowOff>130968</xdr:rowOff>
    </xdr:to>
    <xdr:cxnSp macro="">
      <xdr:nvCxnSpPr>
        <xdr:cNvPr id="34" name="カギ線コネクタ 33">
          <a:extLst>
            <a:ext uri="{FF2B5EF4-FFF2-40B4-BE49-F238E27FC236}">
              <a16:creationId xmlns:a16="http://schemas.microsoft.com/office/drawing/2014/main" id="{00000000-0008-0000-0500-000084000000}"/>
            </a:ext>
          </a:extLst>
        </xdr:cNvPr>
        <xdr:cNvCxnSpPr/>
      </xdr:nvCxnSpPr>
      <xdr:spPr>
        <a:xfrm rot="5400000" flipH="1" flipV="1">
          <a:off x="11915694" y="1669751"/>
          <a:ext cx="1249743" cy="399474"/>
        </a:xfrm>
        <a:prstGeom prst="bentConnector3">
          <a:avLst>
            <a:gd name="adj1" fmla="val 1004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6569</xdr:colOff>
      <xdr:row>4</xdr:row>
      <xdr:rowOff>137949</xdr:rowOff>
    </xdr:from>
    <xdr:to>
      <xdr:col>13</xdr:col>
      <xdr:colOff>4404</xdr:colOff>
      <xdr:row>6</xdr:row>
      <xdr:rowOff>144552</xdr:rowOff>
    </xdr:to>
    <xdr:cxnSp macro="">
      <xdr:nvCxnSpPr>
        <xdr:cNvPr id="35" name="カギ線コネクタ 34">
          <a:extLst>
            <a:ext uri="{FF2B5EF4-FFF2-40B4-BE49-F238E27FC236}">
              <a16:creationId xmlns:a16="http://schemas.microsoft.com/office/drawing/2014/main" id="{00000000-0008-0000-0500-00008B000000}"/>
            </a:ext>
          </a:extLst>
        </xdr:cNvPr>
        <xdr:cNvCxnSpPr/>
      </xdr:nvCxnSpPr>
      <xdr:spPr>
        <a:xfrm rot="10800000">
          <a:off x="9788744" y="1252374"/>
          <a:ext cx="578860" cy="50190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13608</xdr:colOff>
      <xdr:row>8</xdr:row>
      <xdr:rowOff>81645</xdr:rowOff>
    </xdr:from>
    <xdr:to>
      <xdr:col>15</xdr:col>
      <xdr:colOff>13610</xdr:colOff>
      <xdr:row>10</xdr:row>
      <xdr:rowOff>136072</xdr:rowOff>
    </xdr:to>
    <xdr:cxnSp macro="">
      <xdr:nvCxnSpPr>
        <xdr:cNvPr id="37" name="カギ線コネクタ 36">
          <a:extLst>
            <a:ext uri="{FF2B5EF4-FFF2-40B4-BE49-F238E27FC236}">
              <a16:creationId xmlns:a16="http://schemas.microsoft.com/office/drawing/2014/main" id="{00000000-0008-0000-0500-000048000000}"/>
            </a:ext>
          </a:extLst>
        </xdr:cNvPr>
        <xdr:cNvCxnSpPr/>
      </xdr:nvCxnSpPr>
      <xdr:spPr>
        <a:xfrm flipV="1">
          <a:off x="11770179" y="2177145"/>
          <a:ext cx="993324" cy="544284"/>
        </a:xfrm>
        <a:prstGeom prst="bentConnector3">
          <a:avLst>
            <a:gd name="adj1" fmla="val 7409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</xdr:colOff>
      <xdr:row>17</xdr:row>
      <xdr:rowOff>118245</xdr:rowOff>
    </xdr:from>
    <xdr:to>
      <xdr:col>17</xdr:col>
      <xdr:colOff>6569</xdr:colOff>
      <xdr:row>17</xdr:row>
      <xdr:rowOff>118245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00000000-0008-0000-0500-00003A000000}"/>
            </a:ext>
          </a:extLst>
        </xdr:cNvPr>
        <xdr:cNvCxnSpPr/>
      </xdr:nvCxnSpPr>
      <xdr:spPr>
        <a:xfrm flipH="1">
          <a:off x="13702394" y="4418102"/>
          <a:ext cx="591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723</xdr:colOff>
      <xdr:row>4</xdr:row>
      <xdr:rowOff>177545</xdr:rowOff>
    </xdr:from>
    <xdr:to>
      <xdr:col>4</xdr:col>
      <xdr:colOff>578125</xdr:colOff>
      <xdr:row>5</xdr:row>
      <xdr:rowOff>87921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00000000-0008-0000-0500-00004A000000}"/>
            </a:ext>
          </a:extLst>
        </xdr:cNvPr>
        <xdr:cNvGrpSpPr/>
      </xdr:nvGrpSpPr>
      <xdr:grpSpPr>
        <a:xfrm>
          <a:off x="4001223" y="1285909"/>
          <a:ext cx="577402" cy="152830"/>
          <a:chOff x="3562245" y="1295697"/>
          <a:chExt cx="577402" cy="158854"/>
        </a:xfrm>
      </xdr:grpSpPr>
      <xdr:grpSp>
        <xdr:nvGrpSpPr>
          <xdr:cNvPr id="42" name="グループ化 41">
            <a:extLst>
              <a:ext uri="{FF2B5EF4-FFF2-40B4-BE49-F238E27FC236}">
                <a16:creationId xmlns:a16="http://schemas.microsoft.com/office/drawing/2014/main" id="{00000000-0008-0000-0500-00001C000000}"/>
              </a:ext>
            </a:extLst>
          </xdr:cNvPr>
          <xdr:cNvGrpSpPr/>
        </xdr:nvGrpSpPr>
        <xdr:grpSpPr>
          <a:xfrm>
            <a:off x="3562245" y="1295697"/>
            <a:ext cx="577402" cy="158854"/>
            <a:chOff x="3567215" y="1284106"/>
            <a:chExt cx="577402" cy="154002"/>
          </a:xfrm>
        </xdr:grpSpPr>
        <xdr:cxnSp macro="">
          <xdr:nvCxnSpPr>
            <xdr:cNvPr id="44" name="直線コネクタ 43">
              <a:extLst>
                <a:ext uri="{FF2B5EF4-FFF2-40B4-BE49-F238E27FC236}">
                  <a16:creationId xmlns:a16="http://schemas.microsoft.com/office/drawing/2014/main" id="{00000000-0008-0000-0500-00001F000000}"/>
                </a:ext>
              </a:extLst>
            </xdr:cNvPr>
            <xdr:cNvCxnSpPr/>
          </xdr:nvCxnSpPr>
          <xdr:spPr>
            <a:xfrm>
              <a:off x="3567215" y="1362396"/>
              <a:ext cx="577402" cy="1"/>
            </a:xfrm>
            <a:prstGeom prst="line">
              <a:avLst/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5" name="直線コネクタ 44">
              <a:extLst>
                <a:ext uri="{FF2B5EF4-FFF2-40B4-BE49-F238E27FC236}">
                  <a16:creationId xmlns:a16="http://schemas.microsoft.com/office/drawing/2014/main" id="{00000000-0008-0000-0500-00001E000000}"/>
                </a:ext>
              </a:extLst>
            </xdr:cNvPr>
            <xdr:cNvCxnSpPr/>
          </xdr:nvCxnSpPr>
          <xdr:spPr>
            <a:xfrm>
              <a:off x="3624158" y="1284106"/>
              <a:ext cx="1551" cy="154002"/>
            </a:xfrm>
            <a:prstGeom prst="line">
              <a:avLst/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43" name="直線コネクタ 42">
            <a:extLst>
              <a:ext uri="{FF2B5EF4-FFF2-40B4-BE49-F238E27FC236}">
                <a16:creationId xmlns:a16="http://schemas.microsoft.com/office/drawing/2014/main" id="{00000000-0008-0000-0500-00005B000000}"/>
              </a:ext>
            </a:extLst>
          </xdr:cNvPr>
          <xdr:cNvCxnSpPr/>
        </xdr:nvCxnSpPr>
        <xdr:spPr>
          <a:xfrm>
            <a:off x="4074710" y="1295697"/>
            <a:ext cx="3659" cy="158854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4031</xdr:colOff>
      <xdr:row>8</xdr:row>
      <xdr:rowOff>172571</xdr:rowOff>
    </xdr:from>
    <xdr:to>
      <xdr:col>5</xdr:col>
      <xdr:colOff>1651</xdr:colOff>
      <xdr:row>9</xdr:row>
      <xdr:rowOff>82947</xdr:rowOff>
    </xdr:to>
    <xdr:grpSp>
      <xdr:nvGrpSpPr>
        <xdr:cNvPr id="46" name="グループ化 45">
          <a:extLst>
            <a:ext uri="{FF2B5EF4-FFF2-40B4-BE49-F238E27FC236}">
              <a16:creationId xmlns:a16="http://schemas.microsoft.com/office/drawing/2014/main" id="{00000000-0008-0000-0500-00005C000000}"/>
            </a:ext>
          </a:extLst>
        </xdr:cNvPr>
        <xdr:cNvGrpSpPr/>
      </xdr:nvGrpSpPr>
      <xdr:grpSpPr>
        <a:xfrm>
          <a:off x="4004531" y="2250753"/>
          <a:ext cx="586438" cy="152830"/>
          <a:chOff x="3562245" y="1295697"/>
          <a:chExt cx="577402" cy="158854"/>
        </a:xfrm>
      </xdr:grpSpPr>
      <xdr:grpSp>
        <xdr:nvGrpSpPr>
          <xdr:cNvPr id="47" name="グループ化 46">
            <a:extLst>
              <a:ext uri="{FF2B5EF4-FFF2-40B4-BE49-F238E27FC236}">
                <a16:creationId xmlns:a16="http://schemas.microsoft.com/office/drawing/2014/main" id="{00000000-0008-0000-0500-00005D000000}"/>
              </a:ext>
            </a:extLst>
          </xdr:cNvPr>
          <xdr:cNvGrpSpPr/>
        </xdr:nvGrpSpPr>
        <xdr:grpSpPr>
          <a:xfrm>
            <a:off x="3562245" y="1295697"/>
            <a:ext cx="577402" cy="158854"/>
            <a:chOff x="3567215" y="1284106"/>
            <a:chExt cx="577402" cy="154002"/>
          </a:xfrm>
        </xdr:grpSpPr>
        <xdr:cxnSp macro="">
          <xdr:nvCxnSpPr>
            <xdr:cNvPr id="49" name="直線コネクタ 48">
              <a:extLst>
                <a:ext uri="{FF2B5EF4-FFF2-40B4-BE49-F238E27FC236}">
                  <a16:creationId xmlns:a16="http://schemas.microsoft.com/office/drawing/2014/main" id="{00000000-0008-0000-0500-00005F000000}"/>
                </a:ext>
              </a:extLst>
            </xdr:cNvPr>
            <xdr:cNvCxnSpPr/>
          </xdr:nvCxnSpPr>
          <xdr:spPr>
            <a:xfrm>
              <a:off x="3567215" y="1362396"/>
              <a:ext cx="577402" cy="1"/>
            </a:xfrm>
            <a:prstGeom prst="line">
              <a:avLst/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0" name="直線コネクタ 49">
              <a:extLst>
                <a:ext uri="{FF2B5EF4-FFF2-40B4-BE49-F238E27FC236}">
                  <a16:creationId xmlns:a16="http://schemas.microsoft.com/office/drawing/2014/main" id="{00000000-0008-0000-0500-000060000000}"/>
                </a:ext>
              </a:extLst>
            </xdr:cNvPr>
            <xdr:cNvCxnSpPr/>
          </xdr:nvCxnSpPr>
          <xdr:spPr>
            <a:xfrm>
              <a:off x="3624158" y="1284106"/>
              <a:ext cx="1551" cy="154002"/>
            </a:xfrm>
            <a:prstGeom prst="line">
              <a:avLst/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48" name="直線コネクタ 47">
            <a:extLst>
              <a:ext uri="{FF2B5EF4-FFF2-40B4-BE49-F238E27FC236}">
                <a16:creationId xmlns:a16="http://schemas.microsoft.com/office/drawing/2014/main" id="{00000000-0008-0000-0500-00005E000000}"/>
              </a:ext>
            </a:extLst>
          </xdr:cNvPr>
          <xdr:cNvCxnSpPr/>
        </xdr:nvCxnSpPr>
        <xdr:spPr>
          <a:xfrm>
            <a:off x="4074710" y="1295697"/>
            <a:ext cx="3659" cy="158854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7</xdr:colOff>
      <xdr:row>4</xdr:row>
      <xdr:rowOff>137950</xdr:rowOff>
    </xdr:from>
    <xdr:to>
      <xdr:col>14</xdr:col>
      <xdr:colOff>371475</xdr:colOff>
      <xdr:row>21</xdr:row>
      <xdr:rowOff>133350</xdr:rowOff>
    </xdr:to>
    <xdr:cxnSp macro="">
      <xdr:nvCxnSpPr>
        <xdr:cNvPr id="58" name="カギ線コネクタ 57">
          <a:extLst>
            <a:ext uri="{FF2B5EF4-FFF2-40B4-BE49-F238E27FC236}">
              <a16:creationId xmlns:a16="http://schemas.microsoft.com/office/drawing/2014/main" id="{00000000-0008-0000-0500-00008B000000}"/>
            </a:ext>
          </a:extLst>
        </xdr:cNvPr>
        <xdr:cNvCxnSpPr/>
      </xdr:nvCxnSpPr>
      <xdr:spPr>
        <a:xfrm rot="16200000" flipV="1">
          <a:off x="9846391" y="3131266"/>
          <a:ext cx="4129250" cy="371468"/>
        </a:xfrm>
        <a:prstGeom prst="bentConnector3">
          <a:avLst>
            <a:gd name="adj1" fmla="val 9982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365960</xdr:colOff>
      <xdr:row>21</xdr:row>
      <xdr:rowOff>119269</xdr:rowOff>
    </xdr:from>
    <xdr:to>
      <xdr:col>15</xdr:col>
      <xdr:colOff>1313</xdr:colOff>
      <xdr:row>21</xdr:row>
      <xdr:rowOff>119269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CxnSpPr/>
      </xdr:nvCxnSpPr>
      <xdr:spPr>
        <a:xfrm>
          <a:off x="12106776" y="5368045"/>
          <a:ext cx="62795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595313</xdr:colOff>
      <xdr:row>4</xdr:row>
      <xdr:rowOff>131382</xdr:rowOff>
    </xdr:from>
    <xdr:to>
      <xdr:col>25</xdr:col>
      <xdr:colOff>6569</xdr:colOff>
      <xdr:row>9</xdr:row>
      <xdr:rowOff>130968</xdr:rowOff>
    </xdr:to>
    <xdr:cxnSp macro="">
      <xdr:nvCxnSpPr>
        <xdr:cNvPr id="134" name="カギ線コネクタ 133">
          <a:extLst>
            <a:ext uri="{FF2B5EF4-FFF2-40B4-BE49-F238E27FC236}">
              <a16:creationId xmlns:a16="http://schemas.microsoft.com/office/drawing/2014/main" id="{00000000-0008-0000-0500-000084000000}"/>
            </a:ext>
          </a:extLst>
        </xdr:cNvPr>
        <xdr:cNvCxnSpPr/>
      </xdr:nvCxnSpPr>
      <xdr:spPr>
        <a:xfrm rot="5400000" flipH="1" flipV="1">
          <a:off x="13248344" y="1656994"/>
          <a:ext cx="1224229" cy="404578"/>
        </a:xfrm>
        <a:prstGeom prst="bentConnector3">
          <a:avLst>
            <a:gd name="adj1" fmla="val 100493"/>
          </a:avLst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1557131</xdr:colOff>
      <xdr:row>4</xdr:row>
      <xdr:rowOff>82827</xdr:rowOff>
    </xdr:from>
    <xdr:to>
      <xdr:col>23</xdr:col>
      <xdr:colOff>4406</xdr:colOff>
      <xdr:row>6</xdr:row>
      <xdr:rowOff>144553</xdr:rowOff>
    </xdr:to>
    <xdr:cxnSp macro="">
      <xdr:nvCxnSpPr>
        <xdr:cNvPr id="135" name="カギ線コネクタ 134">
          <a:extLst>
            <a:ext uri="{FF2B5EF4-FFF2-40B4-BE49-F238E27FC236}">
              <a16:creationId xmlns:a16="http://schemas.microsoft.com/office/drawing/2014/main" id="{00000000-0008-0000-0500-00008B000000}"/>
            </a:ext>
          </a:extLst>
        </xdr:cNvPr>
        <xdr:cNvCxnSpPr/>
      </xdr:nvCxnSpPr>
      <xdr:spPr>
        <a:xfrm rot="10800000">
          <a:off x="20077044" y="1200979"/>
          <a:ext cx="600753" cy="558683"/>
        </a:xfrm>
        <a:prstGeom prst="bentConnector3">
          <a:avLst>
            <a:gd name="adj1" fmla="val 50000"/>
          </a:avLst>
        </a:prstGeom>
        <a:ln w="12700">
          <a:solidFill>
            <a:schemeClr val="accent6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13608</xdr:colOff>
      <xdr:row>8</xdr:row>
      <xdr:rowOff>81645</xdr:rowOff>
    </xdr:from>
    <xdr:to>
      <xdr:col>25</xdr:col>
      <xdr:colOff>13610</xdr:colOff>
      <xdr:row>10</xdr:row>
      <xdr:rowOff>136072</xdr:rowOff>
    </xdr:to>
    <xdr:cxnSp macro="">
      <xdr:nvCxnSpPr>
        <xdr:cNvPr id="136" name="カギ線コネクタ 135">
          <a:extLst>
            <a:ext uri="{FF2B5EF4-FFF2-40B4-BE49-F238E27FC236}">
              <a16:creationId xmlns:a16="http://schemas.microsoft.com/office/drawing/2014/main" id="{00000000-0008-0000-0500-000048000000}"/>
            </a:ext>
          </a:extLst>
        </xdr:cNvPr>
        <xdr:cNvCxnSpPr/>
      </xdr:nvCxnSpPr>
      <xdr:spPr>
        <a:xfrm flipV="1">
          <a:off x="13076465" y="2177145"/>
          <a:ext cx="993324" cy="544284"/>
        </a:xfrm>
        <a:prstGeom prst="bentConnector3">
          <a:avLst>
            <a:gd name="adj1" fmla="val 74096"/>
          </a:avLst>
        </a:prstGeom>
        <a:ln w="12700">
          <a:solidFill>
            <a:schemeClr val="accent6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</xdr:colOff>
      <xdr:row>17</xdr:row>
      <xdr:rowOff>118245</xdr:rowOff>
    </xdr:from>
    <xdr:to>
      <xdr:col>27</xdr:col>
      <xdr:colOff>6569</xdr:colOff>
      <xdr:row>17</xdr:row>
      <xdr:rowOff>118245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00000000-0008-0000-0500-00003A000000}"/>
            </a:ext>
          </a:extLst>
        </xdr:cNvPr>
        <xdr:cNvCxnSpPr/>
      </xdr:nvCxnSpPr>
      <xdr:spPr>
        <a:xfrm flipH="1">
          <a:off x="15634608" y="4418102"/>
          <a:ext cx="591675" cy="0"/>
        </a:xfrm>
        <a:prstGeom prst="straightConnector1">
          <a:avLst/>
        </a:prstGeom>
        <a:ln w="12700">
          <a:solidFill>
            <a:schemeClr val="accent6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1553076</xdr:colOff>
      <xdr:row>9</xdr:row>
      <xdr:rowOff>138820</xdr:rowOff>
    </xdr:from>
    <xdr:to>
      <xdr:col>14</xdr:col>
      <xdr:colOff>607404</xdr:colOff>
      <xdr:row>9</xdr:row>
      <xdr:rowOff>138820</xdr:rowOff>
    </xdr:to>
    <xdr:cxnSp macro="">
      <xdr:nvCxnSpPr>
        <xdr:cNvPr id="141" name="直線コネクタ 140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CxnSpPr/>
      </xdr:nvCxnSpPr>
      <xdr:spPr>
        <a:xfrm>
          <a:off x="12964026" y="2491495"/>
          <a:ext cx="62595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501</xdr:colOff>
      <xdr:row>9</xdr:row>
      <xdr:rowOff>129295</xdr:rowOff>
    </xdr:from>
    <xdr:to>
      <xdr:col>24</xdr:col>
      <xdr:colOff>595313</xdr:colOff>
      <xdr:row>9</xdr:row>
      <xdr:rowOff>129295</xdr:rowOff>
    </xdr:to>
    <xdr:cxnSp macro="">
      <xdr:nvCxnSpPr>
        <xdr:cNvPr id="142" name="直線コネクタ 141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CxnSpPr/>
      </xdr:nvCxnSpPr>
      <xdr:spPr>
        <a:xfrm>
          <a:off x="22247329" y="2492686"/>
          <a:ext cx="594812" cy="0"/>
        </a:xfrm>
        <a:prstGeom prst="line">
          <a:avLst/>
        </a:prstGeom>
        <a:ln w="12700">
          <a:solidFill>
            <a:schemeClr val="accent6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356152</xdr:colOff>
      <xdr:row>21</xdr:row>
      <xdr:rowOff>124239</xdr:rowOff>
    </xdr:from>
    <xdr:to>
      <xdr:col>25</xdr:col>
      <xdr:colOff>0</xdr:colOff>
      <xdr:row>21</xdr:row>
      <xdr:rowOff>124239</xdr:rowOff>
    </xdr:to>
    <xdr:cxnSp macro="">
      <xdr:nvCxnSpPr>
        <xdr:cNvPr id="144" name="直線コネクタ 143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CxnSpPr/>
      </xdr:nvCxnSpPr>
      <xdr:spPr>
        <a:xfrm flipH="1">
          <a:off x="22603239" y="5400261"/>
          <a:ext cx="637761" cy="0"/>
        </a:xfrm>
        <a:prstGeom prst="line">
          <a:avLst/>
        </a:prstGeom>
        <a:ln w="12700">
          <a:solidFill>
            <a:schemeClr val="accent6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1558324</xdr:colOff>
      <xdr:row>4</xdr:row>
      <xdr:rowOff>176998</xdr:rowOff>
    </xdr:from>
    <xdr:to>
      <xdr:col>22</xdr:col>
      <xdr:colOff>198783</xdr:colOff>
      <xdr:row>22</xdr:row>
      <xdr:rowOff>173935</xdr:rowOff>
    </xdr:to>
    <xdr:cxnSp macro="">
      <xdr:nvCxnSpPr>
        <xdr:cNvPr id="147" name="カギ線コネクタ 146">
          <a:extLst>
            <a:ext uri="{FF2B5EF4-FFF2-40B4-BE49-F238E27FC236}">
              <a16:creationId xmlns:a16="http://schemas.microsoft.com/office/drawing/2014/main" id="{00000000-0008-0000-0500-00008B000000}"/>
            </a:ext>
          </a:extLst>
        </xdr:cNvPr>
        <xdr:cNvCxnSpPr/>
      </xdr:nvCxnSpPr>
      <xdr:spPr>
        <a:xfrm rot="16200000" flipV="1">
          <a:off x="17983672" y="3389715"/>
          <a:ext cx="4403285" cy="214155"/>
        </a:xfrm>
        <a:prstGeom prst="bentConnector3">
          <a:avLst>
            <a:gd name="adj1" fmla="val 100035"/>
          </a:avLst>
        </a:prstGeom>
        <a:ln w="12700">
          <a:solidFill>
            <a:schemeClr val="accent6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190500</xdr:colOff>
      <xdr:row>22</xdr:row>
      <xdr:rowOff>185531</xdr:rowOff>
    </xdr:from>
    <xdr:to>
      <xdr:col>25</xdr:col>
      <xdr:colOff>3315</xdr:colOff>
      <xdr:row>22</xdr:row>
      <xdr:rowOff>185531</xdr:rowOff>
    </xdr:to>
    <xdr:cxnSp macro="">
      <xdr:nvCxnSpPr>
        <xdr:cNvPr id="150" name="直線コネクタ 14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CxnSpPr/>
      </xdr:nvCxnSpPr>
      <xdr:spPr>
        <a:xfrm flipH="1">
          <a:off x="20284109" y="5710031"/>
          <a:ext cx="2960206" cy="0"/>
        </a:xfrm>
        <a:prstGeom prst="line">
          <a:avLst/>
        </a:prstGeom>
        <a:ln w="12700">
          <a:solidFill>
            <a:schemeClr val="accent6"/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1568728</xdr:colOff>
      <xdr:row>17</xdr:row>
      <xdr:rowOff>160685</xdr:rowOff>
    </xdr:from>
    <xdr:to>
      <xdr:col>25</xdr:col>
      <xdr:colOff>8284</xdr:colOff>
      <xdr:row>22</xdr:row>
      <xdr:rowOff>82827</xdr:rowOff>
    </xdr:to>
    <xdr:cxnSp macro="">
      <xdr:nvCxnSpPr>
        <xdr:cNvPr id="169" name="カギ線コネクタ 168">
          <a:extLst>
            <a:ext uri="{FF2B5EF4-FFF2-40B4-BE49-F238E27FC236}">
              <a16:creationId xmlns:a16="http://schemas.microsoft.com/office/drawing/2014/main" id="{00000000-0008-0000-0500-00008B000000}"/>
            </a:ext>
          </a:extLst>
        </xdr:cNvPr>
        <xdr:cNvCxnSpPr/>
      </xdr:nvCxnSpPr>
      <xdr:spPr>
        <a:xfrm rot="10800000">
          <a:off x="20088641" y="4467642"/>
          <a:ext cx="3160643" cy="1139685"/>
        </a:xfrm>
        <a:prstGeom prst="bentConnector3">
          <a:avLst>
            <a:gd name="adj1" fmla="val 75157"/>
          </a:avLst>
        </a:prstGeom>
        <a:ln w="12700">
          <a:solidFill>
            <a:schemeClr val="accent6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4508</xdr:colOff>
      <xdr:row>4</xdr:row>
      <xdr:rowOff>138898</xdr:rowOff>
    </xdr:from>
    <xdr:to>
      <xdr:col>24</xdr:col>
      <xdr:colOff>347871</xdr:colOff>
      <xdr:row>21</xdr:row>
      <xdr:rowOff>124239</xdr:rowOff>
    </xdr:to>
    <xdr:cxnSp macro="">
      <xdr:nvCxnSpPr>
        <xdr:cNvPr id="173" name="カギ線コネクタ 172">
          <a:extLst>
            <a:ext uri="{FF2B5EF4-FFF2-40B4-BE49-F238E27FC236}">
              <a16:creationId xmlns:a16="http://schemas.microsoft.com/office/drawing/2014/main" id="{00000000-0008-0000-0500-00008B000000}"/>
            </a:ext>
          </a:extLst>
        </xdr:cNvPr>
        <xdr:cNvCxnSpPr/>
      </xdr:nvCxnSpPr>
      <xdr:spPr>
        <a:xfrm rot="16200000" flipV="1">
          <a:off x="20351671" y="3156974"/>
          <a:ext cx="4143211" cy="343363"/>
        </a:xfrm>
        <a:prstGeom prst="bentConnector3">
          <a:avLst>
            <a:gd name="adj1" fmla="val 100177"/>
          </a:avLst>
        </a:prstGeom>
        <a:ln w="12700">
          <a:solidFill>
            <a:schemeClr val="accent6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1554915</xdr:colOff>
      <xdr:row>6</xdr:row>
      <xdr:rowOff>129739</xdr:rowOff>
    </xdr:from>
    <xdr:to>
      <xdr:col>24</xdr:col>
      <xdr:colOff>174698</xdr:colOff>
      <xdr:row>22</xdr:row>
      <xdr:rowOff>190500</xdr:rowOff>
    </xdr:to>
    <xdr:cxnSp macro="">
      <xdr:nvCxnSpPr>
        <xdr:cNvPr id="178" name="カギ線コネクタ 177">
          <a:extLst>
            <a:ext uri="{FF2B5EF4-FFF2-40B4-BE49-F238E27FC236}">
              <a16:creationId xmlns:a16="http://schemas.microsoft.com/office/drawing/2014/main" id="{00000000-0008-0000-0500-00008B000000}"/>
            </a:ext>
          </a:extLst>
        </xdr:cNvPr>
        <xdr:cNvCxnSpPr/>
      </xdr:nvCxnSpPr>
      <xdr:spPr>
        <a:xfrm rot="16200000" flipV="1">
          <a:off x="20332661" y="3595669"/>
          <a:ext cx="3915585" cy="188607"/>
        </a:xfrm>
        <a:prstGeom prst="bentConnector3">
          <a:avLst>
            <a:gd name="adj1" fmla="val 100083"/>
          </a:avLst>
        </a:prstGeom>
        <a:ln w="12700">
          <a:solidFill>
            <a:schemeClr val="accent6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F83"/>
  <sheetViews>
    <sheetView zoomScale="85" zoomScaleNormal="85" workbookViewId="0">
      <selection activeCell="C1" sqref="C1"/>
    </sheetView>
  </sheetViews>
  <sheetFormatPr defaultColWidth="8.875" defaultRowHeight="18.75" x14ac:dyDescent="0.4"/>
  <cols>
    <col min="1" max="1" width="3.375" style="36" customWidth="1"/>
    <col min="2" max="2" width="18.875" style="44" bestFit="1" customWidth="1"/>
    <col min="3" max="3" width="31.625" style="44" customWidth="1"/>
    <col min="4" max="4" width="12.625" style="115" customWidth="1"/>
    <col min="5" max="5" width="22.125" style="106" customWidth="1"/>
    <col min="6" max="6" width="10.625" style="38" customWidth="1"/>
    <col min="7" max="7" width="3.875" style="38" customWidth="1"/>
    <col min="8" max="8" width="7.125" style="38" bestFit="1" customWidth="1"/>
    <col min="9" max="11" width="10.625" style="38" customWidth="1"/>
    <col min="12" max="15" width="10.625" style="42" customWidth="1"/>
    <col min="16" max="16" width="16.125" style="42" customWidth="1"/>
    <col min="17" max="18" width="10.625" style="42" customWidth="1"/>
    <col min="19" max="19" width="9.375" style="42" customWidth="1"/>
    <col min="20" max="20" width="6.5" style="42" customWidth="1"/>
    <col min="21" max="36" width="9.375" style="42" customWidth="1"/>
    <col min="37" max="37" width="9.375" style="43" customWidth="1"/>
    <col min="38" max="45" width="9.375" style="42" customWidth="1"/>
    <col min="46" max="53" width="5.875" style="41" customWidth="1"/>
    <col min="54" max="54" width="13" style="38" bestFit="1" customWidth="1"/>
    <col min="55" max="55" width="4.625" style="38" customWidth="1"/>
    <col min="56" max="56" width="5.125" style="38" customWidth="1"/>
    <col min="57" max="57" width="5.5" style="38" customWidth="1"/>
    <col min="58" max="58" width="6.625" style="40" customWidth="1"/>
    <col min="59" max="59" width="55.625" style="39" bestFit="1" customWidth="1"/>
    <col min="60" max="83" width="4.625" style="38" customWidth="1"/>
    <col min="84" max="84" width="8.875" style="37"/>
    <col min="85" max="16384" width="8.875" style="36"/>
  </cols>
  <sheetData>
    <row r="3" spans="1:84" ht="37.5" customHeight="1" x14ac:dyDescent="0.4">
      <c r="B3" s="87" t="s">
        <v>257</v>
      </c>
      <c r="C3" s="87"/>
      <c r="D3" s="114"/>
      <c r="E3" s="87"/>
      <c r="F3" s="86"/>
      <c r="G3" s="86"/>
      <c r="H3" s="86"/>
      <c r="I3" s="86"/>
      <c r="J3" s="86"/>
      <c r="K3" s="86"/>
      <c r="L3" s="85"/>
      <c r="M3" s="85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4"/>
      <c r="AL3" s="83"/>
      <c r="AM3" s="83"/>
      <c r="AN3" s="83"/>
      <c r="AO3" s="83"/>
      <c r="AP3" s="83"/>
      <c r="AQ3" s="83"/>
      <c r="AR3" s="83"/>
      <c r="AS3" s="83"/>
      <c r="AU3" s="82"/>
      <c r="AV3" s="82"/>
      <c r="AW3" s="82"/>
      <c r="AZ3" s="82"/>
    </row>
    <row r="4" spans="1:84" ht="19.5" thickBot="1" x14ac:dyDescent="0.45">
      <c r="B4" s="106" t="s">
        <v>165</v>
      </c>
    </row>
    <row r="5" spans="1:84" ht="19.5" thickBot="1" x14ac:dyDescent="0.45">
      <c r="B5" s="68" t="s">
        <v>122</v>
      </c>
      <c r="C5" s="88"/>
      <c r="D5" s="491" t="s">
        <v>121</v>
      </c>
      <c r="E5" s="492"/>
      <c r="F5" s="66" t="s">
        <v>120</v>
      </c>
      <c r="G5" s="66" t="s">
        <v>119</v>
      </c>
      <c r="H5" s="95" t="s">
        <v>190</v>
      </c>
      <c r="I5" s="66" t="s">
        <v>118</v>
      </c>
      <c r="J5" s="66" t="s">
        <v>117</v>
      </c>
      <c r="K5" s="66" t="s">
        <v>116</v>
      </c>
      <c r="L5" s="66" t="s">
        <v>115</v>
      </c>
      <c r="M5" s="66"/>
      <c r="N5" s="65" t="s">
        <v>114</v>
      </c>
      <c r="O5" s="65" t="s">
        <v>113</v>
      </c>
      <c r="P5" s="64" t="s">
        <v>112</v>
      </c>
      <c r="Q5" s="64" t="s">
        <v>164</v>
      </c>
      <c r="R5" s="63" t="s">
        <v>159</v>
      </c>
    </row>
    <row r="6" spans="1:84" ht="19.5" thickBot="1" x14ac:dyDescent="0.45">
      <c r="B6" s="68"/>
      <c r="C6" s="88"/>
      <c r="D6" s="67" t="s">
        <v>111</v>
      </c>
      <c r="E6" s="92" t="s">
        <v>110</v>
      </c>
      <c r="F6" s="66"/>
      <c r="G6" s="66"/>
      <c r="H6" s="66"/>
      <c r="I6" s="66"/>
      <c r="J6" s="66"/>
      <c r="K6" s="66"/>
      <c r="L6" s="66"/>
      <c r="M6" s="66"/>
      <c r="N6" s="65"/>
      <c r="O6" s="65"/>
      <c r="P6" s="64"/>
      <c r="Q6" s="64"/>
      <c r="R6" s="63"/>
    </row>
    <row r="7" spans="1:84" x14ac:dyDescent="0.4">
      <c r="B7" s="81"/>
      <c r="C7" s="80"/>
      <c r="D7" s="116" t="str">
        <f>B4 &amp; "_"</f>
        <v>table名_</v>
      </c>
      <c r="E7" s="104"/>
      <c r="F7" s="79" t="s">
        <v>163</v>
      </c>
      <c r="G7" s="79"/>
      <c r="H7" s="79"/>
      <c r="I7" s="78"/>
      <c r="J7" s="78"/>
      <c r="K7" s="78"/>
      <c r="L7" s="78"/>
      <c r="M7" s="78"/>
      <c r="N7" s="78"/>
      <c r="O7" s="78"/>
      <c r="P7" s="77"/>
      <c r="Q7" s="77"/>
      <c r="R7" s="76"/>
    </row>
    <row r="8" spans="1:84" ht="19.5" thickBot="1" x14ac:dyDescent="0.45">
      <c r="B8" s="50"/>
      <c r="C8" s="49"/>
      <c r="D8" s="118" t="str">
        <f>D7</f>
        <v>table名_</v>
      </c>
      <c r="E8" s="107"/>
      <c r="F8" s="48" t="s">
        <v>143</v>
      </c>
      <c r="G8" s="48"/>
      <c r="H8" s="48"/>
      <c r="I8" s="47"/>
      <c r="J8" s="47"/>
      <c r="K8" s="47"/>
      <c r="L8" s="47"/>
      <c r="M8" s="47"/>
      <c r="N8" s="47"/>
      <c r="O8" s="47"/>
      <c r="P8" s="46"/>
      <c r="Q8" s="46"/>
      <c r="R8" s="45"/>
    </row>
    <row r="11" spans="1:84" ht="19.5" thickBot="1" x14ac:dyDescent="0.45">
      <c r="A11" s="42"/>
      <c r="B11" s="106" t="s">
        <v>99</v>
      </c>
      <c r="Z11" s="43"/>
      <c r="AI11" s="41"/>
      <c r="AJ11" s="41"/>
      <c r="AK11" s="41"/>
      <c r="AL11" s="41"/>
      <c r="AM11" s="41"/>
      <c r="AN11" s="41"/>
      <c r="AO11" s="41"/>
      <c r="AP11" s="41"/>
      <c r="AQ11" s="38"/>
      <c r="AR11" s="38"/>
      <c r="AS11" s="38"/>
      <c r="AT11" s="38"/>
      <c r="AU11" s="40"/>
      <c r="AV11" s="39"/>
      <c r="AW11" s="38"/>
      <c r="AX11" s="38"/>
      <c r="AY11" s="38"/>
      <c r="AZ11" s="38"/>
      <c r="BA11" s="38"/>
      <c r="BF11" s="38"/>
      <c r="BG11" s="38"/>
      <c r="BU11" s="37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</row>
    <row r="12" spans="1:84" ht="19.5" thickBot="1" x14ac:dyDescent="0.45">
      <c r="A12" s="42"/>
      <c r="B12" s="487" t="s">
        <v>122</v>
      </c>
      <c r="C12" s="489" t="s">
        <v>256</v>
      </c>
      <c r="D12" s="491" t="s">
        <v>121</v>
      </c>
      <c r="E12" s="492"/>
      <c r="F12" s="486" t="s">
        <v>120</v>
      </c>
      <c r="G12" s="486" t="s">
        <v>119</v>
      </c>
      <c r="H12" s="479" t="s">
        <v>190</v>
      </c>
      <c r="I12" s="486" t="s">
        <v>118</v>
      </c>
      <c r="J12" s="486" t="s">
        <v>117</v>
      </c>
      <c r="K12" s="486" t="s">
        <v>116</v>
      </c>
      <c r="L12" s="486" t="s">
        <v>115</v>
      </c>
      <c r="M12" s="479" t="s">
        <v>315</v>
      </c>
      <c r="N12" s="481" t="s">
        <v>114</v>
      </c>
      <c r="O12" s="481" t="s">
        <v>113</v>
      </c>
      <c r="P12" s="481" t="s">
        <v>112</v>
      </c>
      <c r="Q12" s="481" t="s">
        <v>160</v>
      </c>
      <c r="R12" s="483" t="s">
        <v>159</v>
      </c>
      <c r="Z12" s="43"/>
      <c r="AI12" s="41"/>
      <c r="AJ12" s="41"/>
      <c r="AK12" s="41"/>
      <c r="AL12" s="41"/>
      <c r="AM12" s="41"/>
      <c r="AN12" s="41"/>
      <c r="AO12" s="41"/>
      <c r="AP12" s="41"/>
      <c r="AQ12" s="38"/>
      <c r="AR12" s="38"/>
      <c r="AS12" s="38"/>
      <c r="AT12" s="38"/>
      <c r="AU12" s="40"/>
      <c r="AV12" s="39"/>
      <c r="AW12" s="38"/>
      <c r="AX12" s="38"/>
      <c r="AY12" s="38"/>
      <c r="AZ12" s="38"/>
      <c r="BA12" s="38"/>
      <c r="BF12" s="38"/>
      <c r="BG12" s="38"/>
      <c r="BU12" s="37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</row>
    <row r="13" spans="1:84" ht="19.5" thickBot="1" x14ac:dyDescent="0.45">
      <c r="A13" s="42"/>
      <c r="B13" s="488"/>
      <c r="C13" s="490"/>
      <c r="D13" s="67" t="s">
        <v>111</v>
      </c>
      <c r="E13" s="92" t="s">
        <v>110</v>
      </c>
      <c r="F13" s="480"/>
      <c r="G13" s="480"/>
      <c r="H13" s="485"/>
      <c r="I13" s="480"/>
      <c r="J13" s="480"/>
      <c r="K13" s="480"/>
      <c r="L13" s="480"/>
      <c r="M13" s="480"/>
      <c r="N13" s="482"/>
      <c r="O13" s="482"/>
      <c r="P13" s="482"/>
      <c r="Q13" s="482"/>
      <c r="R13" s="484"/>
      <c r="Z13" s="43"/>
      <c r="AI13" s="41"/>
      <c r="AJ13" s="41"/>
      <c r="AK13" s="41"/>
      <c r="AL13" s="41"/>
      <c r="AM13" s="41"/>
      <c r="AN13" s="41"/>
      <c r="AO13" s="41"/>
      <c r="AP13" s="41"/>
      <c r="AQ13" s="38"/>
      <c r="AR13" s="38"/>
      <c r="AS13" s="38"/>
      <c r="AT13" s="38"/>
      <c r="AU13" s="40"/>
      <c r="AV13" s="39"/>
      <c r="AW13" s="38"/>
      <c r="AX13" s="38"/>
      <c r="AY13" s="38"/>
      <c r="AZ13" s="38"/>
      <c r="BA13" s="38"/>
      <c r="BF13" s="38"/>
      <c r="BG13" s="38"/>
      <c r="BU13" s="37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</row>
    <row r="14" spans="1:84" x14ac:dyDescent="0.4">
      <c r="A14" s="42"/>
      <c r="B14" s="81" t="s">
        <v>109</v>
      </c>
      <c r="C14" s="80" t="s">
        <v>158</v>
      </c>
      <c r="D14" s="116" t="str">
        <f>B11 &amp; "_"</f>
        <v>user_</v>
      </c>
      <c r="E14" s="104" t="s">
        <v>97</v>
      </c>
      <c r="F14" s="79" t="s">
        <v>107</v>
      </c>
      <c r="G14" s="79">
        <v>6</v>
      </c>
      <c r="H14" s="79"/>
      <c r="I14" s="78">
        <v>1</v>
      </c>
      <c r="J14" s="78">
        <v>1</v>
      </c>
      <c r="K14" s="78">
        <v>1</v>
      </c>
      <c r="L14" s="78"/>
      <c r="M14" s="78"/>
      <c r="N14" s="78"/>
      <c r="O14" s="78"/>
      <c r="P14" s="77"/>
      <c r="Q14" s="77"/>
      <c r="R14" s="76"/>
      <c r="Z14" s="43"/>
      <c r="AI14" s="41"/>
      <c r="AJ14" s="41"/>
      <c r="AK14" s="41"/>
      <c r="AL14" s="41"/>
      <c r="AM14" s="41"/>
      <c r="AN14" s="41"/>
      <c r="AO14" s="41"/>
      <c r="AP14" s="41"/>
      <c r="AQ14" s="38"/>
      <c r="AR14" s="38"/>
      <c r="AS14" s="38"/>
      <c r="AT14" s="38"/>
      <c r="AU14" s="40"/>
      <c r="AV14" s="39"/>
      <c r="AW14" s="38"/>
      <c r="AX14" s="38"/>
      <c r="AY14" s="38"/>
      <c r="AZ14" s="38"/>
      <c r="BA14" s="38"/>
      <c r="BF14" s="38"/>
      <c r="BG14" s="38"/>
      <c r="BU14" s="37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</row>
    <row r="15" spans="1:84" x14ac:dyDescent="0.4">
      <c r="A15" s="42"/>
      <c r="B15" s="56" t="s">
        <v>157</v>
      </c>
      <c r="C15" s="69" t="s">
        <v>156</v>
      </c>
      <c r="D15" s="117" t="str">
        <f t="shared" ref="D15:D27" si="0">D14</f>
        <v>user_</v>
      </c>
      <c r="E15" s="105" t="s">
        <v>98</v>
      </c>
      <c r="F15" s="94" t="s">
        <v>188</v>
      </c>
      <c r="G15" s="54">
        <v>256</v>
      </c>
      <c r="H15" s="54"/>
      <c r="I15" s="53">
        <v>1</v>
      </c>
      <c r="J15" s="53"/>
      <c r="K15" s="53"/>
      <c r="L15" s="53"/>
      <c r="M15" s="53"/>
      <c r="N15" s="53"/>
      <c r="O15" s="53"/>
      <c r="P15" s="52"/>
      <c r="Q15" s="52"/>
      <c r="R15" s="51"/>
      <c r="Z15" s="43"/>
      <c r="AI15" s="41"/>
      <c r="AJ15" s="41"/>
      <c r="AK15" s="41"/>
      <c r="AL15" s="41"/>
      <c r="AM15" s="41"/>
      <c r="AN15" s="41"/>
      <c r="AO15" s="41"/>
      <c r="AP15" s="41"/>
      <c r="AQ15" s="38"/>
      <c r="AR15" s="38"/>
      <c r="AS15" s="38"/>
      <c r="AT15" s="38"/>
      <c r="AU15" s="40"/>
      <c r="AV15" s="39"/>
      <c r="AW15" s="38"/>
      <c r="AX15" s="38"/>
      <c r="AY15" s="38"/>
      <c r="AZ15" s="38"/>
      <c r="BA15" s="38"/>
      <c r="BF15" s="38"/>
      <c r="BG15" s="38"/>
      <c r="BU15" s="37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</row>
    <row r="16" spans="1:84" x14ac:dyDescent="0.4">
      <c r="A16" s="42"/>
      <c r="B16" s="56" t="s">
        <v>155</v>
      </c>
      <c r="C16" s="69" t="s">
        <v>154</v>
      </c>
      <c r="D16" s="117" t="str">
        <f t="shared" si="0"/>
        <v>user_</v>
      </c>
      <c r="E16" s="105" t="s">
        <v>153</v>
      </c>
      <c r="F16" s="54" t="s">
        <v>107</v>
      </c>
      <c r="G16" s="54">
        <v>30</v>
      </c>
      <c r="H16" s="54"/>
      <c r="I16" s="53">
        <v>1</v>
      </c>
      <c r="J16" s="53"/>
      <c r="K16" s="53"/>
      <c r="L16" s="53"/>
      <c r="M16" s="53"/>
      <c r="N16" s="53"/>
      <c r="O16" s="53"/>
      <c r="P16" s="52"/>
      <c r="Q16" s="52"/>
      <c r="R16" s="51"/>
      <c r="Z16" s="43"/>
      <c r="AI16" s="41"/>
      <c r="AJ16" s="41"/>
      <c r="AK16" s="41"/>
      <c r="AL16" s="41"/>
      <c r="AM16" s="41"/>
      <c r="AN16" s="41"/>
      <c r="AO16" s="41"/>
      <c r="AP16" s="41"/>
      <c r="AQ16" s="38"/>
      <c r="AR16" s="38"/>
      <c r="AS16" s="38"/>
      <c r="AT16" s="38"/>
      <c r="AU16" s="40"/>
      <c r="AV16" s="39"/>
      <c r="AW16" s="38"/>
      <c r="AX16" s="38"/>
      <c r="AY16" s="38"/>
      <c r="AZ16" s="38"/>
      <c r="BA16" s="38"/>
      <c r="BF16" s="38"/>
      <c r="BG16" s="38"/>
      <c r="BU16" s="37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</row>
    <row r="17" spans="1:84" x14ac:dyDescent="0.4">
      <c r="A17" s="42"/>
      <c r="B17" s="56" t="s">
        <v>152</v>
      </c>
      <c r="C17" s="69" t="s">
        <v>151</v>
      </c>
      <c r="D17" s="117" t="str">
        <f t="shared" si="0"/>
        <v>user_</v>
      </c>
      <c r="E17" s="105" t="s">
        <v>150</v>
      </c>
      <c r="F17" s="54" t="s">
        <v>107</v>
      </c>
      <c r="G17" s="54">
        <v>30</v>
      </c>
      <c r="H17" s="54"/>
      <c r="I17" s="53">
        <v>1</v>
      </c>
      <c r="J17" s="53"/>
      <c r="K17" s="53"/>
      <c r="L17" s="53"/>
      <c r="M17" s="53"/>
      <c r="N17" s="53"/>
      <c r="O17" s="53"/>
      <c r="P17" s="52"/>
      <c r="Q17" s="52"/>
      <c r="R17" s="51"/>
      <c r="Z17" s="43"/>
      <c r="AI17" s="41"/>
      <c r="AJ17" s="41"/>
      <c r="AK17" s="41"/>
      <c r="AL17" s="41"/>
      <c r="AM17" s="41"/>
      <c r="AN17" s="41"/>
      <c r="AO17" s="41"/>
      <c r="AP17" s="41"/>
      <c r="AQ17" s="38"/>
      <c r="AR17" s="38"/>
      <c r="AS17" s="38"/>
      <c r="AT17" s="38"/>
      <c r="AU17" s="40"/>
      <c r="AV17" s="39"/>
      <c r="AW17" s="38"/>
      <c r="AX17" s="38"/>
      <c r="AY17" s="38"/>
      <c r="AZ17" s="38"/>
      <c r="BA17" s="38"/>
      <c r="BF17" s="38"/>
      <c r="BG17" s="38"/>
      <c r="BU17" s="37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</row>
    <row r="18" spans="1:84" x14ac:dyDescent="0.4">
      <c r="A18" s="42"/>
      <c r="B18" s="56" t="s">
        <v>149</v>
      </c>
      <c r="C18" s="69" t="s">
        <v>148</v>
      </c>
      <c r="D18" s="117" t="str">
        <f t="shared" si="0"/>
        <v>user_</v>
      </c>
      <c r="E18" s="105" t="s">
        <v>166</v>
      </c>
      <c r="F18" s="54" t="s">
        <v>107</v>
      </c>
      <c r="G18" s="54">
        <v>30</v>
      </c>
      <c r="H18" s="54"/>
      <c r="I18" s="53">
        <v>1</v>
      </c>
      <c r="J18" s="53"/>
      <c r="K18" s="53"/>
      <c r="L18" s="53"/>
      <c r="M18" s="53"/>
      <c r="N18" s="53"/>
      <c r="O18" s="53"/>
      <c r="P18" s="52"/>
      <c r="Q18" s="52"/>
      <c r="R18" s="51"/>
      <c r="Z18" s="43"/>
      <c r="AI18" s="41"/>
      <c r="AJ18" s="41"/>
      <c r="AK18" s="41"/>
      <c r="AL18" s="41"/>
      <c r="AM18" s="41"/>
      <c r="AN18" s="41"/>
      <c r="AO18" s="41"/>
      <c r="AP18" s="41"/>
      <c r="AQ18" s="38"/>
      <c r="AR18" s="38"/>
      <c r="AS18" s="38"/>
      <c r="AT18" s="38"/>
      <c r="AU18" s="40"/>
      <c r="AV18" s="39"/>
      <c r="AW18" s="38"/>
      <c r="AX18" s="38"/>
      <c r="AY18" s="38"/>
      <c r="AZ18" s="38"/>
      <c r="BA18" s="38"/>
      <c r="BF18" s="38"/>
      <c r="BG18" s="38"/>
      <c r="BU18" s="37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</row>
    <row r="19" spans="1:84" x14ac:dyDescent="0.4">
      <c r="A19" s="42"/>
      <c r="B19" s="56" t="s">
        <v>147</v>
      </c>
      <c r="C19" s="69" t="s">
        <v>146</v>
      </c>
      <c r="D19" s="117" t="str">
        <f t="shared" si="0"/>
        <v>user_</v>
      </c>
      <c r="E19" s="105" t="s">
        <v>167</v>
      </c>
      <c r="F19" s="54" t="s">
        <v>107</v>
      </c>
      <c r="G19" s="54">
        <v>30</v>
      </c>
      <c r="H19" s="54"/>
      <c r="I19" s="53">
        <v>1</v>
      </c>
      <c r="J19" s="53"/>
      <c r="K19" s="53"/>
      <c r="L19" s="53"/>
      <c r="M19" s="53"/>
      <c r="N19" s="53"/>
      <c r="O19" s="53"/>
      <c r="P19" s="52"/>
      <c r="Q19" s="52"/>
      <c r="R19" s="51"/>
      <c r="Z19" s="43"/>
      <c r="AI19" s="41"/>
      <c r="AJ19" s="41"/>
      <c r="AK19" s="41"/>
      <c r="AL19" s="41"/>
      <c r="AM19" s="41"/>
      <c r="AN19" s="41"/>
      <c r="AO19" s="41"/>
      <c r="AP19" s="41"/>
      <c r="AQ19" s="38"/>
      <c r="AR19" s="38"/>
      <c r="AS19" s="38"/>
      <c r="AT19" s="38"/>
      <c r="AU19" s="40"/>
      <c r="AV19" s="39"/>
      <c r="AW19" s="38"/>
      <c r="AX19" s="38"/>
      <c r="AY19" s="38"/>
      <c r="AZ19" s="38"/>
      <c r="BA19" s="38"/>
      <c r="BF19" s="38"/>
      <c r="BG19" s="38"/>
      <c r="BU19" s="37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</row>
    <row r="20" spans="1:84" x14ac:dyDescent="0.4">
      <c r="A20" s="42"/>
      <c r="B20" s="56" t="s">
        <v>145</v>
      </c>
      <c r="C20" s="69" t="s">
        <v>145</v>
      </c>
      <c r="D20" s="117" t="str">
        <f t="shared" si="0"/>
        <v>user_</v>
      </c>
      <c r="E20" s="105" t="s">
        <v>144</v>
      </c>
      <c r="F20" s="54" t="s">
        <v>143</v>
      </c>
      <c r="G20" s="54"/>
      <c r="H20" s="54"/>
      <c r="I20" s="53">
        <v>1</v>
      </c>
      <c r="J20" s="53"/>
      <c r="K20" s="53"/>
      <c r="L20" s="53"/>
      <c r="M20" s="53"/>
      <c r="N20" s="53"/>
      <c r="O20" s="53"/>
      <c r="P20" s="52"/>
      <c r="Q20" s="52"/>
      <c r="R20" s="51"/>
      <c r="Z20" s="43"/>
      <c r="AI20" s="41"/>
      <c r="AJ20" s="41"/>
      <c r="AK20" s="41"/>
      <c r="AL20" s="41"/>
      <c r="AM20" s="41"/>
      <c r="AN20" s="41"/>
      <c r="AO20" s="41"/>
      <c r="AP20" s="41"/>
      <c r="AQ20" s="38"/>
      <c r="AR20" s="38"/>
      <c r="AS20" s="38"/>
      <c r="AT20" s="38"/>
      <c r="AU20" s="40"/>
      <c r="AV20" s="39"/>
      <c r="AW20" s="38"/>
      <c r="AX20" s="38"/>
      <c r="AY20" s="38"/>
      <c r="AZ20" s="38"/>
      <c r="BA20" s="38"/>
      <c r="BF20" s="38"/>
      <c r="BG20" s="38"/>
      <c r="BU20" s="37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</row>
    <row r="21" spans="1:84" x14ac:dyDescent="0.4">
      <c r="A21" s="42"/>
      <c r="B21" s="56" t="s">
        <v>142</v>
      </c>
      <c r="C21" s="69" t="s">
        <v>141</v>
      </c>
      <c r="D21" s="117" t="str">
        <f t="shared" si="0"/>
        <v>user_</v>
      </c>
      <c r="E21" s="105" t="s">
        <v>140</v>
      </c>
      <c r="F21" s="54" t="s">
        <v>107</v>
      </c>
      <c r="G21" s="54">
        <v>3</v>
      </c>
      <c r="H21" s="54"/>
      <c r="I21" s="53">
        <v>1</v>
      </c>
      <c r="J21" s="53"/>
      <c r="K21" s="53"/>
      <c r="L21" s="53"/>
      <c r="M21" s="53"/>
      <c r="N21" s="53"/>
      <c r="O21" s="53"/>
      <c r="P21" s="52"/>
      <c r="Q21" s="52"/>
      <c r="R21" s="51"/>
      <c r="Z21" s="43"/>
      <c r="AI21" s="41"/>
      <c r="AJ21" s="41"/>
      <c r="AK21" s="41"/>
      <c r="AL21" s="41"/>
      <c r="AM21" s="41"/>
      <c r="AN21" s="41"/>
      <c r="AO21" s="41"/>
      <c r="AP21" s="41"/>
      <c r="AQ21" s="38"/>
      <c r="AR21" s="38"/>
      <c r="AS21" s="38"/>
      <c r="AT21" s="38"/>
      <c r="AU21" s="40"/>
      <c r="AV21" s="39"/>
      <c r="AW21" s="38"/>
      <c r="AX21" s="38"/>
      <c r="AY21" s="38"/>
      <c r="AZ21" s="38"/>
      <c r="BA21" s="38"/>
      <c r="BF21" s="38"/>
      <c r="BG21" s="38"/>
      <c r="BU21" s="37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</row>
    <row r="22" spans="1:84" x14ac:dyDescent="0.4">
      <c r="A22" s="42"/>
      <c r="B22" s="56" t="s">
        <v>139</v>
      </c>
      <c r="C22" s="69" t="s">
        <v>138</v>
      </c>
      <c r="D22" s="117" t="str">
        <f t="shared" si="0"/>
        <v>user_</v>
      </c>
      <c r="E22" s="105" t="s">
        <v>137</v>
      </c>
      <c r="F22" s="54" t="s">
        <v>136</v>
      </c>
      <c r="G22" s="54">
        <v>7</v>
      </c>
      <c r="H22" s="54"/>
      <c r="I22" s="53">
        <v>1</v>
      </c>
      <c r="J22" s="53"/>
      <c r="K22" s="53"/>
      <c r="L22" s="53"/>
      <c r="M22" s="53"/>
      <c r="N22" s="53"/>
      <c r="O22" s="53"/>
      <c r="P22" s="52"/>
      <c r="Q22" s="52">
        <v>1</v>
      </c>
      <c r="R22" s="51">
        <v>1</v>
      </c>
      <c r="Z22" s="43"/>
      <c r="AI22" s="41"/>
      <c r="AJ22" s="41"/>
      <c r="AK22" s="41"/>
      <c r="AL22" s="41"/>
      <c r="AM22" s="41"/>
      <c r="AN22" s="41"/>
      <c r="AO22" s="41"/>
      <c r="AP22" s="41"/>
      <c r="AQ22" s="38"/>
      <c r="AR22" s="38"/>
      <c r="AS22" s="38"/>
      <c r="AT22" s="38"/>
      <c r="AU22" s="40"/>
      <c r="AV22" s="39"/>
      <c r="AW22" s="38"/>
      <c r="AX22" s="38"/>
      <c r="AY22" s="38"/>
      <c r="AZ22" s="38"/>
      <c r="BA22" s="38"/>
      <c r="BF22" s="38"/>
      <c r="BG22" s="38"/>
      <c r="BU22" s="37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</row>
    <row r="23" spans="1:84" x14ac:dyDescent="0.4">
      <c r="A23" s="42"/>
      <c r="B23" s="56" t="s">
        <v>173</v>
      </c>
      <c r="C23" s="69" t="s">
        <v>174</v>
      </c>
      <c r="D23" s="117" t="str">
        <f t="shared" ref="D23:D25" si="1">D21</f>
        <v>user_</v>
      </c>
      <c r="E23" s="125" t="s">
        <v>168</v>
      </c>
      <c r="F23" s="54" t="s">
        <v>107</v>
      </c>
      <c r="G23" s="54">
        <v>4</v>
      </c>
      <c r="H23" s="54"/>
      <c r="I23" s="53">
        <v>1</v>
      </c>
      <c r="J23" s="53"/>
      <c r="K23" s="53"/>
      <c r="L23" s="53"/>
      <c r="M23" s="53"/>
      <c r="N23" s="53"/>
      <c r="O23" s="53"/>
      <c r="P23" s="52"/>
      <c r="Q23" s="52"/>
      <c r="R23" s="51"/>
      <c r="Z23" s="43"/>
      <c r="AI23" s="41"/>
      <c r="AJ23" s="41"/>
      <c r="AK23" s="41"/>
      <c r="AL23" s="41"/>
      <c r="AM23" s="41"/>
      <c r="AN23" s="41"/>
      <c r="AO23" s="41"/>
      <c r="AP23" s="41"/>
      <c r="AQ23" s="38"/>
      <c r="AR23" s="38"/>
      <c r="AS23" s="38"/>
      <c r="AT23" s="38"/>
      <c r="AU23" s="40"/>
      <c r="AV23" s="39"/>
      <c r="AW23" s="38"/>
      <c r="AX23" s="38"/>
      <c r="AY23" s="38"/>
      <c r="AZ23" s="38"/>
      <c r="BA23" s="38"/>
      <c r="BF23" s="38"/>
      <c r="BG23" s="38"/>
      <c r="BU23" s="37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</row>
    <row r="24" spans="1:84" x14ac:dyDescent="0.4">
      <c r="A24" s="42"/>
      <c r="B24" s="56" t="s">
        <v>175</v>
      </c>
      <c r="C24" s="69" t="s">
        <v>176</v>
      </c>
      <c r="D24" s="117" t="str">
        <f t="shared" si="1"/>
        <v>user_</v>
      </c>
      <c r="E24" s="126" t="s">
        <v>177</v>
      </c>
      <c r="F24" s="54" t="s">
        <v>107</v>
      </c>
      <c r="G24" s="54">
        <v>20</v>
      </c>
      <c r="H24" s="54"/>
      <c r="I24" s="53">
        <v>1</v>
      </c>
      <c r="J24" s="53"/>
      <c r="K24" s="53"/>
      <c r="L24" s="53"/>
      <c r="M24" s="53"/>
      <c r="N24" s="53"/>
      <c r="O24" s="53"/>
      <c r="P24" s="52"/>
      <c r="Q24" s="52"/>
      <c r="R24" s="51"/>
      <c r="Z24" s="43"/>
      <c r="AI24" s="41"/>
      <c r="AJ24" s="41"/>
      <c r="AK24" s="41"/>
      <c r="AL24" s="41"/>
      <c r="AM24" s="41"/>
      <c r="AN24" s="41"/>
      <c r="AO24" s="41"/>
      <c r="AP24" s="41"/>
      <c r="AQ24" s="38"/>
      <c r="AR24" s="38"/>
      <c r="AS24" s="38"/>
      <c r="AT24" s="38"/>
      <c r="AU24" s="40"/>
      <c r="AV24" s="39"/>
      <c r="AW24" s="38"/>
      <c r="AX24" s="38"/>
      <c r="AY24" s="38"/>
      <c r="AZ24" s="38"/>
      <c r="BA24" s="38"/>
      <c r="BF24" s="38"/>
      <c r="BG24" s="38"/>
      <c r="BU24" s="37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</row>
    <row r="25" spans="1:84" x14ac:dyDescent="0.4">
      <c r="A25" s="42"/>
      <c r="B25" s="56" t="s">
        <v>178</v>
      </c>
      <c r="C25" s="69" t="s">
        <v>179</v>
      </c>
      <c r="D25" s="117" t="str">
        <f t="shared" si="1"/>
        <v>user_</v>
      </c>
      <c r="E25" s="126" t="s">
        <v>180</v>
      </c>
      <c r="F25" s="54" t="s">
        <v>107</v>
      </c>
      <c r="G25" s="54">
        <v>20</v>
      </c>
      <c r="H25" s="54"/>
      <c r="I25" s="53">
        <v>1</v>
      </c>
      <c r="J25" s="53"/>
      <c r="K25" s="53"/>
      <c r="L25" s="53"/>
      <c r="M25" s="53"/>
      <c r="N25" s="53"/>
      <c r="O25" s="53"/>
      <c r="P25" s="52"/>
      <c r="Q25" s="52"/>
      <c r="R25" s="51"/>
      <c r="Z25" s="43"/>
      <c r="AI25" s="41"/>
      <c r="AJ25" s="41"/>
      <c r="AK25" s="41"/>
      <c r="AL25" s="41"/>
      <c r="AM25" s="41"/>
      <c r="AN25" s="41"/>
      <c r="AO25" s="41"/>
      <c r="AP25" s="41"/>
      <c r="AQ25" s="38"/>
      <c r="AR25" s="38"/>
      <c r="AS25" s="38"/>
      <c r="AT25" s="38"/>
      <c r="AU25" s="40"/>
      <c r="AV25" s="39"/>
      <c r="AW25" s="38"/>
      <c r="AX25" s="38"/>
      <c r="AY25" s="38"/>
      <c r="AZ25" s="38"/>
      <c r="BA25" s="38"/>
      <c r="BF25" s="38"/>
      <c r="BG25" s="38"/>
      <c r="BU25" s="37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</row>
    <row r="26" spans="1:84" x14ac:dyDescent="0.4">
      <c r="A26" s="42" t="s">
        <v>135</v>
      </c>
      <c r="B26" s="75" t="s">
        <v>132</v>
      </c>
      <c r="C26" s="74" t="s">
        <v>134</v>
      </c>
      <c r="D26" s="119" t="str">
        <f>D22</f>
        <v>user_</v>
      </c>
      <c r="E26" s="108" t="s">
        <v>130</v>
      </c>
      <c r="F26" s="73" t="s">
        <v>133</v>
      </c>
      <c r="G26" s="73">
        <v>11</v>
      </c>
      <c r="H26" s="73"/>
      <c r="I26" s="72"/>
      <c r="J26" s="72"/>
      <c r="K26" s="72"/>
      <c r="L26" s="72"/>
      <c r="M26" s="72"/>
      <c r="N26" s="72"/>
      <c r="O26" s="72"/>
      <c r="P26" s="71"/>
      <c r="Q26" s="71">
        <v>1</v>
      </c>
      <c r="R26" s="70">
        <v>1</v>
      </c>
      <c r="Z26" s="43"/>
      <c r="AI26" s="41"/>
      <c r="AJ26" s="41"/>
      <c r="AK26" s="41"/>
      <c r="AL26" s="41"/>
      <c r="AM26" s="41"/>
      <c r="AN26" s="41"/>
      <c r="AO26" s="41"/>
      <c r="AP26" s="41"/>
      <c r="AQ26" s="38"/>
      <c r="AR26" s="38"/>
      <c r="AS26" s="38"/>
      <c r="AT26" s="38"/>
      <c r="AU26" s="40"/>
      <c r="AV26" s="39"/>
      <c r="AW26" s="38"/>
      <c r="AX26" s="38"/>
      <c r="AY26" s="38"/>
      <c r="AZ26" s="38"/>
      <c r="BA26" s="38"/>
      <c r="BF26" s="38"/>
      <c r="BG26" s="38"/>
      <c r="BU26" s="37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</row>
    <row r="27" spans="1:84" x14ac:dyDescent="0.4">
      <c r="A27" s="42"/>
      <c r="B27" s="96" t="s">
        <v>132</v>
      </c>
      <c r="C27" s="69" t="s">
        <v>131</v>
      </c>
      <c r="D27" s="117" t="str">
        <f t="shared" si="0"/>
        <v>user_</v>
      </c>
      <c r="E27" s="105" t="s">
        <v>130</v>
      </c>
      <c r="F27" s="54" t="s">
        <v>107</v>
      </c>
      <c r="G27" s="54">
        <v>13</v>
      </c>
      <c r="H27" s="54"/>
      <c r="I27" s="53">
        <v>1</v>
      </c>
      <c r="J27" s="53"/>
      <c r="K27" s="53"/>
      <c r="L27" s="53"/>
      <c r="M27" s="53"/>
      <c r="N27" s="53"/>
      <c r="O27" s="53"/>
      <c r="P27" s="52"/>
      <c r="Q27" s="52"/>
      <c r="R27" s="51"/>
      <c r="Z27" s="43"/>
      <c r="AI27" s="41"/>
      <c r="AJ27" s="41"/>
      <c r="AK27" s="41"/>
      <c r="AL27" s="41"/>
      <c r="AM27" s="41"/>
      <c r="AN27" s="41"/>
      <c r="AO27" s="41"/>
      <c r="AP27" s="41"/>
      <c r="AQ27" s="38"/>
      <c r="AR27" s="38"/>
      <c r="AS27" s="38"/>
      <c r="AT27" s="38"/>
      <c r="AU27" s="40"/>
      <c r="AV27" s="39"/>
      <c r="AW27" s="38"/>
      <c r="AX27" s="38"/>
      <c r="AY27" s="38"/>
      <c r="AZ27" s="38"/>
      <c r="BA27" s="38"/>
      <c r="BF27" s="38"/>
      <c r="BG27" s="38"/>
      <c r="BU27" s="37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</row>
    <row r="28" spans="1:84" x14ac:dyDescent="0.4">
      <c r="A28" s="42"/>
      <c r="B28" s="56" t="s">
        <v>129</v>
      </c>
      <c r="C28" s="89" t="s">
        <v>181</v>
      </c>
      <c r="D28" s="117" t="str">
        <f>D26</f>
        <v>user_</v>
      </c>
      <c r="E28" s="109" t="s">
        <v>128</v>
      </c>
      <c r="F28" s="94" t="s">
        <v>162</v>
      </c>
      <c r="G28" s="54" t="s">
        <v>171</v>
      </c>
      <c r="H28" s="54"/>
      <c r="I28" s="53">
        <v>1</v>
      </c>
      <c r="J28" s="53"/>
      <c r="K28" s="124">
        <v>1</v>
      </c>
      <c r="L28" s="53"/>
      <c r="M28" s="53"/>
      <c r="N28" s="53"/>
      <c r="O28" s="53"/>
      <c r="P28" s="52"/>
      <c r="Q28" s="52"/>
      <c r="R28" s="51"/>
      <c r="Z28" s="43"/>
      <c r="AI28" s="41"/>
      <c r="AJ28" s="41"/>
      <c r="AK28" s="41"/>
      <c r="AL28" s="41"/>
      <c r="AM28" s="41"/>
      <c r="AN28" s="41"/>
      <c r="AO28" s="41"/>
      <c r="AP28" s="41"/>
      <c r="AQ28" s="38"/>
      <c r="AR28" s="38"/>
      <c r="AS28" s="38"/>
      <c r="AT28" s="38"/>
      <c r="AU28" s="40"/>
      <c r="AV28" s="39"/>
      <c r="AW28" s="38"/>
      <c r="AX28" s="38"/>
      <c r="AY28" s="38"/>
      <c r="AZ28" s="38"/>
      <c r="BA28" s="38"/>
      <c r="BF28" s="38"/>
      <c r="BG28" s="38"/>
      <c r="BU28" s="37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</row>
    <row r="29" spans="1:84" x14ac:dyDescent="0.4">
      <c r="A29" s="42"/>
      <c r="B29" s="56" t="s">
        <v>127</v>
      </c>
      <c r="C29" s="69" t="s">
        <v>126</v>
      </c>
      <c r="D29" s="117" t="str">
        <f>D28</f>
        <v>user_</v>
      </c>
      <c r="E29" s="105" t="s">
        <v>169</v>
      </c>
      <c r="F29" s="54" t="s">
        <v>123</v>
      </c>
      <c r="G29" s="54">
        <v>1</v>
      </c>
      <c r="H29" s="54"/>
      <c r="I29" s="53">
        <v>1</v>
      </c>
      <c r="J29" s="53"/>
      <c r="K29" s="53"/>
      <c r="L29" s="53"/>
      <c r="M29" s="53"/>
      <c r="N29" s="53"/>
      <c r="O29" s="53"/>
      <c r="P29" s="52"/>
      <c r="Q29" s="52"/>
      <c r="R29" s="51"/>
      <c r="Z29" s="43"/>
      <c r="AI29" s="41"/>
      <c r="AJ29" s="41"/>
      <c r="AK29" s="41"/>
      <c r="AL29" s="41"/>
      <c r="AM29" s="41"/>
      <c r="AN29" s="41"/>
      <c r="AO29" s="41"/>
      <c r="AP29" s="41"/>
      <c r="AQ29" s="38"/>
      <c r="AR29" s="38"/>
      <c r="AS29" s="38"/>
      <c r="AT29" s="38"/>
      <c r="AU29" s="40"/>
      <c r="AV29" s="39"/>
      <c r="AW29" s="38"/>
      <c r="AX29" s="38"/>
      <c r="AY29" s="38"/>
      <c r="AZ29" s="38"/>
      <c r="BA29" s="38"/>
      <c r="BF29" s="38"/>
      <c r="BG29" s="38"/>
      <c r="BU29" s="37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</row>
    <row r="30" spans="1:84" x14ac:dyDescent="0.4">
      <c r="A30" s="42"/>
      <c r="B30" s="56" t="s">
        <v>125</v>
      </c>
      <c r="C30" s="69" t="s">
        <v>124</v>
      </c>
      <c r="D30" s="117" t="str">
        <f>D29</f>
        <v>user_</v>
      </c>
      <c r="E30" s="105" t="s">
        <v>170</v>
      </c>
      <c r="F30" s="54" t="s">
        <v>107</v>
      </c>
      <c r="G30" s="54">
        <v>30</v>
      </c>
      <c r="H30" s="54"/>
      <c r="I30" s="53">
        <v>1</v>
      </c>
      <c r="J30" s="53"/>
      <c r="K30" s="53"/>
      <c r="L30" s="53"/>
      <c r="M30" s="53"/>
      <c r="N30" s="53"/>
      <c r="O30" s="53"/>
      <c r="P30" s="52"/>
      <c r="Q30" s="52"/>
      <c r="R30" s="51"/>
      <c r="Z30" s="43"/>
      <c r="AI30" s="41"/>
      <c r="AJ30" s="41"/>
      <c r="AK30" s="41"/>
      <c r="AL30" s="41"/>
      <c r="AM30" s="41"/>
      <c r="AN30" s="41"/>
      <c r="AO30" s="41"/>
      <c r="AP30" s="41"/>
      <c r="AQ30" s="38"/>
      <c r="AR30" s="38"/>
      <c r="AS30" s="38"/>
      <c r="AT30" s="38"/>
      <c r="AU30" s="40"/>
      <c r="AV30" s="39"/>
      <c r="AW30" s="38"/>
      <c r="AX30" s="38"/>
      <c r="AY30" s="38"/>
      <c r="AZ30" s="38"/>
      <c r="BA30" s="38"/>
      <c r="BF30" s="38"/>
      <c r="BG30" s="38"/>
      <c r="BU30" s="37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</row>
    <row r="31" spans="1:84" x14ac:dyDescent="0.4">
      <c r="A31" s="42"/>
      <c r="B31" s="91" t="s">
        <v>208</v>
      </c>
      <c r="C31" s="90" t="s">
        <v>209</v>
      </c>
      <c r="D31" s="117" t="str">
        <f>D30</f>
        <v>user_</v>
      </c>
      <c r="E31" s="109" t="s">
        <v>210</v>
      </c>
      <c r="F31" s="94" t="s">
        <v>211</v>
      </c>
      <c r="G31" s="94" t="s">
        <v>198</v>
      </c>
      <c r="H31" s="54"/>
      <c r="I31" s="53">
        <v>1</v>
      </c>
      <c r="J31" s="53"/>
      <c r="K31" s="53"/>
      <c r="L31" s="53"/>
      <c r="M31" s="53"/>
      <c r="N31" s="53"/>
      <c r="O31" s="53"/>
      <c r="P31" s="52"/>
      <c r="Q31" s="52"/>
      <c r="R31" s="51"/>
      <c r="Z31" s="43"/>
      <c r="AI31" s="41"/>
      <c r="AJ31" s="41"/>
      <c r="AK31" s="41"/>
      <c r="AL31" s="41"/>
      <c r="AM31" s="41"/>
      <c r="AN31" s="41"/>
      <c r="AO31" s="41"/>
      <c r="AP31" s="41"/>
      <c r="AQ31" s="38"/>
      <c r="AR31" s="38"/>
      <c r="AS31" s="38"/>
      <c r="AT31" s="38"/>
      <c r="AU31" s="40"/>
      <c r="AV31" s="39"/>
      <c r="AW31" s="38"/>
      <c r="AX31" s="38"/>
      <c r="AY31" s="38"/>
      <c r="AZ31" s="38"/>
      <c r="BA31" s="38"/>
      <c r="BF31" s="38"/>
      <c r="BG31" s="38"/>
      <c r="BU31" s="37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</row>
    <row r="32" spans="1:84" x14ac:dyDescent="0.4">
      <c r="A32" s="42"/>
      <c r="B32" s="91" t="s">
        <v>184</v>
      </c>
      <c r="C32" s="90" t="s">
        <v>186</v>
      </c>
      <c r="D32" s="117" t="str">
        <f>D31</f>
        <v>user_</v>
      </c>
      <c r="E32" s="109" t="s">
        <v>183</v>
      </c>
      <c r="F32" s="54" t="s">
        <v>123</v>
      </c>
      <c r="G32" s="54">
        <v>1</v>
      </c>
      <c r="H32" s="54">
        <v>0</v>
      </c>
      <c r="I32" s="53">
        <v>1</v>
      </c>
      <c r="J32" s="53"/>
      <c r="K32" s="53"/>
      <c r="L32" s="53"/>
      <c r="M32" s="53"/>
      <c r="N32" s="53"/>
      <c r="O32" s="53"/>
      <c r="P32" s="52"/>
      <c r="Q32" s="52"/>
      <c r="R32" s="51"/>
      <c r="Z32" s="43"/>
      <c r="AI32" s="41"/>
      <c r="AJ32" s="41"/>
      <c r="AK32" s="41"/>
      <c r="AL32" s="41"/>
      <c r="AM32" s="41"/>
      <c r="AN32" s="41"/>
      <c r="AO32" s="41"/>
      <c r="AP32" s="41"/>
      <c r="AQ32" s="38"/>
      <c r="AR32" s="38"/>
      <c r="AS32" s="38"/>
      <c r="AT32" s="38"/>
      <c r="AU32" s="40"/>
      <c r="AV32" s="39"/>
      <c r="AW32" s="38"/>
      <c r="AX32" s="38"/>
      <c r="AY32" s="38"/>
      <c r="AZ32" s="38"/>
      <c r="BA32" s="38"/>
      <c r="BF32" s="38"/>
      <c r="BG32" s="38"/>
      <c r="BU32" s="37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</row>
    <row r="33" spans="1:84" x14ac:dyDescent="0.4">
      <c r="A33" s="42"/>
      <c r="B33" s="91" t="s">
        <v>262</v>
      </c>
      <c r="C33" s="90" t="s">
        <v>258</v>
      </c>
      <c r="D33" s="117" t="str">
        <f>D16</f>
        <v>user_</v>
      </c>
      <c r="E33" s="109" t="s">
        <v>264</v>
      </c>
      <c r="F33" s="94" t="s">
        <v>161</v>
      </c>
      <c r="G33" s="94" t="s">
        <v>1</v>
      </c>
      <c r="H33" s="54"/>
      <c r="I33" s="53"/>
      <c r="J33" s="53"/>
      <c r="K33" s="53"/>
      <c r="L33" s="53"/>
      <c r="M33" s="53"/>
      <c r="N33" s="53"/>
      <c r="O33" s="53"/>
      <c r="P33" s="52"/>
      <c r="Q33" s="52"/>
      <c r="R33" s="51"/>
      <c r="Z33" s="43"/>
      <c r="AI33" s="41"/>
      <c r="AJ33" s="41"/>
      <c r="AK33" s="41"/>
      <c r="AL33" s="41"/>
      <c r="AM33" s="41"/>
      <c r="AN33" s="41"/>
      <c r="AO33" s="41"/>
      <c r="AP33" s="41"/>
      <c r="AQ33" s="38"/>
      <c r="AR33" s="38"/>
      <c r="AS33" s="38"/>
      <c r="AT33" s="38"/>
      <c r="AU33" s="40"/>
      <c r="AV33" s="39"/>
      <c r="AW33" s="38"/>
      <c r="AX33" s="38"/>
      <c r="AY33" s="38"/>
      <c r="AZ33" s="38"/>
      <c r="BA33" s="38"/>
      <c r="BF33" s="38"/>
      <c r="BG33" s="38"/>
      <c r="BU33" s="37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</row>
    <row r="34" spans="1:84" x14ac:dyDescent="0.4">
      <c r="A34" s="42"/>
      <c r="B34" s="91" t="s">
        <v>185</v>
      </c>
      <c r="C34" s="90" t="s">
        <v>187</v>
      </c>
      <c r="D34" s="117" t="str">
        <f>D18</f>
        <v>user_</v>
      </c>
      <c r="E34" s="109" t="s">
        <v>182</v>
      </c>
      <c r="F34" s="54" t="s">
        <v>123</v>
      </c>
      <c r="G34" s="54">
        <v>1</v>
      </c>
      <c r="H34" s="54">
        <v>0</v>
      </c>
      <c r="I34" s="53">
        <v>1</v>
      </c>
      <c r="J34" s="53"/>
      <c r="K34" s="53"/>
      <c r="L34" s="53"/>
      <c r="M34" s="53"/>
      <c r="N34" s="53"/>
      <c r="O34" s="53"/>
      <c r="P34" s="52"/>
      <c r="Q34" s="52"/>
      <c r="R34" s="51"/>
      <c r="Z34" s="43"/>
      <c r="AI34" s="41"/>
      <c r="AJ34" s="41"/>
      <c r="AK34" s="41"/>
      <c r="AL34" s="41"/>
      <c r="AM34" s="41"/>
      <c r="AN34" s="41"/>
      <c r="AO34" s="41"/>
      <c r="AP34" s="41"/>
      <c r="AQ34" s="38"/>
      <c r="AR34" s="38"/>
      <c r="AS34" s="38"/>
      <c r="AT34" s="38"/>
      <c r="AU34" s="40"/>
      <c r="AV34" s="39"/>
      <c r="AW34" s="38"/>
      <c r="AX34" s="38"/>
      <c r="AY34" s="38"/>
      <c r="AZ34" s="38"/>
      <c r="BA34" s="38"/>
      <c r="BF34" s="38"/>
      <c r="BG34" s="38"/>
      <c r="BU34" s="37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</row>
    <row r="35" spans="1:84" x14ac:dyDescent="0.4">
      <c r="A35" s="42"/>
      <c r="B35" s="91" t="s">
        <v>263</v>
      </c>
      <c r="C35" s="90" t="s">
        <v>258</v>
      </c>
      <c r="D35" s="117" t="str">
        <f>D18</f>
        <v>user_</v>
      </c>
      <c r="E35" s="109" t="s">
        <v>265</v>
      </c>
      <c r="F35" s="94" t="s">
        <v>161</v>
      </c>
      <c r="G35" s="94" t="s">
        <v>1</v>
      </c>
      <c r="H35" s="54"/>
      <c r="I35" s="53"/>
      <c r="J35" s="53"/>
      <c r="K35" s="53"/>
      <c r="L35" s="53"/>
      <c r="M35" s="53"/>
      <c r="N35" s="53"/>
      <c r="O35" s="53"/>
      <c r="P35" s="52"/>
      <c r="Q35" s="52"/>
      <c r="R35" s="51"/>
      <c r="Z35" s="43"/>
      <c r="AI35" s="41"/>
      <c r="AJ35" s="41"/>
      <c r="AK35" s="41"/>
      <c r="AL35" s="41"/>
      <c r="AM35" s="41"/>
      <c r="AN35" s="41"/>
      <c r="AO35" s="41"/>
      <c r="AP35" s="41"/>
      <c r="AQ35" s="38"/>
      <c r="AR35" s="38"/>
      <c r="AS35" s="38"/>
      <c r="AT35" s="38"/>
      <c r="AU35" s="40"/>
      <c r="AV35" s="39"/>
      <c r="AW35" s="38"/>
      <c r="AX35" s="38"/>
      <c r="AY35" s="38"/>
      <c r="AZ35" s="38"/>
      <c r="BA35" s="38"/>
      <c r="BF35" s="38"/>
      <c r="BG35" s="38"/>
      <c r="BU35" s="37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</row>
    <row r="36" spans="1:84" x14ac:dyDescent="0.4">
      <c r="A36" s="42"/>
      <c r="B36" s="91" t="s">
        <v>189</v>
      </c>
      <c r="C36" s="90" t="s">
        <v>219</v>
      </c>
      <c r="D36" s="117" t="str">
        <f>D19</f>
        <v>user_</v>
      </c>
      <c r="E36" s="109" t="s">
        <v>214</v>
      </c>
      <c r="F36" s="94" t="s">
        <v>123</v>
      </c>
      <c r="G36" s="54">
        <v>1</v>
      </c>
      <c r="H36" s="54">
        <v>0</v>
      </c>
      <c r="I36" s="53">
        <v>1</v>
      </c>
      <c r="J36" s="53"/>
      <c r="K36" s="53"/>
      <c r="L36" s="53"/>
      <c r="M36" s="53"/>
      <c r="N36" s="53"/>
      <c r="O36" s="53"/>
      <c r="P36" s="52"/>
      <c r="Q36" s="52"/>
      <c r="R36" s="51"/>
      <c r="Z36" s="43"/>
      <c r="AI36" s="41"/>
      <c r="AJ36" s="41"/>
      <c r="AK36" s="41"/>
      <c r="AL36" s="41"/>
      <c r="AM36" s="41"/>
      <c r="AN36" s="41"/>
      <c r="AO36" s="41"/>
      <c r="AP36" s="41"/>
      <c r="AQ36" s="38"/>
      <c r="AR36" s="38"/>
      <c r="AS36" s="38"/>
      <c r="AT36" s="38"/>
      <c r="AU36" s="40"/>
      <c r="AV36" s="39"/>
      <c r="AW36" s="38"/>
      <c r="AX36" s="38"/>
      <c r="AY36" s="38"/>
      <c r="AZ36" s="38"/>
      <c r="BA36" s="38"/>
      <c r="BF36" s="38"/>
      <c r="BG36" s="38"/>
      <c r="BU36" s="37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</row>
    <row r="37" spans="1:84" x14ac:dyDescent="0.4">
      <c r="A37" s="42"/>
      <c r="B37" s="91" t="s">
        <v>191</v>
      </c>
      <c r="C37" s="90" t="s">
        <v>220</v>
      </c>
      <c r="D37" s="117" t="str">
        <f>D20</f>
        <v>user_</v>
      </c>
      <c r="E37" s="109" t="s">
        <v>192</v>
      </c>
      <c r="F37" s="94" t="s">
        <v>193</v>
      </c>
      <c r="G37" s="54">
        <v>1</v>
      </c>
      <c r="H37" s="54">
        <v>0</v>
      </c>
      <c r="I37" s="53">
        <v>1</v>
      </c>
      <c r="J37" s="53"/>
      <c r="K37" s="53"/>
      <c r="L37" s="53"/>
      <c r="M37" s="53"/>
      <c r="N37" s="53"/>
      <c r="O37" s="53"/>
      <c r="P37" s="52"/>
      <c r="Q37" s="52"/>
      <c r="R37" s="51"/>
      <c r="Z37" s="43"/>
      <c r="AI37" s="41"/>
      <c r="AJ37" s="41"/>
      <c r="AK37" s="41"/>
      <c r="AL37" s="41"/>
      <c r="AM37" s="41"/>
      <c r="AN37" s="41"/>
      <c r="AO37" s="41"/>
      <c r="AP37" s="41"/>
      <c r="AQ37" s="38"/>
      <c r="AR37" s="38"/>
      <c r="AS37" s="38"/>
      <c r="AT37" s="38"/>
      <c r="AU37" s="40"/>
      <c r="AV37" s="39"/>
      <c r="AW37" s="38"/>
      <c r="AX37" s="38"/>
      <c r="AY37" s="38"/>
      <c r="AZ37" s="38"/>
      <c r="BA37" s="38"/>
      <c r="BF37" s="38"/>
      <c r="BG37" s="38"/>
      <c r="BU37" s="37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</row>
    <row r="38" spans="1:84" ht="19.5" thickBot="1" x14ac:dyDescent="0.45">
      <c r="A38" s="42"/>
      <c r="B38" s="50"/>
      <c r="C38" s="49"/>
      <c r="D38" s="118" t="str">
        <f>D14</f>
        <v>user_</v>
      </c>
      <c r="E38" s="107"/>
      <c r="F38" s="48"/>
      <c r="G38" s="48"/>
      <c r="H38" s="48"/>
      <c r="I38" s="47"/>
      <c r="J38" s="47"/>
      <c r="K38" s="47"/>
      <c r="L38" s="47"/>
      <c r="M38" s="47"/>
      <c r="N38" s="47"/>
      <c r="O38" s="47"/>
      <c r="P38" s="46"/>
      <c r="Q38" s="46"/>
      <c r="R38" s="45"/>
      <c r="Z38" s="43"/>
      <c r="AI38" s="41"/>
      <c r="AJ38" s="41"/>
      <c r="AK38" s="41"/>
      <c r="AL38" s="41"/>
      <c r="AM38" s="41"/>
      <c r="AN38" s="41"/>
      <c r="AO38" s="41"/>
      <c r="AP38" s="41"/>
      <c r="AQ38" s="38"/>
      <c r="AR38" s="38"/>
      <c r="AS38" s="38"/>
      <c r="AT38" s="38"/>
      <c r="AU38" s="40"/>
      <c r="AV38" s="39"/>
      <c r="AW38" s="38"/>
      <c r="AX38" s="38"/>
      <c r="AY38" s="38"/>
      <c r="AZ38" s="38"/>
      <c r="BA38" s="38"/>
      <c r="BF38" s="38"/>
      <c r="BG38" s="38"/>
      <c r="BU38" s="37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</row>
    <row r="40" spans="1:84" ht="19.5" thickBot="1" x14ac:dyDescent="0.45">
      <c r="B40" s="123" t="s">
        <v>259</v>
      </c>
      <c r="C40" s="106" t="s">
        <v>260</v>
      </c>
    </row>
    <row r="41" spans="1:84" ht="19.5" thickBot="1" x14ac:dyDescent="0.45">
      <c r="B41" s="487" t="s">
        <v>122</v>
      </c>
      <c r="C41" s="489" t="s">
        <v>256</v>
      </c>
      <c r="D41" s="491" t="s">
        <v>121</v>
      </c>
      <c r="E41" s="492"/>
      <c r="F41" s="486" t="s">
        <v>120</v>
      </c>
      <c r="G41" s="486" t="s">
        <v>119</v>
      </c>
      <c r="H41" s="479" t="s">
        <v>190</v>
      </c>
      <c r="I41" s="486" t="s">
        <v>118</v>
      </c>
      <c r="J41" s="486" t="s">
        <v>117</v>
      </c>
      <c r="K41" s="486" t="s">
        <v>116</v>
      </c>
      <c r="L41" s="486" t="s">
        <v>115</v>
      </c>
      <c r="M41" s="479" t="s">
        <v>315</v>
      </c>
      <c r="N41" s="481" t="s">
        <v>114</v>
      </c>
      <c r="O41" s="481" t="s">
        <v>113</v>
      </c>
      <c r="P41" s="481" t="s">
        <v>112</v>
      </c>
      <c r="Q41" s="481" t="s">
        <v>164</v>
      </c>
      <c r="R41" s="483" t="s">
        <v>159</v>
      </c>
    </row>
    <row r="42" spans="1:84" ht="19.5" thickBot="1" x14ac:dyDescent="0.45">
      <c r="B42" s="488"/>
      <c r="C42" s="490"/>
      <c r="D42" s="67" t="s">
        <v>111</v>
      </c>
      <c r="E42" s="92" t="s">
        <v>110</v>
      </c>
      <c r="F42" s="480"/>
      <c r="G42" s="480"/>
      <c r="H42" s="485"/>
      <c r="I42" s="480"/>
      <c r="J42" s="480"/>
      <c r="K42" s="480"/>
      <c r="L42" s="480"/>
      <c r="M42" s="480"/>
      <c r="N42" s="482"/>
      <c r="O42" s="482"/>
      <c r="P42" s="482"/>
      <c r="Q42" s="482"/>
      <c r="R42" s="484"/>
    </row>
    <row r="43" spans="1:84" s="42" customFormat="1" x14ac:dyDescent="0.4">
      <c r="A43" s="36"/>
      <c r="B43" s="62" t="s">
        <v>109</v>
      </c>
      <c r="C43" s="61" t="s">
        <v>108</v>
      </c>
      <c r="D43" s="120" t="str">
        <f>B40 &amp; "_"</f>
        <v>log_</v>
      </c>
      <c r="E43" s="110" t="s">
        <v>97</v>
      </c>
      <c r="F43" s="60" t="s">
        <v>107</v>
      </c>
      <c r="G43" s="60">
        <v>6</v>
      </c>
      <c r="H43" s="60"/>
      <c r="I43" s="59">
        <v>1</v>
      </c>
      <c r="J43" s="59">
        <v>1</v>
      </c>
      <c r="K43" s="59"/>
      <c r="L43" s="59"/>
      <c r="M43" s="59"/>
      <c r="N43" s="59"/>
      <c r="O43" s="59"/>
      <c r="P43" s="58"/>
      <c r="Q43" s="58"/>
      <c r="R43" s="57"/>
      <c r="AK43" s="43"/>
      <c r="AT43" s="41"/>
      <c r="AU43" s="41"/>
      <c r="AV43" s="41"/>
      <c r="AW43" s="41"/>
      <c r="AX43" s="41"/>
      <c r="AY43" s="41"/>
      <c r="AZ43" s="41"/>
      <c r="BA43" s="41"/>
      <c r="BB43" s="38"/>
      <c r="BC43" s="38"/>
      <c r="BD43" s="38"/>
      <c r="BE43" s="38"/>
      <c r="BF43" s="40"/>
      <c r="BG43" s="39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37"/>
    </row>
    <row r="44" spans="1:84" s="42" customFormat="1" x14ac:dyDescent="0.4">
      <c r="A44" s="36"/>
      <c r="B44" s="56" t="s">
        <v>106</v>
      </c>
      <c r="C44" s="55" t="s">
        <v>105</v>
      </c>
      <c r="D44" s="121" t="str">
        <f>D43</f>
        <v>log_</v>
      </c>
      <c r="E44" s="111" t="s">
        <v>101</v>
      </c>
      <c r="F44" s="54" t="s">
        <v>104</v>
      </c>
      <c r="G44" s="54" t="s">
        <v>1</v>
      </c>
      <c r="H44" s="54"/>
      <c r="I44" s="53">
        <v>1</v>
      </c>
      <c r="J44" s="53">
        <v>1</v>
      </c>
      <c r="K44" s="53"/>
      <c r="L44" s="53"/>
      <c r="M44" s="53"/>
      <c r="N44" s="53"/>
      <c r="O44" s="53"/>
      <c r="P44" s="52"/>
      <c r="Q44" s="52"/>
      <c r="R44" s="51"/>
      <c r="AK44" s="43"/>
      <c r="AT44" s="41"/>
      <c r="AU44" s="41"/>
      <c r="AV44" s="41"/>
      <c r="AW44" s="41"/>
      <c r="AX44" s="41"/>
      <c r="AY44" s="41"/>
      <c r="AZ44" s="41"/>
      <c r="BA44" s="41"/>
      <c r="BB44" s="38"/>
      <c r="BC44" s="38"/>
      <c r="BD44" s="38"/>
      <c r="BE44" s="38"/>
      <c r="BF44" s="40"/>
      <c r="BG44" s="39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7"/>
    </row>
    <row r="45" spans="1:84" s="42" customFormat="1" ht="19.5" thickBot="1" x14ac:dyDescent="0.45">
      <c r="A45" s="36"/>
      <c r="B45" s="50"/>
      <c r="C45" s="97"/>
      <c r="D45" s="122" t="str">
        <f>D44</f>
        <v>log_</v>
      </c>
      <c r="E45" s="112"/>
      <c r="F45" s="98"/>
      <c r="G45" s="48"/>
      <c r="H45" s="48"/>
      <c r="I45" s="47"/>
      <c r="J45" s="47"/>
      <c r="K45" s="47"/>
      <c r="L45" s="47"/>
      <c r="M45" s="47"/>
      <c r="N45" s="47"/>
      <c r="O45" s="47"/>
      <c r="P45" s="46"/>
      <c r="Q45" s="46"/>
      <c r="R45" s="45"/>
      <c r="AK45" s="43"/>
      <c r="AT45" s="41"/>
      <c r="AU45" s="41"/>
      <c r="AV45" s="41"/>
      <c r="AW45" s="41"/>
      <c r="AX45" s="41"/>
      <c r="AY45" s="41"/>
      <c r="AZ45" s="41"/>
      <c r="BA45" s="41"/>
      <c r="BB45" s="38"/>
      <c r="BC45" s="38"/>
      <c r="BD45" s="38"/>
      <c r="BE45" s="38"/>
      <c r="BF45" s="40"/>
      <c r="BG45" s="39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7"/>
    </row>
    <row r="47" spans="1:84" ht="19.5" thickBot="1" x14ac:dyDescent="0.45">
      <c r="B47" s="123" t="s">
        <v>194</v>
      </c>
    </row>
    <row r="48" spans="1:84" ht="19.5" thickBot="1" x14ac:dyDescent="0.45">
      <c r="B48" s="487" t="s">
        <v>122</v>
      </c>
      <c r="C48" s="489" t="s">
        <v>256</v>
      </c>
      <c r="D48" s="491" t="s">
        <v>121</v>
      </c>
      <c r="E48" s="492"/>
      <c r="F48" s="486" t="s">
        <v>120</v>
      </c>
      <c r="G48" s="486" t="s">
        <v>119</v>
      </c>
      <c r="H48" s="479" t="s">
        <v>190</v>
      </c>
      <c r="I48" s="486" t="s">
        <v>118</v>
      </c>
      <c r="J48" s="486" t="s">
        <v>117</v>
      </c>
      <c r="K48" s="486" t="s">
        <v>116</v>
      </c>
      <c r="L48" s="486" t="s">
        <v>115</v>
      </c>
      <c r="M48" s="479" t="s">
        <v>315</v>
      </c>
      <c r="N48" s="481" t="s">
        <v>114</v>
      </c>
      <c r="O48" s="481" t="s">
        <v>113</v>
      </c>
      <c r="P48" s="481" t="s">
        <v>112</v>
      </c>
      <c r="Q48" s="481" t="s">
        <v>160</v>
      </c>
      <c r="R48" s="483" t="s">
        <v>159</v>
      </c>
    </row>
    <row r="49" spans="1:18" ht="19.5" thickBot="1" x14ac:dyDescent="0.45">
      <c r="B49" s="488"/>
      <c r="C49" s="490"/>
      <c r="D49" s="67" t="s">
        <v>111</v>
      </c>
      <c r="E49" s="92" t="s">
        <v>110</v>
      </c>
      <c r="F49" s="480"/>
      <c r="G49" s="480"/>
      <c r="H49" s="485"/>
      <c r="I49" s="480"/>
      <c r="J49" s="480"/>
      <c r="K49" s="480"/>
      <c r="L49" s="480"/>
      <c r="M49" s="480"/>
      <c r="N49" s="482"/>
      <c r="O49" s="482"/>
      <c r="P49" s="482"/>
      <c r="Q49" s="482"/>
      <c r="R49" s="484"/>
    </row>
    <row r="50" spans="1:18" x14ac:dyDescent="0.4">
      <c r="B50" s="100" t="s">
        <v>103</v>
      </c>
      <c r="C50" s="101" t="s">
        <v>195</v>
      </c>
      <c r="D50" s="116" t="str">
        <f>B47 &amp; "_"</f>
        <v>question_</v>
      </c>
      <c r="E50" s="113" t="s">
        <v>196</v>
      </c>
      <c r="F50" s="102" t="s">
        <v>197</v>
      </c>
      <c r="G50" s="102" t="s">
        <v>198</v>
      </c>
      <c r="H50" s="79"/>
      <c r="I50" s="78">
        <v>1</v>
      </c>
      <c r="J50" s="78">
        <v>1</v>
      </c>
      <c r="K50" s="78">
        <v>1</v>
      </c>
      <c r="L50" s="78"/>
      <c r="M50" s="78"/>
      <c r="N50" s="78"/>
      <c r="O50" s="78">
        <v>1</v>
      </c>
      <c r="P50" s="77">
        <v>1</v>
      </c>
      <c r="Q50" s="77"/>
      <c r="R50" s="76"/>
    </row>
    <row r="51" spans="1:18" x14ac:dyDescent="0.4">
      <c r="B51" s="91" t="s">
        <v>199</v>
      </c>
      <c r="C51" s="90" t="s">
        <v>200</v>
      </c>
      <c r="D51" s="117" t="str">
        <f t="shared" ref="D51:D64" si="2">D50</f>
        <v>question_</v>
      </c>
      <c r="E51" s="109" t="s">
        <v>201</v>
      </c>
      <c r="F51" s="94" t="s">
        <v>107</v>
      </c>
      <c r="G51" s="94">
        <v>30</v>
      </c>
      <c r="H51" s="54"/>
      <c r="I51" s="53">
        <v>1</v>
      </c>
      <c r="J51" s="53"/>
      <c r="K51" s="53"/>
      <c r="L51" s="53"/>
      <c r="M51" s="53"/>
      <c r="N51" s="53"/>
      <c r="O51" s="53"/>
      <c r="P51" s="52"/>
      <c r="Q51" s="52"/>
      <c r="R51" s="51"/>
    </row>
    <row r="52" spans="1:18" x14ac:dyDescent="0.4">
      <c r="B52" s="91" t="s">
        <v>202</v>
      </c>
      <c r="C52" s="90" t="s">
        <v>203</v>
      </c>
      <c r="D52" s="117" t="str">
        <f t="shared" si="2"/>
        <v>question_</v>
      </c>
      <c r="E52" s="109" t="s">
        <v>204</v>
      </c>
      <c r="F52" s="54" t="s">
        <v>107</v>
      </c>
      <c r="G52" s="54">
        <v>6</v>
      </c>
      <c r="H52" s="54"/>
      <c r="I52" s="53">
        <v>1</v>
      </c>
      <c r="J52" s="53"/>
      <c r="K52" s="53"/>
      <c r="L52" s="53"/>
      <c r="M52" s="53"/>
      <c r="N52" s="53"/>
      <c r="O52" s="53"/>
      <c r="P52" s="52"/>
      <c r="Q52" s="52"/>
      <c r="R52" s="51"/>
    </row>
    <row r="53" spans="1:18" x14ac:dyDescent="0.4">
      <c r="B53" s="91" t="s">
        <v>230</v>
      </c>
      <c r="C53" s="90" t="s">
        <v>231</v>
      </c>
      <c r="D53" s="117" t="str">
        <f t="shared" si="2"/>
        <v>question_</v>
      </c>
      <c r="E53" s="109" t="s">
        <v>251</v>
      </c>
      <c r="F53" s="94" t="s">
        <v>162</v>
      </c>
      <c r="G53" s="94" t="s">
        <v>198</v>
      </c>
      <c r="H53" s="54"/>
      <c r="I53" s="53"/>
      <c r="J53" s="53"/>
      <c r="K53" s="53"/>
      <c r="L53" s="53"/>
      <c r="M53" s="53"/>
      <c r="N53" s="53"/>
      <c r="O53" s="53"/>
      <c r="P53" s="52"/>
      <c r="Q53" s="52"/>
      <c r="R53" s="51"/>
    </row>
    <row r="54" spans="1:18" x14ac:dyDescent="0.4">
      <c r="B54" s="91" t="s">
        <v>232</v>
      </c>
      <c r="C54" s="90" t="s">
        <v>233</v>
      </c>
      <c r="D54" s="117" t="str">
        <f t="shared" si="2"/>
        <v>question_</v>
      </c>
      <c r="E54" s="109" t="s">
        <v>240</v>
      </c>
      <c r="F54" s="94" t="s">
        <v>188</v>
      </c>
      <c r="G54" s="94">
        <v>20</v>
      </c>
      <c r="H54" s="54"/>
      <c r="I54" s="53"/>
      <c r="J54" s="53"/>
      <c r="K54" s="53"/>
      <c r="L54" s="53"/>
      <c r="M54" s="53"/>
      <c r="N54" s="53"/>
      <c r="O54" s="53"/>
      <c r="P54" s="52"/>
      <c r="Q54" s="52"/>
      <c r="R54" s="51"/>
    </row>
    <row r="55" spans="1:18" x14ac:dyDescent="0.4">
      <c r="B55" s="91" t="s">
        <v>234</v>
      </c>
      <c r="C55" s="90" t="s">
        <v>235</v>
      </c>
      <c r="D55" s="117" t="str">
        <f t="shared" si="2"/>
        <v>question_</v>
      </c>
      <c r="E55" s="109" t="s">
        <v>241</v>
      </c>
      <c r="F55" s="94" t="s">
        <v>246</v>
      </c>
      <c r="G55" s="94">
        <v>20</v>
      </c>
      <c r="H55" s="54"/>
      <c r="I55" s="53"/>
      <c r="J55" s="53"/>
      <c r="K55" s="53"/>
      <c r="L55" s="53"/>
      <c r="M55" s="53"/>
      <c r="N55" s="53"/>
      <c r="O55" s="53"/>
      <c r="P55" s="52"/>
      <c r="Q55" s="52"/>
      <c r="R55" s="51"/>
    </row>
    <row r="56" spans="1:18" x14ac:dyDescent="0.4">
      <c r="B56" s="91" t="s">
        <v>238</v>
      </c>
      <c r="C56" s="90" t="s">
        <v>236</v>
      </c>
      <c r="D56" s="117" t="str">
        <f t="shared" si="2"/>
        <v>question_</v>
      </c>
      <c r="E56" s="109" t="s">
        <v>242</v>
      </c>
      <c r="F56" s="94" t="s">
        <v>107</v>
      </c>
      <c r="G56" s="94">
        <v>20</v>
      </c>
      <c r="H56" s="54"/>
      <c r="I56" s="53"/>
      <c r="J56" s="53"/>
      <c r="K56" s="53"/>
      <c r="L56" s="53"/>
      <c r="M56" s="53"/>
      <c r="N56" s="53"/>
      <c r="O56" s="53"/>
      <c r="P56" s="52"/>
      <c r="Q56" s="52"/>
      <c r="R56" s="51"/>
    </row>
    <row r="57" spans="1:18" x14ac:dyDescent="0.4">
      <c r="B57" s="91" t="s">
        <v>239</v>
      </c>
      <c r="C57" s="90" t="s">
        <v>237</v>
      </c>
      <c r="D57" s="117" t="str">
        <f t="shared" si="2"/>
        <v>question_</v>
      </c>
      <c r="E57" s="109" t="s">
        <v>243</v>
      </c>
      <c r="F57" s="94" t="s">
        <v>246</v>
      </c>
      <c r="G57" s="94">
        <v>20</v>
      </c>
      <c r="H57" s="54"/>
      <c r="I57" s="53"/>
      <c r="J57" s="53"/>
      <c r="K57" s="53"/>
      <c r="L57" s="53"/>
      <c r="M57" s="53"/>
      <c r="N57" s="53"/>
      <c r="O57" s="53"/>
      <c r="P57" s="52"/>
      <c r="Q57" s="52"/>
      <c r="R57" s="51"/>
    </row>
    <row r="58" spans="1:18" x14ac:dyDescent="0.4">
      <c r="B58" s="91" t="s">
        <v>244</v>
      </c>
      <c r="C58" s="90" t="s">
        <v>245</v>
      </c>
      <c r="D58" s="117" t="str">
        <f t="shared" si="2"/>
        <v>question_</v>
      </c>
      <c r="E58" s="109" t="s">
        <v>250</v>
      </c>
      <c r="F58" s="94" t="s">
        <v>123</v>
      </c>
      <c r="G58" s="54">
        <v>1</v>
      </c>
      <c r="H58" s="54"/>
      <c r="I58" s="53"/>
      <c r="J58" s="53"/>
      <c r="K58" s="53"/>
      <c r="L58" s="53"/>
      <c r="M58" s="53"/>
      <c r="N58" s="53"/>
      <c r="O58" s="53"/>
      <c r="P58" s="52"/>
      <c r="Q58" s="52"/>
      <c r="R58" s="51"/>
    </row>
    <row r="59" spans="1:18" x14ac:dyDescent="0.4">
      <c r="B59" s="91" t="s">
        <v>247</v>
      </c>
      <c r="C59" s="90" t="s">
        <v>248</v>
      </c>
      <c r="D59" s="117" t="str">
        <f t="shared" si="2"/>
        <v>question_</v>
      </c>
      <c r="E59" s="109" t="s">
        <v>249</v>
      </c>
      <c r="F59" s="94" t="s">
        <v>255</v>
      </c>
      <c r="G59" s="94"/>
      <c r="H59" s="54"/>
      <c r="I59" s="53"/>
      <c r="J59" s="53"/>
      <c r="K59" s="53"/>
      <c r="L59" s="53"/>
      <c r="M59" s="53"/>
      <c r="N59" s="53"/>
      <c r="O59" s="53"/>
      <c r="P59" s="52"/>
      <c r="Q59" s="52"/>
      <c r="R59" s="51"/>
    </row>
    <row r="60" spans="1:18" x14ac:dyDescent="0.4">
      <c r="B60" s="91" t="s">
        <v>252</v>
      </c>
      <c r="C60" s="90" t="s">
        <v>253</v>
      </c>
      <c r="D60" s="117" t="str">
        <f t="shared" si="2"/>
        <v>question_</v>
      </c>
      <c r="E60" s="109" t="s">
        <v>254</v>
      </c>
      <c r="F60" s="94" t="s">
        <v>162</v>
      </c>
      <c r="G60" s="94" t="s">
        <v>172</v>
      </c>
      <c r="H60" s="54"/>
      <c r="I60" s="53"/>
      <c r="J60" s="53"/>
      <c r="K60" s="53"/>
      <c r="L60" s="53"/>
      <c r="M60" s="53"/>
      <c r="N60" s="53"/>
      <c r="O60" s="53"/>
      <c r="P60" s="52"/>
      <c r="Q60" s="52"/>
      <c r="R60" s="51"/>
    </row>
    <row r="61" spans="1:18" x14ac:dyDescent="0.4">
      <c r="A61" s="103"/>
      <c r="B61" s="91" t="s">
        <v>212</v>
      </c>
      <c r="C61" s="90" t="s">
        <v>213</v>
      </c>
      <c r="D61" s="117" t="str">
        <f t="shared" si="2"/>
        <v>question_</v>
      </c>
      <c r="E61" s="109" t="s">
        <v>286</v>
      </c>
      <c r="F61" s="94" t="s">
        <v>211</v>
      </c>
      <c r="G61" s="54"/>
      <c r="H61" s="54"/>
      <c r="I61" s="53">
        <v>1</v>
      </c>
      <c r="J61" s="53"/>
      <c r="K61" s="53"/>
      <c r="L61" s="53"/>
      <c r="M61" s="53"/>
      <c r="N61" s="53"/>
      <c r="O61" s="53"/>
      <c r="P61" s="52"/>
      <c r="Q61" s="52"/>
      <c r="R61" s="51"/>
    </row>
    <row r="62" spans="1:18" x14ac:dyDescent="0.4">
      <c r="A62" s="103"/>
      <c r="B62" s="91" t="s">
        <v>283</v>
      </c>
      <c r="C62" s="90" t="s">
        <v>284</v>
      </c>
      <c r="D62" s="117" t="str">
        <f t="shared" si="2"/>
        <v>question_</v>
      </c>
      <c r="E62" s="109" t="s">
        <v>285</v>
      </c>
      <c r="F62" s="94" t="s">
        <v>211</v>
      </c>
      <c r="G62" s="54"/>
      <c r="H62" s="54"/>
      <c r="I62" s="53"/>
      <c r="J62" s="53"/>
      <c r="K62" s="53"/>
      <c r="L62" s="53"/>
      <c r="M62" s="53"/>
      <c r="N62" s="53"/>
      <c r="O62" s="53"/>
      <c r="P62" s="52"/>
      <c r="Q62" s="52"/>
      <c r="R62" s="51"/>
    </row>
    <row r="63" spans="1:18" x14ac:dyDescent="0.4">
      <c r="B63" s="91" t="s">
        <v>221</v>
      </c>
      <c r="C63" s="90" t="s">
        <v>215</v>
      </c>
      <c r="D63" s="117" t="str">
        <f>D61</f>
        <v>question_</v>
      </c>
      <c r="E63" s="109" t="s">
        <v>216</v>
      </c>
      <c r="F63" s="94" t="s">
        <v>123</v>
      </c>
      <c r="G63" s="54">
        <v>1</v>
      </c>
      <c r="H63" s="54">
        <v>0</v>
      </c>
      <c r="I63" s="53">
        <v>1</v>
      </c>
      <c r="J63" s="53"/>
      <c r="K63" s="53"/>
      <c r="L63" s="53"/>
      <c r="M63" s="53"/>
      <c r="N63" s="53"/>
      <c r="O63" s="53"/>
      <c r="P63" s="52"/>
      <c r="Q63" s="52"/>
      <c r="R63" s="51"/>
    </row>
    <row r="64" spans="1:18" x14ac:dyDescent="0.4">
      <c r="B64" s="91" t="s">
        <v>261</v>
      </c>
      <c r="C64" s="90" t="s">
        <v>295</v>
      </c>
      <c r="D64" s="117" t="str">
        <f t="shared" si="2"/>
        <v>question_</v>
      </c>
      <c r="E64" s="109" t="s">
        <v>217</v>
      </c>
      <c r="F64" s="94" t="s">
        <v>218</v>
      </c>
      <c r="G64" s="54">
        <v>1</v>
      </c>
      <c r="H64" s="54">
        <v>1</v>
      </c>
      <c r="I64" s="53">
        <v>1</v>
      </c>
      <c r="J64" s="53"/>
      <c r="K64" s="53"/>
      <c r="L64" s="53"/>
      <c r="M64" s="53"/>
      <c r="N64" s="53"/>
      <c r="O64" s="53"/>
      <c r="P64" s="52"/>
      <c r="Q64" s="52"/>
      <c r="R64" s="51"/>
    </row>
    <row r="65" spans="2:18" ht="19.5" thickBot="1" x14ac:dyDescent="0.45">
      <c r="B65" s="50"/>
      <c r="C65" s="49"/>
      <c r="D65" s="118" t="str">
        <f>D50</f>
        <v>question_</v>
      </c>
      <c r="E65" s="107"/>
      <c r="F65" s="48"/>
      <c r="G65" s="48"/>
      <c r="H65" s="48"/>
      <c r="I65" s="47"/>
      <c r="J65" s="47"/>
      <c r="K65" s="47"/>
      <c r="L65" s="47"/>
      <c r="M65" s="47"/>
      <c r="N65" s="47"/>
      <c r="O65" s="47"/>
      <c r="P65" s="46"/>
      <c r="Q65" s="46"/>
      <c r="R65" s="45"/>
    </row>
    <row r="67" spans="2:18" ht="19.5" thickBot="1" x14ac:dyDescent="0.45">
      <c r="B67" s="123" t="s">
        <v>267</v>
      </c>
    </row>
    <row r="68" spans="2:18" ht="19.5" thickBot="1" x14ac:dyDescent="0.45">
      <c r="B68" s="487" t="s">
        <v>122</v>
      </c>
      <c r="C68" s="489" t="s">
        <v>100</v>
      </c>
      <c r="D68" s="491" t="s">
        <v>121</v>
      </c>
      <c r="E68" s="492"/>
      <c r="F68" s="486" t="s">
        <v>120</v>
      </c>
      <c r="G68" s="486" t="s">
        <v>119</v>
      </c>
      <c r="H68" s="479" t="s">
        <v>190</v>
      </c>
      <c r="I68" s="486" t="s">
        <v>118</v>
      </c>
      <c r="J68" s="486" t="s">
        <v>117</v>
      </c>
      <c r="K68" s="486" t="s">
        <v>116</v>
      </c>
      <c r="L68" s="486" t="s">
        <v>115</v>
      </c>
      <c r="M68" s="479" t="s">
        <v>315</v>
      </c>
      <c r="N68" s="481" t="s">
        <v>114</v>
      </c>
      <c r="O68" s="481" t="s">
        <v>113</v>
      </c>
      <c r="P68" s="481" t="s">
        <v>112</v>
      </c>
      <c r="Q68" s="481" t="s">
        <v>160</v>
      </c>
      <c r="R68" s="483" t="s">
        <v>159</v>
      </c>
    </row>
    <row r="69" spans="2:18" ht="19.5" thickBot="1" x14ac:dyDescent="0.45">
      <c r="B69" s="488"/>
      <c r="C69" s="490"/>
      <c r="D69" s="67" t="s">
        <v>111</v>
      </c>
      <c r="E69" s="93" t="s">
        <v>110</v>
      </c>
      <c r="F69" s="480"/>
      <c r="G69" s="480"/>
      <c r="H69" s="485"/>
      <c r="I69" s="480"/>
      <c r="J69" s="480"/>
      <c r="K69" s="480"/>
      <c r="L69" s="480"/>
      <c r="M69" s="480"/>
      <c r="N69" s="482"/>
      <c r="O69" s="482"/>
      <c r="P69" s="482"/>
      <c r="Q69" s="482"/>
      <c r="R69" s="484"/>
    </row>
    <row r="70" spans="2:18" x14ac:dyDescent="0.4">
      <c r="B70" s="100" t="s">
        <v>268</v>
      </c>
      <c r="C70" s="101" t="s">
        <v>269</v>
      </c>
      <c r="D70" s="116" t="str">
        <f>B67 &amp; "_"</f>
        <v>answer_</v>
      </c>
      <c r="E70" s="113" t="s">
        <v>97</v>
      </c>
      <c r="F70" s="102" t="s">
        <v>107</v>
      </c>
      <c r="G70" s="102">
        <v>6</v>
      </c>
      <c r="H70" s="79"/>
      <c r="I70" s="78">
        <v>1</v>
      </c>
      <c r="J70" s="78">
        <v>1</v>
      </c>
      <c r="K70" s="78">
        <v>1</v>
      </c>
      <c r="L70" s="78"/>
      <c r="M70" s="78"/>
      <c r="N70" s="78"/>
      <c r="O70" s="78">
        <v>1</v>
      </c>
      <c r="P70" s="77"/>
      <c r="Q70" s="77"/>
      <c r="R70" s="76"/>
    </row>
    <row r="71" spans="2:18" x14ac:dyDescent="0.4">
      <c r="B71" s="91" t="s">
        <v>270</v>
      </c>
      <c r="C71" s="90" t="s">
        <v>271</v>
      </c>
      <c r="D71" s="117" t="str">
        <f t="shared" ref="D71:D73" si="3">D70</f>
        <v>answer_</v>
      </c>
      <c r="E71" s="109" t="s">
        <v>272</v>
      </c>
      <c r="F71" s="94" t="s">
        <v>163</v>
      </c>
      <c r="G71" s="94" t="s">
        <v>172</v>
      </c>
      <c r="H71" s="54"/>
      <c r="I71" s="53">
        <v>1</v>
      </c>
      <c r="J71" s="53"/>
      <c r="K71" s="53"/>
      <c r="L71" s="53"/>
      <c r="M71" s="53"/>
      <c r="N71" s="53"/>
      <c r="O71" s="53"/>
      <c r="P71" s="52"/>
      <c r="Q71" s="52"/>
      <c r="R71" s="51"/>
    </row>
    <row r="72" spans="2:18" x14ac:dyDescent="0.4">
      <c r="B72" s="91" t="s">
        <v>273</v>
      </c>
      <c r="C72" s="90" t="s">
        <v>294</v>
      </c>
      <c r="D72" s="117" t="str">
        <f t="shared" si="3"/>
        <v>answer_</v>
      </c>
      <c r="E72" s="109" t="s">
        <v>279</v>
      </c>
      <c r="F72" s="94" t="s">
        <v>123</v>
      </c>
      <c r="G72" s="54">
        <v>1</v>
      </c>
      <c r="H72" s="54"/>
      <c r="I72" s="53">
        <v>1</v>
      </c>
      <c r="J72" s="53"/>
      <c r="K72" s="53"/>
      <c r="L72" s="53"/>
      <c r="M72" s="53"/>
      <c r="N72" s="53"/>
      <c r="O72" s="53"/>
      <c r="P72" s="52"/>
      <c r="Q72" s="52"/>
      <c r="R72" s="51"/>
    </row>
    <row r="73" spans="2:18" x14ac:dyDescent="0.4">
      <c r="B73" s="91" t="s">
        <v>280</v>
      </c>
      <c r="C73" s="90" t="s">
        <v>281</v>
      </c>
      <c r="D73" s="117" t="str">
        <f t="shared" si="3"/>
        <v>answer_</v>
      </c>
      <c r="E73" s="109"/>
      <c r="F73" s="94" t="s">
        <v>123</v>
      </c>
      <c r="G73" s="94">
        <v>1</v>
      </c>
      <c r="H73" s="54"/>
      <c r="I73" s="53"/>
      <c r="J73" s="53"/>
      <c r="K73" s="53"/>
      <c r="L73" s="53"/>
      <c r="M73" s="53"/>
      <c r="N73" s="53"/>
      <c r="O73" s="53"/>
      <c r="P73" s="52"/>
      <c r="Q73" s="52"/>
      <c r="R73" s="51"/>
    </row>
    <row r="74" spans="2:18" ht="19.5" thickBot="1" x14ac:dyDescent="0.45">
      <c r="B74" s="50"/>
      <c r="C74" s="49"/>
      <c r="D74" s="118" t="str">
        <f>D70</f>
        <v>answer_</v>
      </c>
      <c r="E74" s="107"/>
      <c r="F74" s="48"/>
      <c r="G74" s="48"/>
      <c r="H74" s="48"/>
      <c r="I74" s="47"/>
      <c r="J74" s="47"/>
      <c r="K74" s="47"/>
      <c r="L74" s="47"/>
      <c r="M74" s="47"/>
      <c r="N74" s="47"/>
      <c r="O74" s="47"/>
      <c r="P74" s="46"/>
      <c r="Q74" s="46"/>
      <c r="R74" s="45"/>
    </row>
    <row r="76" spans="2:18" ht="19.5" thickBot="1" x14ac:dyDescent="0.45">
      <c r="B76" s="123" t="s">
        <v>307</v>
      </c>
    </row>
    <row r="77" spans="2:18" ht="19.5" thickBot="1" x14ac:dyDescent="0.45">
      <c r="B77" s="487" t="s">
        <v>122</v>
      </c>
      <c r="C77" s="489" t="s">
        <v>100</v>
      </c>
      <c r="D77" s="491" t="s">
        <v>121</v>
      </c>
      <c r="E77" s="492"/>
      <c r="F77" s="486" t="s">
        <v>120</v>
      </c>
      <c r="G77" s="486" t="s">
        <v>119</v>
      </c>
      <c r="H77" s="479" t="s">
        <v>190</v>
      </c>
      <c r="I77" s="486" t="s">
        <v>118</v>
      </c>
      <c r="J77" s="486" t="s">
        <v>117</v>
      </c>
      <c r="K77" s="486" t="s">
        <v>116</v>
      </c>
      <c r="L77" s="486" t="s">
        <v>115</v>
      </c>
      <c r="M77" s="479" t="s">
        <v>315</v>
      </c>
      <c r="N77" s="481" t="s">
        <v>114</v>
      </c>
      <c r="O77" s="481" t="s">
        <v>113</v>
      </c>
      <c r="P77" s="481" t="s">
        <v>112</v>
      </c>
      <c r="Q77" s="481" t="s">
        <v>160</v>
      </c>
      <c r="R77" s="483" t="s">
        <v>159</v>
      </c>
    </row>
    <row r="78" spans="2:18" ht="19.5" thickBot="1" x14ac:dyDescent="0.45">
      <c r="B78" s="488"/>
      <c r="C78" s="490"/>
      <c r="D78" s="67" t="s">
        <v>111</v>
      </c>
      <c r="E78" s="93" t="s">
        <v>110</v>
      </c>
      <c r="F78" s="480"/>
      <c r="G78" s="480"/>
      <c r="H78" s="485"/>
      <c r="I78" s="480"/>
      <c r="J78" s="480"/>
      <c r="K78" s="480"/>
      <c r="L78" s="480"/>
      <c r="M78" s="480"/>
      <c r="N78" s="482"/>
      <c r="O78" s="482"/>
      <c r="P78" s="482"/>
      <c r="Q78" s="482"/>
      <c r="R78" s="484"/>
    </row>
    <row r="79" spans="2:18" x14ac:dyDescent="0.4">
      <c r="B79" s="100" t="s">
        <v>268</v>
      </c>
      <c r="C79" s="101" t="s">
        <v>269</v>
      </c>
      <c r="D79" s="116" t="str">
        <f>B76 &amp; "_"</f>
        <v>grade_</v>
      </c>
      <c r="E79" s="113" t="s">
        <v>97</v>
      </c>
      <c r="F79" s="102" t="s">
        <v>107</v>
      </c>
      <c r="G79" s="102">
        <v>6</v>
      </c>
      <c r="H79" s="79"/>
      <c r="I79" s="78"/>
      <c r="J79" s="78"/>
      <c r="K79" s="78"/>
      <c r="L79" s="128">
        <v>1</v>
      </c>
      <c r="M79" s="128" t="s">
        <v>96</v>
      </c>
      <c r="N79" s="128" t="s">
        <v>310</v>
      </c>
      <c r="O79" s="78"/>
      <c r="P79" s="77"/>
      <c r="Q79" s="77"/>
      <c r="R79" s="76"/>
    </row>
    <row r="80" spans="2:18" x14ac:dyDescent="0.4">
      <c r="B80" s="91" t="s">
        <v>297</v>
      </c>
      <c r="C80" s="90" t="s">
        <v>309</v>
      </c>
      <c r="D80" s="117" t="str">
        <f t="shared" ref="D80" si="4">D79</f>
        <v>grade_</v>
      </c>
      <c r="E80" s="109" t="s">
        <v>306</v>
      </c>
      <c r="F80" s="94" t="s">
        <v>123</v>
      </c>
      <c r="G80" s="94">
        <v>1</v>
      </c>
      <c r="H80" s="54"/>
      <c r="I80" s="53"/>
      <c r="J80" s="53"/>
      <c r="K80" s="53"/>
      <c r="L80" s="53"/>
      <c r="M80" s="53"/>
      <c r="N80" s="53"/>
      <c r="O80" s="53"/>
      <c r="P80" s="52"/>
      <c r="Q80" s="52"/>
      <c r="R80" s="51"/>
    </row>
    <row r="81" spans="2:18" x14ac:dyDescent="0.4">
      <c r="B81" s="91" t="s">
        <v>298</v>
      </c>
      <c r="C81" s="90" t="s">
        <v>305</v>
      </c>
      <c r="D81" s="117" t="str">
        <f>D80</f>
        <v>grade_</v>
      </c>
      <c r="E81" s="109" t="s">
        <v>308</v>
      </c>
      <c r="F81" s="94" t="s">
        <v>123</v>
      </c>
      <c r="G81" s="54">
        <v>2</v>
      </c>
      <c r="H81" s="54"/>
      <c r="I81" s="53"/>
      <c r="J81" s="53"/>
      <c r="K81" s="53"/>
      <c r="L81" s="53"/>
      <c r="M81" s="53"/>
      <c r="N81" s="53"/>
      <c r="O81" s="53"/>
      <c r="P81" s="52"/>
      <c r="Q81" s="52"/>
      <c r="R81" s="51"/>
    </row>
    <row r="82" spans="2:18" x14ac:dyDescent="0.4">
      <c r="B82" s="129" t="s">
        <v>303</v>
      </c>
      <c r="C82" s="130" t="s">
        <v>313</v>
      </c>
      <c r="D82" s="117" t="str">
        <f>D81</f>
        <v>grade_</v>
      </c>
      <c r="E82" s="131" t="s">
        <v>314</v>
      </c>
      <c r="F82" s="132" t="s">
        <v>161</v>
      </c>
      <c r="G82" s="133"/>
      <c r="H82" s="133"/>
      <c r="I82" s="134"/>
      <c r="J82" s="134"/>
      <c r="K82" s="134"/>
      <c r="L82" s="134"/>
      <c r="M82" s="134"/>
      <c r="N82" s="134"/>
      <c r="O82" s="134"/>
      <c r="P82" s="135"/>
      <c r="Q82" s="135"/>
      <c r="R82" s="136"/>
    </row>
    <row r="83" spans="2:18" ht="19.5" thickBot="1" x14ac:dyDescent="0.45">
      <c r="B83" s="50"/>
      <c r="C83" s="49"/>
      <c r="D83" s="118" t="str">
        <f>D79</f>
        <v>grade_</v>
      </c>
      <c r="E83" s="107"/>
      <c r="F83" s="48"/>
      <c r="G83" s="48"/>
      <c r="H83" s="48"/>
      <c r="I83" s="47"/>
      <c r="J83" s="47"/>
      <c r="K83" s="47"/>
      <c r="L83" s="47"/>
      <c r="M83" s="47"/>
      <c r="N83" s="47"/>
      <c r="O83" s="47"/>
      <c r="P83" s="46"/>
      <c r="Q83" s="46"/>
      <c r="R83" s="45"/>
    </row>
  </sheetData>
  <mergeCells count="81">
    <mergeCell ref="G41:G42"/>
    <mergeCell ref="F41:F42"/>
    <mergeCell ref="C41:C42"/>
    <mergeCell ref="B41:B42"/>
    <mergeCell ref="R48:R49"/>
    <mergeCell ref="Q48:Q49"/>
    <mergeCell ref="P48:P49"/>
    <mergeCell ref="O48:O49"/>
    <mergeCell ref="N48:N49"/>
    <mergeCell ref="L48:L49"/>
    <mergeCell ref="K48:K49"/>
    <mergeCell ref="J48:J49"/>
    <mergeCell ref="I48:I49"/>
    <mergeCell ref="H48:H49"/>
    <mergeCell ref="G48:G49"/>
    <mergeCell ref="F48:F49"/>
    <mergeCell ref="L41:L42"/>
    <mergeCell ref="K41:K42"/>
    <mergeCell ref="J41:J42"/>
    <mergeCell ref="I41:I42"/>
    <mergeCell ref="H41:H42"/>
    <mergeCell ref="R41:R42"/>
    <mergeCell ref="Q41:Q42"/>
    <mergeCell ref="P41:P42"/>
    <mergeCell ref="O41:O42"/>
    <mergeCell ref="N41:N42"/>
    <mergeCell ref="F12:F13"/>
    <mergeCell ref="R12:R13"/>
    <mergeCell ref="Q12:Q13"/>
    <mergeCell ref="P12:P13"/>
    <mergeCell ref="O12:O13"/>
    <mergeCell ref="N12:N13"/>
    <mergeCell ref="L12:L13"/>
    <mergeCell ref="K12:K13"/>
    <mergeCell ref="J12:J13"/>
    <mergeCell ref="I12:I13"/>
    <mergeCell ref="H12:H13"/>
    <mergeCell ref="G12:G13"/>
    <mergeCell ref="M12:M13"/>
    <mergeCell ref="D5:E5"/>
    <mergeCell ref="D12:E12"/>
    <mergeCell ref="D41:E41"/>
    <mergeCell ref="D48:E48"/>
    <mergeCell ref="B12:B13"/>
    <mergeCell ref="C12:C13"/>
    <mergeCell ref="C48:C49"/>
    <mergeCell ref="B48:B49"/>
    <mergeCell ref="B68:B69"/>
    <mergeCell ref="C68:C69"/>
    <mergeCell ref="D68:E68"/>
    <mergeCell ref="F68:F69"/>
    <mergeCell ref="G68:G69"/>
    <mergeCell ref="O68:O69"/>
    <mergeCell ref="P68:P69"/>
    <mergeCell ref="Q68:Q69"/>
    <mergeCell ref="R68:R69"/>
    <mergeCell ref="H68:H69"/>
    <mergeCell ref="I68:I69"/>
    <mergeCell ref="J68:J69"/>
    <mergeCell ref="K68:K69"/>
    <mergeCell ref="L68:L69"/>
    <mergeCell ref="B77:B78"/>
    <mergeCell ref="C77:C78"/>
    <mergeCell ref="D77:E77"/>
    <mergeCell ref="F77:F78"/>
    <mergeCell ref="G77:G78"/>
    <mergeCell ref="O77:O78"/>
    <mergeCell ref="P77:P78"/>
    <mergeCell ref="Q77:Q78"/>
    <mergeCell ref="R77:R78"/>
    <mergeCell ref="H77:H78"/>
    <mergeCell ref="I77:I78"/>
    <mergeCell ref="J77:J78"/>
    <mergeCell ref="K77:K78"/>
    <mergeCell ref="L77:L78"/>
    <mergeCell ref="M41:M42"/>
    <mergeCell ref="M48:M49"/>
    <mergeCell ref="M68:M69"/>
    <mergeCell ref="M77:M78"/>
    <mergeCell ref="N77:N78"/>
    <mergeCell ref="N68:N69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F91"/>
  <sheetViews>
    <sheetView topLeftCell="A58" zoomScale="85" zoomScaleNormal="85" workbookViewId="0">
      <selection activeCell="I40" sqref="I40"/>
    </sheetView>
  </sheetViews>
  <sheetFormatPr defaultColWidth="8.875" defaultRowHeight="18.75" x14ac:dyDescent="0.4"/>
  <cols>
    <col min="1" max="1" width="3.375" style="36" customWidth="1"/>
    <col min="2" max="2" width="18.875" style="44" bestFit="1" customWidth="1"/>
    <col min="3" max="3" width="31.625" style="44" customWidth="1"/>
    <col min="4" max="4" width="12.625" style="115" customWidth="1"/>
    <col min="5" max="5" width="22.125" style="106" customWidth="1"/>
    <col min="6" max="6" width="10.625" style="38" customWidth="1"/>
    <col min="7" max="7" width="3.875" style="38" customWidth="1"/>
    <col min="8" max="8" width="7.125" style="38" bestFit="1" customWidth="1"/>
    <col min="9" max="11" width="10.625" style="38" customWidth="1"/>
    <col min="12" max="15" width="10.625" style="42" customWidth="1"/>
    <col min="16" max="16" width="16.125" style="42" customWidth="1"/>
    <col min="17" max="18" width="10.625" style="42" customWidth="1"/>
    <col min="19" max="19" width="9.375" style="145" customWidth="1"/>
    <col min="20" max="20" width="6.5" style="42" customWidth="1"/>
    <col min="21" max="36" width="9.375" style="42" customWidth="1"/>
    <col min="37" max="37" width="9.375" style="43" customWidth="1"/>
    <col min="38" max="45" width="9.375" style="42" customWidth="1"/>
    <col min="46" max="53" width="5.875" style="41" customWidth="1"/>
    <col min="54" max="54" width="13" style="38" bestFit="1" customWidth="1"/>
    <col min="55" max="55" width="4.625" style="38" customWidth="1"/>
    <col min="56" max="56" width="5.125" style="38" customWidth="1"/>
    <col min="57" max="57" width="5.5" style="38" customWidth="1"/>
    <col min="58" max="58" width="6.625" style="40" customWidth="1"/>
    <col min="59" max="59" width="55.625" style="39" bestFit="1" customWidth="1"/>
    <col min="60" max="83" width="4.625" style="38" customWidth="1"/>
    <col min="84" max="84" width="8.875" style="37"/>
    <col min="85" max="16384" width="8.875" style="36"/>
  </cols>
  <sheetData>
    <row r="3" spans="1:84" ht="37.5" customHeight="1" x14ac:dyDescent="0.4">
      <c r="B3" s="87" t="s">
        <v>257</v>
      </c>
      <c r="C3" s="87"/>
      <c r="D3" s="114"/>
      <c r="E3" s="87"/>
      <c r="F3" s="86"/>
      <c r="G3" s="86"/>
      <c r="H3" s="86"/>
      <c r="I3" s="86"/>
      <c r="J3" s="86"/>
      <c r="K3" s="86"/>
      <c r="L3" s="85"/>
      <c r="M3" s="85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4"/>
      <c r="AL3" s="83"/>
      <c r="AM3" s="83"/>
      <c r="AN3" s="83"/>
      <c r="AO3" s="83"/>
      <c r="AP3" s="83"/>
      <c r="AQ3" s="83"/>
      <c r="AR3" s="83"/>
      <c r="AS3" s="83"/>
      <c r="AU3" s="82"/>
      <c r="AV3" s="82"/>
      <c r="AW3" s="82"/>
      <c r="AZ3" s="82"/>
    </row>
    <row r="4" spans="1:84" ht="19.5" thickBot="1" x14ac:dyDescent="0.45">
      <c r="B4" s="106" t="s">
        <v>165</v>
      </c>
    </row>
    <row r="5" spans="1:84" ht="19.5" thickBot="1" x14ac:dyDescent="0.45">
      <c r="B5" s="68" t="s">
        <v>122</v>
      </c>
      <c r="C5" s="93"/>
      <c r="D5" s="491" t="s">
        <v>121</v>
      </c>
      <c r="E5" s="492"/>
      <c r="F5" s="66" t="s">
        <v>120</v>
      </c>
      <c r="G5" s="66" t="s">
        <v>119</v>
      </c>
      <c r="H5" s="95" t="s">
        <v>190</v>
      </c>
      <c r="I5" s="66" t="s">
        <v>118</v>
      </c>
      <c r="J5" s="66" t="s">
        <v>117</v>
      </c>
      <c r="K5" s="66" t="s">
        <v>116</v>
      </c>
      <c r="L5" s="66" t="s">
        <v>115</v>
      </c>
      <c r="M5" s="66"/>
      <c r="N5" s="65" t="s">
        <v>114</v>
      </c>
      <c r="O5" s="65" t="s">
        <v>113</v>
      </c>
      <c r="P5" s="64" t="s">
        <v>112</v>
      </c>
      <c r="Q5" s="64" t="s">
        <v>164</v>
      </c>
      <c r="R5" s="63" t="s">
        <v>159</v>
      </c>
    </row>
    <row r="6" spans="1:84" ht="19.5" thickBot="1" x14ac:dyDescent="0.45">
      <c r="B6" s="68"/>
      <c r="C6" s="93"/>
      <c r="D6" s="67" t="s">
        <v>111</v>
      </c>
      <c r="E6" s="93" t="s">
        <v>110</v>
      </c>
      <c r="F6" s="66"/>
      <c r="G6" s="66"/>
      <c r="H6" s="66"/>
      <c r="I6" s="66"/>
      <c r="J6" s="66"/>
      <c r="K6" s="66"/>
      <c r="L6" s="66"/>
      <c r="M6" s="66"/>
      <c r="N6" s="65"/>
      <c r="O6" s="65"/>
      <c r="P6" s="64"/>
      <c r="Q6" s="64"/>
      <c r="R6" s="63"/>
    </row>
    <row r="7" spans="1:84" x14ac:dyDescent="0.4">
      <c r="B7" s="81"/>
      <c r="C7" s="80"/>
      <c r="D7" s="116" t="str">
        <f>B4 &amp; "_"</f>
        <v>table名_</v>
      </c>
      <c r="E7" s="104"/>
      <c r="F7" s="79" t="s">
        <v>163</v>
      </c>
      <c r="G7" s="79"/>
      <c r="H7" s="79"/>
      <c r="I7" s="78"/>
      <c r="J7" s="78"/>
      <c r="K7" s="78"/>
      <c r="L7" s="78"/>
      <c r="M7" s="78"/>
      <c r="N7" s="78"/>
      <c r="O7" s="78"/>
      <c r="P7" s="77"/>
      <c r="Q7" s="77"/>
      <c r="R7" s="76"/>
    </row>
    <row r="8" spans="1:84" ht="19.5" thickBot="1" x14ac:dyDescent="0.45">
      <c r="B8" s="50"/>
      <c r="C8" s="49"/>
      <c r="D8" s="118" t="str">
        <f>D7</f>
        <v>table名_</v>
      </c>
      <c r="E8" s="107"/>
      <c r="F8" s="48" t="s">
        <v>143</v>
      </c>
      <c r="G8" s="48"/>
      <c r="H8" s="48"/>
      <c r="I8" s="47"/>
      <c r="J8" s="47"/>
      <c r="K8" s="47"/>
      <c r="L8" s="47"/>
      <c r="M8" s="47"/>
      <c r="N8" s="47"/>
      <c r="O8" s="47"/>
      <c r="P8" s="46"/>
      <c r="Q8" s="46"/>
      <c r="R8" s="45"/>
    </row>
    <row r="11" spans="1:84" ht="19.5" thickBot="1" x14ac:dyDescent="0.45">
      <c r="A11" s="42"/>
      <c r="B11" s="106" t="s">
        <v>99</v>
      </c>
      <c r="Z11" s="43"/>
      <c r="AI11" s="41"/>
      <c r="AJ11" s="41"/>
      <c r="AK11" s="41"/>
      <c r="AL11" s="41"/>
      <c r="AM11" s="41"/>
      <c r="AN11" s="41"/>
      <c r="AO11" s="41"/>
      <c r="AP11" s="41"/>
      <c r="AQ11" s="38"/>
      <c r="AR11" s="38"/>
      <c r="AS11" s="38"/>
      <c r="AT11" s="38"/>
      <c r="AU11" s="40"/>
      <c r="AV11" s="39"/>
      <c r="AW11" s="38"/>
      <c r="AX11" s="38"/>
      <c r="AY11" s="38"/>
      <c r="AZ11" s="38"/>
      <c r="BA11" s="38"/>
      <c r="BF11" s="38"/>
      <c r="BG11" s="38"/>
      <c r="BU11" s="37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</row>
    <row r="12" spans="1:84" ht="19.5" thickBot="1" x14ac:dyDescent="0.45">
      <c r="A12" s="42"/>
      <c r="B12" s="487" t="s">
        <v>122</v>
      </c>
      <c r="C12" s="489" t="s">
        <v>100</v>
      </c>
      <c r="D12" s="491" t="s">
        <v>121</v>
      </c>
      <c r="E12" s="492"/>
      <c r="F12" s="486" t="s">
        <v>120</v>
      </c>
      <c r="G12" s="486" t="s">
        <v>119</v>
      </c>
      <c r="H12" s="479" t="s">
        <v>190</v>
      </c>
      <c r="I12" s="486" t="s">
        <v>118</v>
      </c>
      <c r="J12" s="486" t="s">
        <v>117</v>
      </c>
      <c r="K12" s="486" t="s">
        <v>116</v>
      </c>
      <c r="L12" s="486" t="s">
        <v>115</v>
      </c>
      <c r="M12" s="479" t="s">
        <v>315</v>
      </c>
      <c r="N12" s="481" t="s">
        <v>114</v>
      </c>
      <c r="O12" s="481" t="s">
        <v>113</v>
      </c>
      <c r="P12" s="481" t="s">
        <v>112</v>
      </c>
      <c r="Q12" s="481" t="s">
        <v>160</v>
      </c>
      <c r="R12" s="483" t="s">
        <v>159</v>
      </c>
      <c r="Z12" s="43"/>
      <c r="AI12" s="41"/>
      <c r="AJ12" s="41"/>
      <c r="AK12" s="41"/>
      <c r="AL12" s="41"/>
      <c r="AM12" s="41"/>
      <c r="AN12" s="41"/>
      <c r="AO12" s="41"/>
      <c r="AP12" s="41"/>
      <c r="AQ12" s="38"/>
      <c r="AR12" s="38"/>
      <c r="AS12" s="38"/>
      <c r="AT12" s="38"/>
      <c r="AU12" s="40"/>
      <c r="AV12" s="39"/>
      <c r="AW12" s="38"/>
      <c r="AX12" s="38"/>
      <c r="AY12" s="38"/>
      <c r="AZ12" s="38"/>
      <c r="BA12" s="38"/>
      <c r="BF12" s="38"/>
      <c r="BG12" s="38"/>
      <c r="BU12" s="37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</row>
    <row r="13" spans="1:84" ht="19.5" thickBot="1" x14ac:dyDescent="0.45">
      <c r="A13" s="42"/>
      <c r="B13" s="488"/>
      <c r="C13" s="490"/>
      <c r="D13" s="67" t="s">
        <v>111</v>
      </c>
      <c r="E13" s="93" t="s">
        <v>110</v>
      </c>
      <c r="F13" s="480"/>
      <c r="G13" s="480"/>
      <c r="H13" s="485"/>
      <c r="I13" s="480"/>
      <c r="J13" s="480"/>
      <c r="K13" s="480"/>
      <c r="L13" s="480"/>
      <c r="M13" s="480"/>
      <c r="N13" s="482"/>
      <c r="O13" s="482"/>
      <c r="P13" s="482"/>
      <c r="Q13" s="482"/>
      <c r="R13" s="484"/>
      <c r="Z13" s="43"/>
      <c r="AI13" s="41"/>
      <c r="AJ13" s="41"/>
      <c r="AK13" s="41"/>
      <c r="AL13" s="41"/>
      <c r="AM13" s="41"/>
      <c r="AN13" s="41"/>
      <c r="AO13" s="41"/>
      <c r="AP13" s="41"/>
      <c r="AQ13" s="38"/>
      <c r="AR13" s="38"/>
      <c r="AS13" s="38"/>
      <c r="AT13" s="38"/>
      <c r="AU13" s="40"/>
      <c r="AV13" s="39"/>
      <c r="AW13" s="38"/>
      <c r="AX13" s="38"/>
      <c r="AY13" s="38"/>
      <c r="AZ13" s="38"/>
      <c r="BA13" s="38"/>
      <c r="BF13" s="38"/>
      <c r="BG13" s="38"/>
      <c r="BU13" s="37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</row>
    <row r="14" spans="1:84" x14ac:dyDescent="0.4">
      <c r="A14" s="42"/>
      <c r="B14" s="81" t="s">
        <v>109</v>
      </c>
      <c r="C14" s="80" t="s">
        <v>158</v>
      </c>
      <c r="D14" s="116" t="str">
        <f>B11 &amp; "_"</f>
        <v>user_</v>
      </c>
      <c r="E14" s="104" t="s">
        <v>97</v>
      </c>
      <c r="F14" s="79" t="s">
        <v>107</v>
      </c>
      <c r="G14" s="79">
        <v>6</v>
      </c>
      <c r="H14" s="79"/>
      <c r="I14" s="78">
        <v>1</v>
      </c>
      <c r="J14" s="78">
        <v>1</v>
      </c>
      <c r="K14" s="78">
        <v>1</v>
      </c>
      <c r="L14" s="78"/>
      <c r="M14" s="78"/>
      <c r="N14" s="78"/>
      <c r="O14" s="78"/>
      <c r="P14" s="77"/>
      <c r="Q14" s="77"/>
      <c r="R14" s="76"/>
      <c r="S14" s="146" t="s">
        <v>102</v>
      </c>
      <c r="T14" s="144" t="s">
        <v>330</v>
      </c>
      <c r="Z14" s="43"/>
      <c r="AI14" s="41"/>
      <c r="AJ14" s="41"/>
      <c r="AK14" s="41"/>
      <c r="AL14" s="41"/>
      <c r="AM14" s="41"/>
      <c r="AN14" s="41"/>
      <c r="AO14" s="41"/>
      <c r="AP14" s="41"/>
      <c r="AQ14" s="38"/>
      <c r="AR14" s="38"/>
      <c r="AS14" s="38"/>
      <c r="AT14" s="38"/>
      <c r="AU14" s="40"/>
      <c r="AV14" s="39"/>
      <c r="AW14" s="38"/>
      <c r="AX14" s="38"/>
      <c r="AY14" s="38"/>
      <c r="AZ14" s="38"/>
      <c r="BA14" s="38"/>
      <c r="BF14" s="38"/>
      <c r="BG14" s="38"/>
      <c r="BU14" s="37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</row>
    <row r="15" spans="1:84" x14ac:dyDescent="0.4">
      <c r="A15" s="42"/>
      <c r="B15" s="56" t="s">
        <v>157</v>
      </c>
      <c r="C15" s="69" t="s">
        <v>156</v>
      </c>
      <c r="D15" s="117" t="str">
        <f t="shared" ref="D15:D27" si="0">D14</f>
        <v>user_</v>
      </c>
      <c r="E15" s="105" t="s">
        <v>98</v>
      </c>
      <c r="F15" s="94" t="s">
        <v>107</v>
      </c>
      <c r="G15" s="54">
        <v>256</v>
      </c>
      <c r="H15" s="54"/>
      <c r="I15" s="53">
        <v>1</v>
      </c>
      <c r="J15" s="53"/>
      <c r="K15" s="53"/>
      <c r="L15" s="53"/>
      <c r="M15" s="53"/>
      <c r="N15" s="53"/>
      <c r="O15" s="53"/>
      <c r="P15" s="52"/>
      <c r="Q15" s="52"/>
      <c r="R15" s="51"/>
      <c r="Z15" s="43"/>
      <c r="AI15" s="41"/>
      <c r="AJ15" s="41"/>
      <c r="AK15" s="41"/>
      <c r="AL15" s="41"/>
      <c r="AM15" s="41"/>
      <c r="AN15" s="41"/>
      <c r="AO15" s="41"/>
      <c r="AP15" s="41"/>
      <c r="AQ15" s="38"/>
      <c r="AR15" s="38"/>
      <c r="AS15" s="38"/>
      <c r="AT15" s="38"/>
      <c r="AU15" s="40"/>
      <c r="AV15" s="39"/>
      <c r="AW15" s="38"/>
      <c r="AX15" s="38"/>
      <c r="AY15" s="38"/>
      <c r="AZ15" s="38"/>
      <c r="BA15" s="38"/>
      <c r="BF15" s="38"/>
      <c r="BG15" s="38"/>
      <c r="BU15" s="37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</row>
    <row r="16" spans="1:84" x14ac:dyDescent="0.4">
      <c r="A16" s="42"/>
      <c r="B16" s="56" t="s">
        <v>155</v>
      </c>
      <c r="C16" s="69" t="s">
        <v>154</v>
      </c>
      <c r="D16" s="117" t="str">
        <f t="shared" si="0"/>
        <v>user_</v>
      </c>
      <c r="E16" s="105" t="s">
        <v>153</v>
      </c>
      <c r="F16" s="54" t="s">
        <v>107</v>
      </c>
      <c r="G16" s="54">
        <v>30</v>
      </c>
      <c r="H16" s="54"/>
      <c r="I16" s="53">
        <v>1</v>
      </c>
      <c r="J16" s="53"/>
      <c r="K16" s="53"/>
      <c r="L16" s="53"/>
      <c r="M16" s="53"/>
      <c r="N16" s="53"/>
      <c r="O16" s="53"/>
      <c r="P16" s="52"/>
      <c r="Q16" s="52"/>
      <c r="R16" s="51"/>
      <c r="Z16" s="43"/>
      <c r="AI16" s="41"/>
      <c r="AJ16" s="41"/>
      <c r="AK16" s="41"/>
      <c r="AL16" s="41"/>
      <c r="AM16" s="41"/>
      <c r="AN16" s="41"/>
      <c r="AO16" s="41"/>
      <c r="AP16" s="41"/>
      <c r="AQ16" s="38"/>
      <c r="AR16" s="38"/>
      <c r="AS16" s="38"/>
      <c r="AT16" s="38"/>
      <c r="AU16" s="40"/>
      <c r="AV16" s="39"/>
      <c r="AW16" s="38"/>
      <c r="AX16" s="38"/>
      <c r="AY16" s="38"/>
      <c r="AZ16" s="38"/>
      <c r="BA16" s="38"/>
      <c r="BF16" s="38"/>
      <c r="BG16" s="38"/>
      <c r="BU16" s="37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</row>
    <row r="17" spans="1:84" x14ac:dyDescent="0.4">
      <c r="A17" s="42"/>
      <c r="B17" s="56" t="s">
        <v>152</v>
      </c>
      <c r="C17" s="69" t="s">
        <v>151</v>
      </c>
      <c r="D17" s="117" t="str">
        <f t="shared" si="0"/>
        <v>user_</v>
      </c>
      <c r="E17" s="105" t="s">
        <v>150</v>
      </c>
      <c r="F17" s="54" t="s">
        <v>107</v>
      </c>
      <c r="G17" s="54">
        <v>30</v>
      </c>
      <c r="H17" s="54"/>
      <c r="I17" s="53">
        <v>1</v>
      </c>
      <c r="J17" s="53"/>
      <c r="K17" s="53"/>
      <c r="L17" s="53"/>
      <c r="M17" s="53"/>
      <c r="N17" s="53"/>
      <c r="O17" s="53"/>
      <c r="P17" s="52"/>
      <c r="Q17" s="52"/>
      <c r="R17" s="51"/>
      <c r="Z17" s="43"/>
      <c r="AI17" s="41"/>
      <c r="AJ17" s="41"/>
      <c r="AK17" s="41"/>
      <c r="AL17" s="41"/>
      <c r="AM17" s="41"/>
      <c r="AN17" s="41"/>
      <c r="AO17" s="41"/>
      <c r="AP17" s="41"/>
      <c r="AQ17" s="38"/>
      <c r="AR17" s="38"/>
      <c r="AS17" s="38"/>
      <c r="AT17" s="38"/>
      <c r="AU17" s="40"/>
      <c r="AV17" s="39"/>
      <c r="AW17" s="38"/>
      <c r="AX17" s="38"/>
      <c r="AY17" s="38"/>
      <c r="AZ17" s="38"/>
      <c r="BA17" s="38"/>
      <c r="BF17" s="38"/>
      <c r="BG17" s="38"/>
      <c r="BU17" s="37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</row>
    <row r="18" spans="1:84" x14ac:dyDescent="0.4">
      <c r="A18" s="42"/>
      <c r="B18" s="56" t="s">
        <v>149</v>
      </c>
      <c r="C18" s="69" t="s">
        <v>148</v>
      </c>
      <c r="D18" s="117" t="str">
        <f t="shared" si="0"/>
        <v>user_</v>
      </c>
      <c r="E18" s="105" t="s">
        <v>166</v>
      </c>
      <c r="F18" s="54" t="s">
        <v>107</v>
      </c>
      <c r="G18" s="54">
        <v>30</v>
      </c>
      <c r="H18" s="54"/>
      <c r="I18" s="53">
        <v>1</v>
      </c>
      <c r="J18" s="53"/>
      <c r="K18" s="53"/>
      <c r="L18" s="53"/>
      <c r="M18" s="53"/>
      <c r="N18" s="53"/>
      <c r="O18" s="53"/>
      <c r="P18" s="52"/>
      <c r="Q18" s="52"/>
      <c r="R18" s="51"/>
      <c r="Z18" s="43"/>
      <c r="AI18" s="41"/>
      <c r="AJ18" s="41"/>
      <c r="AK18" s="41"/>
      <c r="AL18" s="41"/>
      <c r="AM18" s="41"/>
      <c r="AN18" s="41"/>
      <c r="AO18" s="41"/>
      <c r="AP18" s="41"/>
      <c r="AQ18" s="38"/>
      <c r="AR18" s="38"/>
      <c r="AS18" s="38"/>
      <c r="AT18" s="38"/>
      <c r="AU18" s="40"/>
      <c r="AV18" s="39"/>
      <c r="AW18" s="38"/>
      <c r="AX18" s="38"/>
      <c r="AY18" s="38"/>
      <c r="AZ18" s="38"/>
      <c r="BA18" s="38"/>
      <c r="BF18" s="38"/>
      <c r="BG18" s="38"/>
      <c r="BU18" s="37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</row>
    <row r="19" spans="1:84" x14ac:dyDescent="0.4">
      <c r="A19" s="42"/>
      <c r="B19" s="56" t="s">
        <v>147</v>
      </c>
      <c r="C19" s="69" t="s">
        <v>146</v>
      </c>
      <c r="D19" s="117" t="str">
        <f t="shared" si="0"/>
        <v>user_</v>
      </c>
      <c r="E19" s="105" t="s">
        <v>167</v>
      </c>
      <c r="F19" s="54" t="s">
        <v>107</v>
      </c>
      <c r="G19" s="54">
        <v>30</v>
      </c>
      <c r="H19" s="54"/>
      <c r="I19" s="53">
        <v>1</v>
      </c>
      <c r="J19" s="53"/>
      <c r="K19" s="53"/>
      <c r="L19" s="53"/>
      <c r="M19" s="53"/>
      <c r="N19" s="53"/>
      <c r="O19" s="53"/>
      <c r="P19" s="52"/>
      <c r="Q19" s="52"/>
      <c r="R19" s="51"/>
      <c r="Z19" s="43"/>
      <c r="AI19" s="41"/>
      <c r="AJ19" s="41"/>
      <c r="AK19" s="41"/>
      <c r="AL19" s="41"/>
      <c r="AM19" s="41"/>
      <c r="AN19" s="41"/>
      <c r="AO19" s="41"/>
      <c r="AP19" s="41"/>
      <c r="AQ19" s="38"/>
      <c r="AR19" s="38"/>
      <c r="AS19" s="38"/>
      <c r="AT19" s="38"/>
      <c r="AU19" s="40"/>
      <c r="AV19" s="39"/>
      <c r="AW19" s="38"/>
      <c r="AX19" s="38"/>
      <c r="AY19" s="38"/>
      <c r="AZ19" s="38"/>
      <c r="BA19" s="38"/>
      <c r="BF19" s="38"/>
      <c r="BG19" s="38"/>
      <c r="BU19" s="37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</row>
    <row r="20" spans="1:84" x14ac:dyDescent="0.4">
      <c r="A20" s="42"/>
      <c r="B20" s="56" t="s">
        <v>145</v>
      </c>
      <c r="C20" s="69" t="s">
        <v>145</v>
      </c>
      <c r="D20" s="117" t="str">
        <f t="shared" si="0"/>
        <v>user_</v>
      </c>
      <c r="E20" s="105" t="s">
        <v>144</v>
      </c>
      <c r="F20" s="54" t="s">
        <v>143</v>
      </c>
      <c r="G20" s="54"/>
      <c r="H20" s="54"/>
      <c r="I20" s="53">
        <v>1</v>
      </c>
      <c r="J20" s="53"/>
      <c r="K20" s="53"/>
      <c r="L20" s="53"/>
      <c r="M20" s="53"/>
      <c r="N20" s="53"/>
      <c r="O20" s="53"/>
      <c r="P20" s="52"/>
      <c r="Q20" s="52"/>
      <c r="R20" s="51"/>
      <c r="Z20" s="43"/>
      <c r="AI20" s="41"/>
      <c r="AJ20" s="41"/>
      <c r="AK20" s="41"/>
      <c r="AL20" s="41"/>
      <c r="AM20" s="41"/>
      <c r="AN20" s="41"/>
      <c r="AO20" s="41"/>
      <c r="AP20" s="41"/>
      <c r="AQ20" s="38"/>
      <c r="AR20" s="38"/>
      <c r="AS20" s="38"/>
      <c r="AT20" s="38"/>
      <c r="AU20" s="40"/>
      <c r="AV20" s="39"/>
      <c r="AW20" s="38"/>
      <c r="AX20" s="38"/>
      <c r="AY20" s="38"/>
      <c r="AZ20" s="38"/>
      <c r="BA20" s="38"/>
      <c r="BF20" s="38"/>
      <c r="BG20" s="38"/>
      <c r="BU20" s="37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</row>
    <row r="21" spans="1:84" x14ac:dyDescent="0.4">
      <c r="A21" s="42"/>
      <c r="B21" s="56" t="s">
        <v>142</v>
      </c>
      <c r="C21" s="69" t="s">
        <v>141</v>
      </c>
      <c r="D21" s="117" t="str">
        <f t="shared" si="0"/>
        <v>user_</v>
      </c>
      <c r="E21" s="105" t="s">
        <v>140</v>
      </c>
      <c r="F21" s="54" t="s">
        <v>107</v>
      </c>
      <c r="G21" s="54">
        <v>3</v>
      </c>
      <c r="H21" s="54"/>
      <c r="I21" s="53">
        <v>1</v>
      </c>
      <c r="J21" s="53"/>
      <c r="K21" s="53"/>
      <c r="L21" s="53"/>
      <c r="M21" s="53"/>
      <c r="N21" s="53"/>
      <c r="O21" s="53"/>
      <c r="P21" s="52"/>
      <c r="Q21" s="52"/>
      <c r="R21" s="51"/>
      <c r="Z21" s="43"/>
      <c r="AI21" s="41"/>
      <c r="AJ21" s="41"/>
      <c r="AK21" s="41"/>
      <c r="AL21" s="41"/>
      <c r="AM21" s="41"/>
      <c r="AN21" s="41"/>
      <c r="AO21" s="41"/>
      <c r="AP21" s="41"/>
      <c r="AQ21" s="38"/>
      <c r="AR21" s="38"/>
      <c r="AS21" s="38"/>
      <c r="AT21" s="38"/>
      <c r="AU21" s="40"/>
      <c r="AV21" s="39"/>
      <c r="AW21" s="38"/>
      <c r="AX21" s="38"/>
      <c r="AY21" s="38"/>
      <c r="AZ21" s="38"/>
      <c r="BA21" s="38"/>
      <c r="BF21" s="38"/>
      <c r="BG21" s="38"/>
      <c r="BU21" s="37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</row>
    <row r="22" spans="1:84" x14ac:dyDescent="0.4">
      <c r="A22" s="42"/>
      <c r="B22" s="56" t="s">
        <v>139</v>
      </c>
      <c r="C22" s="69" t="s">
        <v>138</v>
      </c>
      <c r="D22" s="117" t="str">
        <f t="shared" si="0"/>
        <v>user_</v>
      </c>
      <c r="E22" s="105" t="s">
        <v>137</v>
      </c>
      <c r="F22" s="54" t="s">
        <v>136</v>
      </c>
      <c r="G22" s="54">
        <v>7</v>
      </c>
      <c r="H22" s="54"/>
      <c r="I22" s="53">
        <v>1</v>
      </c>
      <c r="J22" s="53"/>
      <c r="K22" s="53"/>
      <c r="L22" s="53"/>
      <c r="M22" s="53"/>
      <c r="N22" s="53"/>
      <c r="O22" s="53"/>
      <c r="P22" s="52"/>
      <c r="Q22" s="52">
        <v>1</v>
      </c>
      <c r="R22" s="51">
        <v>1</v>
      </c>
      <c r="Z22" s="43"/>
      <c r="AI22" s="41"/>
      <c r="AJ22" s="41"/>
      <c r="AK22" s="41"/>
      <c r="AL22" s="41"/>
      <c r="AM22" s="41"/>
      <c r="AN22" s="41"/>
      <c r="AO22" s="41"/>
      <c r="AP22" s="41"/>
      <c r="AQ22" s="38"/>
      <c r="AR22" s="38"/>
      <c r="AS22" s="38"/>
      <c r="AT22" s="38"/>
      <c r="AU22" s="40"/>
      <c r="AV22" s="39"/>
      <c r="AW22" s="38"/>
      <c r="AX22" s="38"/>
      <c r="AY22" s="38"/>
      <c r="AZ22" s="38"/>
      <c r="BA22" s="38"/>
      <c r="BF22" s="38"/>
      <c r="BG22" s="38"/>
      <c r="BU22" s="37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</row>
    <row r="23" spans="1:84" x14ac:dyDescent="0.4">
      <c r="A23" s="42"/>
      <c r="B23" s="56" t="s">
        <v>173</v>
      </c>
      <c r="C23" s="69" t="s">
        <v>174</v>
      </c>
      <c r="D23" s="117" t="str">
        <f t="shared" ref="D23:D25" si="1">D21</f>
        <v>user_</v>
      </c>
      <c r="E23" s="125" t="s">
        <v>168</v>
      </c>
      <c r="F23" s="54" t="s">
        <v>107</v>
      </c>
      <c r="G23" s="54">
        <v>4</v>
      </c>
      <c r="H23" s="54"/>
      <c r="I23" s="53">
        <v>1</v>
      </c>
      <c r="J23" s="53"/>
      <c r="K23" s="53"/>
      <c r="L23" s="53"/>
      <c r="M23" s="53"/>
      <c r="N23" s="53"/>
      <c r="O23" s="53"/>
      <c r="P23" s="52"/>
      <c r="Q23" s="52"/>
      <c r="R23" s="51"/>
      <c r="Z23" s="43"/>
      <c r="AI23" s="41"/>
      <c r="AJ23" s="41"/>
      <c r="AK23" s="41"/>
      <c r="AL23" s="41"/>
      <c r="AM23" s="41"/>
      <c r="AN23" s="41"/>
      <c r="AO23" s="41"/>
      <c r="AP23" s="41"/>
      <c r="AQ23" s="38"/>
      <c r="AR23" s="38"/>
      <c r="AS23" s="38"/>
      <c r="AT23" s="38"/>
      <c r="AU23" s="40"/>
      <c r="AV23" s="39"/>
      <c r="AW23" s="38"/>
      <c r="AX23" s="38"/>
      <c r="AY23" s="38"/>
      <c r="AZ23" s="38"/>
      <c r="BA23" s="38"/>
      <c r="BF23" s="38"/>
      <c r="BG23" s="38"/>
      <c r="BU23" s="37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</row>
    <row r="24" spans="1:84" x14ac:dyDescent="0.4">
      <c r="A24" s="42"/>
      <c r="B24" s="56" t="s">
        <v>175</v>
      </c>
      <c r="C24" s="69" t="s">
        <v>176</v>
      </c>
      <c r="D24" s="117" t="str">
        <f t="shared" si="1"/>
        <v>user_</v>
      </c>
      <c r="E24" s="126" t="s">
        <v>177</v>
      </c>
      <c r="F24" s="54" t="s">
        <v>107</v>
      </c>
      <c r="G24" s="54">
        <v>20</v>
      </c>
      <c r="H24" s="54"/>
      <c r="I24" s="53">
        <v>1</v>
      </c>
      <c r="J24" s="53"/>
      <c r="K24" s="53"/>
      <c r="L24" s="53"/>
      <c r="M24" s="53"/>
      <c r="N24" s="53"/>
      <c r="O24" s="53"/>
      <c r="P24" s="52"/>
      <c r="Q24" s="52"/>
      <c r="R24" s="51"/>
      <c r="Z24" s="43"/>
      <c r="AI24" s="41"/>
      <c r="AJ24" s="41"/>
      <c r="AK24" s="41"/>
      <c r="AL24" s="41"/>
      <c r="AM24" s="41"/>
      <c r="AN24" s="41"/>
      <c r="AO24" s="41"/>
      <c r="AP24" s="41"/>
      <c r="AQ24" s="38"/>
      <c r="AR24" s="38"/>
      <c r="AS24" s="38"/>
      <c r="AT24" s="38"/>
      <c r="AU24" s="40"/>
      <c r="AV24" s="39"/>
      <c r="AW24" s="38"/>
      <c r="AX24" s="38"/>
      <c r="AY24" s="38"/>
      <c r="AZ24" s="38"/>
      <c r="BA24" s="38"/>
      <c r="BF24" s="38"/>
      <c r="BG24" s="38"/>
      <c r="BU24" s="37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</row>
    <row r="25" spans="1:84" x14ac:dyDescent="0.4">
      <c r="A25" s="42"/>
      <c r="B25" s="56" t="s">
        <v>178</v>
      </c>
      <c r="C25" s="69" t="s">
        <v>179</v>
      </c>
      <c r="D25" s="117" t="str">
        <f t="shared" si="1"/>
        <v>user_</v>
      </c>
      <c r="E25" s="126" t="s">
        <v>180</v>
      </c>
      <c r="F25" s="54" t="s">
        <v>107</v>
      </c>
      <c r="G25" s="54">
        <v>20</v>
      </c>
      <c r="H25" s="54"/>
      <c r="I25" s="53">
        <v>1</v>
      </c>
      <c r="J25" s="53"/>
      <c r="K25" s="53"/>
      <c r="L25" s="53"/>
      <c r="M25" s="53"/>
      <c r="N25" s="53"/>
      <c r="O25" s="53"/>
      <c r="P25" s="52"/>
      <c r="Q25" s="52"/>
      <c r="R25" s="51"/>
      <c r="Z25" s="43"/>
      <c r="AI25" s="41"/>
      <c r="AJ25" s="41"/>
      <c r="AK25" s="41"/>
      <c r="AL25" s="41"/>
      <c r="AM25" s="41"/>
      <c r="AN25" s="41"/>
      <c r="AO25" s="41"/>
      <c r="AP25" s="41"/>
      <c r="AQ25" s="38"/>
      <c r="AR25" s="38"/>
      <c r="AS25" s="38"/>
      <c r="AT25" s="38"/>
      <c r="AU25" s="40"/>
      <c r="AV25" s="39"/>
      <c r="AW25" s="38"/>
      <c r="AX25" s="38"/>
      <c r="AY25" s="38"/>
      <c r="AZ25" s="38"/>
      <c r="BA25" s="38"/>
      <c r="BF25" s="38"/>
      <c r="BG25" s="38"/>
      <c r="BU25" s="37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</row>
    <row r="26" spans="1:84" x14ac:dyDescent="0.4">
      <c r="A26" s="42" t="s">
        <v>135</v>
      </c>
      <c r="B26" s="75" t="s">
        <v>132</v>
      </c>
      <c r="C26" s="74" t="s">
        <v>134</v>
      </c>
      <c r="D26" s="119" t="str">
        <f>D22</f>
        <v>user_</v>
      </c>
      <c r="E26" s="108" t="s">
        <v>130</v>
      </c>
      <c r="F26" s="73" t="s">
        <v>133</v>
      </c>
      <c r="G26" s="73">
        <v>11</v>
      </c>
      <c r="H26" s="73"/>
      <c r="I26" s="72"/>
      <c r="J26" s="72"/>
      <c r="K26" s="72"/>
      <c r="L26" s="72"/>
      <c r="M26" s="72"/>
      <c r="N26" s="72"/>
      <c r="O26" s="72"/>
      <c r="P26" s="71"/>
      <c r="Q26" s="71">
        <v>1</v>
      </c>
      <c r="R26" s="70">
        <v>1</v>
      </c>
      <c r="Z26" s="43"/>
      <c r="AI26" s="41"/>
      <c r="AJ26" s="41"/>
      <c r="AK26" s="41"/>
      <c r="AL26" s="41"/>
      <c r="AM26" s="41"/>
      <c r="AN26" s="41"/>
      <c r="AO26" s="41"/>
      <c r="AP26" s="41"/>
      <c r="AQ26" s="38"/>
      <c r="AR26" s="38"/>
      <c r="AS26" s="38"/>
      <c r="AT26" s="38"/>
      <c r="AU26" s="40"/>
      <c r="AV26" s="39"/>
      <c r="AW26" s="38"/>
      <c r="AX26" s="38"/>
      <c r="AY26" s="38"/>
      <c r="AZ26" s="38"/>
      <c r="BA26" s="38"/>
      <c r="BF26" s="38"/>
      <c r="BG26" s="38"/>
      <c r="BU26" s="37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</row>
    <row r="27" spans="1:84" x14ac:dyDescent="0.4">
      <c r="A27" s="42"/>
      <c r="B27" s="96" t="s">
        <v>132</v>
      </c>
      <c r="C27" s="69" t="s">
        <v>131</v>
      </c>
      <c r="D27" s="117" t="str">
        <f t="shared" si="0"/>
        <v>user_</v>
      </c>
      <c r="E27" s="105" t="s">
        <v>130</v>
      </c>
      <c r="F27" s="54" t="s">
        <v>107</v>
      </c>
      <c r="G27" s="54">
        <v>13</v>
      </c>
      <c r="H27" s="54"/>
      <c r="I27" s="53">
        <v>1</v>
      </c>
      <c r="J27" s="53"/>
      <c r="K27" s="53"/>
      <c r="L27" s="53"/>
      <c r="M27" s="53"/>
      <c r="N27" s="53"/>
      <c r="O27" s="53"/>
      <c r="P27" s="52"/>
      <c r="Q27" s="52"/>
      <c r="R27" s="51"/>
      <c r="Z27" s="43"/>
      <c r="AI27" s="41"/>
      <c r="AJ27" s="41"/>
      <c r="AK27" s="41"/>
      <c r="AL27" s="41"/>
      <c r="AM27" s="41"/>
      <c r="AN27" s="41"/>
      <c r="AO27" s="41"/>
      <c r="AP27" s="41"/>
      <c r="AQ27" s="38"/>
      <c r="AR27" s="38"/>
      <c r="AS27" s="38"/>
      <c r="AT27" s="38"/>
      <c r="AU27" s="40"/>
      <c r="AV27" s="39"/>
      <c r="AW27" s="38"/>
      <c r="AX27" s="38"/>
      <c r="AY27" s="38"/>
      <c r="AZ27" s="38"/>
      <c r="BA27" s="38"/>
      <c r="BF27" s="38"/>
      <c r="BG27" s="38"/>
      <c r="BU27" s="37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</row>
    <row r="28" spans="1:84" ht="19.5" thickBot="1" x14ac:dyDescent="0.45">
      <c r="A28" s="42"/>
      <c r="B28" s="56" t="s">
        <v>129</v>
      </c>
      <c r="C28" s="89" t="s">
        <v>181</v>
      </c>
      <c r="D28" s="117" t="str">
        <f>D26</f>
        <v>user_</v>
      </c>
      <c r="E28" s="109" t="s">
        <v>128</v>
      </c>
      <c r="F28" s="94" t="s">
        <v>162</v>
      </c>
      <c r="G28" s="54" t="s">
        <v>171</v>
      </c>
      <c r="H28" s="54"/>
      <c r="I28" s="53">
        <v>1</v>
      </c>
      <c r="J28" s="53"/>
      <c r="K28" s="124">
        <v>1</v>
      </c>
      <c r="L28" s="53"/>
      <c r="M28" s="53"/>
      <c r="N28" s="53"/>
      <c r="O28" s="53"/>
      <c r="P28" s="52"/>
      <c r="Q28" s="52"/>
      <c r="R28" s="51"/>
      <c r="Z28" s="43"/>
      <c r="AI28" s="41"/>
      <c r="AJ28" s="41"/>
      <c r="AK28" s="41"/>
      <c r="AL28" s="41"/>
      <c r="AM28" s="41"/>
      <c r="AN28" s="41"/>
      <c r="AO28" s="41"/>
      <c r="AP28" s="41"/>
      <c r="AQ28" s="38"/>
      <c r="AR28" s="38"/>
      <c r="AS28" s="38"/>
      <c r="AT28" s="38"/>
      <c r="AU28" s="40"/>
      <c r="AV28" s="39"/>
      <c r="AW28" s="38"/>
      <c r="AX28" s="38"/>
      <c r="AY28" s="38"/>
      <c r="AZ28" s="38"/>
      <c r="BA28" s="38"/>
      <c r="BF28" s="38"/>
      <c r="BG28" s="38"/>
      <c r="BU28" s="37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</row>
    <row r="29" spans="1:84" x14ac:dyDescent="0.4">
      <c r="A29" s="42"/>
      <c r="B29" s="56" t="s">
        <v>127</v>
      </c>
      <c r="C29" s="69" t="s">
        <v>126</v>
      </c>
      <c r="D29" s="117" t="str">
        <f>D28</f>
        <v>user_</v>
      </c>
      <c r="E29" s="109" t="s">
        <v>316</v>
      </c>
      <c r="F29" s="54" t="s">
        <v>123</v>
      </c>
      <c r="G29" s="54">
        <v>1</v>
      </c>
      <c r="H29" s="54"/>
      <c r="I29" s="53">
        <v>1</v>
      </c>
      <c r="J29" s="53"/>
      <c r="K29" s="53"/>
      <c r="L29" s="53"/>
      <c r="M29" s="53">
        <v>1</v>
      </c>
      <c r="N29" s="139" t="s">
        <v>325</v>
      </c>
      <c r="O29" s="139" t="s">
        <v>326</v>
      </c>
      <c r="P29" s="52"/>
      <c r="Q29" s="52"/>
      <c r="R29" s="51"/>
      <c r="S29" s="146"/>
      <c r="Z29" s="43"/>
      <c r="AI29" s="41"/>
      <c r="AJ29" s="41"/>
      <c r="AK29" s="41"/>
      <c r="AL29" s="41"/>
      <c r="AM29" s="41"/>
      <c r="AN29" s="41"/>
      <c r="AO29" s="41"/>
      <c r="AP29" s="41"/>
      <c r="AQ29" s="38"/>
      <c r="AR29" s="38"/>
      <c r="AS29" s="38"/>
      <c r="AT29" s="38"/>
      <c r="AU29" s="40"/>
      <c r="AV29" s="39"/>
      <c r="AW29" s="38"/>
      <c r="AX29" s="38"/>
      <c r="AY29" s="38"/>
      <c r="AZ29" s="38"/>
      <c r="BA29" s="38"/>
      <c r="BF29" s="38"/>
      <c r="BG29" s="38"/>
      <c r="BU29" s="37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</row>
    <row r="30" spans="1:84" x14ac:dyDescent="0.4">
      <c r="A30" s="42"/>
      <c r="B30" s="56" t="s">
        <v>125</v>
      </c>
      <c r="C30" s="69" t="s">
        <v>124</v>
      </c>
      <c r="D30" s="117" t="str">
        <f>D29</f>
        <v>user_</v>
      </c>
      <c r="E30" s="109" t="s">
        <v>317</v>
      </c>
      <c r="F30" s="54" t="s">
        <v>107</v>
      </c>
      <c r="G30" s="54">
        <v>20</v>
      </c>
      <c r="H30" s="54"/>
      <c r="I30" s="53">
        <v>1</v>
      </c>
      <c r="J30" s="53"/>
      <c r="K30" s="53"/>
      <c r="L30" s="53"/>
      <c r="M30" s="53"/>
      <c r="N30" s="53"/>
      <c r="O30" s="53"/>
      <c r="P30" s="52"/>
      <c r="Q30" s="52"/>
      <c r="R30" s="51"/>
      <c r="Z30" s="43"/>
      <c r="AI30" s="41"/>
      <c r="AJ30" s="41"/>
      <c r="AK30" s="41"/>
      <c r="AL30" s="41"/>
      <c r="AM30" s="41"/>
      <c r="AN30" s="41"/>
      <c r="AO30" s="41"/>
      <c r="AP30" s="41"/>
      <c r="AQ30" s="38"/>
      <c r="AR30" s="38"/>
      <c r="AS30" s="38"/>
      <c r="AT30" s="38"/>
      <c r="AU30" s="40"/>
      <c r="AV30" s="39"/>
      <c r="AW30" s="38"/>
      <c r="AX30" s="38"/>
      <c r="AY30" s="38"/>
      <c r="AZ30" s="38"/>
      <c r="BA30" s="38"/>
      <c r="BF30" s="38"/>
      <c r="BG30" s="38"/>
      <c r="BU30" s="37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</row>
    <row r="31" spans="1:84" x14ac:dyDescent="0.4">
      <c r="A31" s="42"/>
      <c r="B31" s="91" t="s">
        <v>208</v>
      </c>
      <c r="C31" s="90" t="s">
        <v>209</v>
      </c>
      <c r="D31" s="117" t="str">
        <f>D30</f>
        <v>user_</v>
      </c>
      <c r="E31" s="109" t="s">
        <v>210</v>
      </c>
      <c r="F31" s="94" t="s">
        <v>211</v>
      </c>
      <c r="G31" s="94" t="s">
        <v>172</v>
      </c>
      <c r="H31" s="54"/>
      <c r="I31" s="53">
        <v>1</v>
      </c>
      <c r="J31" s="53"/>
      <c r="K31" s="53"/>
      <c r="L31" s="53"/>
      <c r="M31" s="53"/>
      <c r="N31" s="53"/>
      <c r="O31" s="53"/>
      <c r="P31" s="52"/>
      <c r="Q31" s="52"/>
      <c r="R31" s="51"/>
      <c r="Z31" s="43"/>
      <c r="AI31" s="41"/>
      <c r="AJ31" s="41"/>
      <c r="AK31" s="41"/>
      <c r="AL31" s="41"/>
      <c r="AM31" s="41"/>
      <c r="AN31" s="41"/>
      <c r="AO31" s="41"/>
      <c r="AP31" s="41"/>
      <c r="AQ31" s="38"/>
      <c r="AR31" s="38"/>
      <c r="AS31" s="38"/>
      <c r="AT31" s="38"/>
      <c r="AU31" s="40"/>
      <c r="AV31" s="39"/>
      <c r="AW31" s="38"/>
      <c r="AX31" s="38"/>
      <c r="AY31" s="38"/>
      <c r="AZ31" s="38"/>
      <c r="BA31" s="38"/>
      <c r="BF31" s="38"/>
      <c r="BG31" s="38"/>
      <c r="BU31" s="37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</row>
    <row r="32" spans="1:84" x14ac:dyDescent="0.4">
      <c r="A32" s="42"/>
      <c r="B32" s="91" t="s">
        <v>184</v>
      </c>
      <c r="C32" s="90" t="s">
        <v>186</v>
      </c>
      <c r="D32" s="117" t="str">
        <f>D31</f>
        <v>user_</v>
      </c>
      <c r="E32" s="109" t="s">
        <v>183</v>
      </c>
      <c r="F32" s="54" t="s">
        <v>123</v>
      </c>
      <c r="G32" s="54">
        <v>1</v>
      </c>
      <c r="H32" s="54">
        <v>0</v>
      </c>
      <c r="I32" s="53">
        <v>1</v>
      </c>
      <c r="J32" s="53"/>
      <c r="K32" s="53"/>
      <c r="L32" s="53"/>
      <c r="M32" s="53"/>
      <c r="N32" s="53"/>
      <c r="O32" s="53"/>
      <c r="P32" s="52"/>
      <c r="Q32" s="52"/>
      <c r="R32" s="51"/>
      <c r="Z32" s="43"/>
      <c r="AI32" s="41"/>
      <c r="AJ32" s="41"/>
      <c r="AK32" s="41"/>
      <c r="AL32" s="41"/>
      <c r="AM32" s="41"/>
      <c r="AN32" s="41"/>
      <c r="AO32" s="41"/>
      <c r="AP32" s="41"/>
      <c r="AQ32" s="38"/>
      <c r="AR32" s="38"/>
      <c r="AS32" s="38"/>
      <c r="AT32" s="38"/>
      <c r="AU32" s="40"/>
      <c r="AV32" s="39"/>
      <c r="AW32" s="38"/>
      <c r="AX32" s="38"/>
      <c r="AY32" s="38"/>
      <c r="AZ32" s="38"/>
      <c r="BA32" s="38"/>
      <c r="BF32" s="38"/>
      <c r="BG32" s="38"/>
      <c r="BU32" s="37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</row>
    <row r="33" spans="1:84" x14ac:dyDescent="0.4">
      <c r="A33" s="42"/>
      <c r="B33" s="91" t="s">
        <v>262</v>
      </c>
      <c r="C33" s="90" t="s">
        <v>258</v>
      </c>
      <c r="D33" s="117" t="str">
        <f>D16</f>
        <v>user_</v>
      </c>
      <c r="E33" s="109" t="s">
        <v>264</v>
      </c>
      <c r="F33" s="94" t="s">
        <v>161</v>
      </c>
      <c r="G33" s="94" t="s">
        <v>1</v>
      </c>
      <c r="H33" s="54"/>
      <c r="I33" s="53"/>
      <c r="J33" s="53"/>
      <c r="K33" s="53"/>
      <c r="L33" s="53"/>
      <c r="M33" s="53"/>
      <c r="N33" s="53"/>
      <c r="O33" s="53"/>
      <c r="P33" s="52"/>
      <c r="Q33" s="52"/>
      <c r="R33" s="51"/>
      <c r="Z33" s="43"/>
      <c r="AI33" s="41"/>
      <c r="AJ33" s="41"/>
      <c r="AK33" s="41"/>
      <c r="AL33" s="41"/>
      <c r="AM33" s="41"/>
      <c r="AN33" s="41"/>
      <c r="AO33" s="41"/>
      <c r="AP33" s="41"/>
      <c r="AQ33" s="38"/>
      <c r="AR33" s="38"/>
      <c r="AS33" s="38"/>
      <c r="AT33" s="38"/>
      <c r="AU33" s="40"/>
      <c r="AV33" s="39"/>
      <c r="AW33" s="38"/>
      <c r="AX33" s="38"/>
      <c r="AY33" s="38"/>
      <c r="AZ33" s="38"/>
      <c r="BA33" s="38"/>
      <c r="BF33" s="38"/>
      <c r="BG33" s="38"/>
      <c r="BU33" s="37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</row>
    <row r="34" spans="1:84" x14ac:dyDescent="0.4">
      <c r="A34" s="42"/>
      <c r="B34" s="91" t="s">
        <v>185</v>
      </c>
      <c r="C34" s="90" t="s">
        <v>187</v>
      </c>
      <c r="D34" s="117" t="str">
        <f>D18</f>
        <v>user_</v>
      </c>
      <c r="E34" s="109" t="s">
        <v>182</v>
      </c>
      <c r="F34" s="54" t="s">
        <v>123</v>
      </c>
      <c r="G34" s="54">
        <v>1</v>
      </c>
      <c r="H34" s="54">
        <v>0</v>
      </c>
      <c r="I34" s="53">
        <v>1</v>
      </c>
      <c r="J34" s="53"/>
      <c r="K34" s="53"/>
      <c r="L34" s="53"/>
      <c r="M34" s="53"/>
      <c r="N34" s="53"/>
      <c r="O34" s="53"/>
      <c r="P34" s="52"/>
      <c r="Q34" s="52"/>
      <c r="R34" s="51"/>
      <c r="Z34" s="43"/>
      <c r="AI34" s="41"/>
      <c r="AJ34" s="41"/>
      <c r="AK34" s="41"/>
      <c r="AL34" s="41"/>
      <c r="AM34" s="41"/>
      <c r="AN34" s="41"/>
      <c r="AO34" s="41"/>
      <c r="AP34" s="41"/>
      <c r="AQ34" s="38"/>
      <c r="AR34" s="38"/>
      <c r="AS34" s="38"/>
      <c r="AT34" s="38"/>
      <c r="AU34" s="40"/>
      <c r="AV34" s="39"/>
      <c r="AW34" s="38"/>
      <c r="AX34" s="38"/>
      <c r="AY34" s="38"/>
      <c r="AZ34" s="38"/>
      <c r="BA34" s="38"/>
      <c r="BF34" s="38"/>
      <c r="BG34" s="38"/>
      <c r="BU34" s="37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</row>
    <row r="35" spans="1:84" x14ac:dyDescent="0.4">
      <c r="A35" s="42"/>
      <c r="B35" s="91" t="s">
        <v>263</v>
      </c>
      <c r="C35" s="90" t="s">
        <v>258</v>
      </c>
      <c r="D35" s="117" t="str">
        <f>D18</f>
        <v>user_</v>
      </c>
      <c r="E35" s="109" t="s">
        <v>265</v>
      </c>
      <c r="F35" s="94" t="s">
        <v>161</v>
      </c>
      <c r="G35" s="94" t="s">
        <v>1</v>
      </c>
      <c r="H35" s="54"/>
      <c r="I35" s="53"/>
      <c r="J35" s="53"/>
      <c r="K35" s="53"/>
      <c r="L35" s="53"/>
      <c r="M35" s="53"/>
      <c r="N35" s="53"/>
      <c r="O35" s="53"/>
      <c r="P35" s="52"/>
      <c r="Q35" s="52"/>
      <c r="R35" s="51"/>
      <c r="Z35" s="43"/>
      <c r="AI35" s="41"/>
      <c r="AJ35" s="41"/>
      <c r="AK35" s="41"/>
      <c r="AL35" s="41"/>
      <c r="AM35" s="41"/>
      <c r="AN35" s="41"/>
      <c r="AO35" s="41"/>
      <c r="AP35" s="41"/>
      <c r="AQ35" s="38"/>
      <c r="AR35" s="38"/>
      <c r="AS35" s="38"/>
      <c r="AT35" s="38"/>
      <c r="AU35" s="40"/>
      <c r="AV35" s="39"/>
      <c r="AW35" s="38"/>
      <c r="AX35" s="38"/>
      <c r="AY35" s="38"/>
      <c r="AZ35" s="38"/>
      <c r="BA35" s="38"/>
      <c r="BF35" s="38"/>
      <c r="BG35" s="38"/>
      <c r="BU35" s="37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</row>
    <row r="36" spans="1:84" x14ac:dyDescent="0.4">
      <c r="A36" s="42"/>
      <c r="B36" s="91" t="s">
        <v>189</v>
      </c>
      <c r="C36" s="90" t="s">
        <v>219</v>
      </c>
      <c r="D36" s="117" t="str">
        <f>D19</f>
        <v>user_</v>
      </c>
      <c r="E36" s="109" t="s">
        <v>214</v>
      </c>
      <c r="F36" s="94" t="s">
        <v>123</v>
      </c>
      <c r="G36" s="54">
        <v>1</v>
      </c>
      <c r="H36" s="54">
        <v>0</v>
      </c>
      <c r="I36" s="53">
        <v>1</v>
      </c>
      <c r="J36" s="53"/>
      <c r="K36" s="53"/>
      <c r="L36" s="53"/>
      <c r="M36" s="53"/>
      <c r="N36" s="53"/>
      <c r="O36" s="53"/>
      <c r="P36" s="52"/>
      <c r="Q36" s="52"/>
      <c r="R36" s="51"/>
      <c r="Z36" s="43"/>
      <c r="AI36" s="41"/>
      <c r="AJ36" s="41"/>
      <c r="AK36" s="41"/>
      <c r="AL36" s="41"/>
      <c r="AM36" s="41"/>
      <c r="AN36" s="41"/>
      <c r="AO36" s="41"/>
      <c r="AP36" s="41"/>
      <c r="AQ36" s="38"/>
      <c r="AR36" s="38"/>
      <c r="AS36" s="38"/>
      <c r="AT36" s="38"/>
      <c r="AU36" s="40"/>
      <c r="AV36" s="39"/>
      <c r="AW36" s="38"/>
      <c r="AX36" s="38"/>
      <c r="AY36" s="38"/>
      <c r="AZ36" s="38"/>
      <c r="BA36" s="38"/>
      <c r="BF36" s="38"/>
      <c r="BG36" s="38"/>
      <c r="BU36" s="37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</row>
    <row r="37" spans="1:84" x14ac:dyDescent="0.4">
      <c r="A37" s="42"/>
      <c r="B37" s="91" t="s">
        <v>191</v>
      </c>
      <c r="C37" s="90" t="s">
        <v>220</v>
      </c>
      <c r="D37" s="117" t="str">
        <f>D20</f>
        <v>user_</v>
      </c>
      <c r="E37" s="109" t="s">
        <v>192</v>
      </c>
      <c r="F37" s="94" t="s">
        <v>123</v>
      </c>
      <c r="G37" s="54">
        <v>1</v>
      </c>
      <c r="H37" s="54">
        <v>0</v>
      </c>
      <c r="I37" s="53">
        <v>1</v>
      </c>
      <c r="J37" s="53"/>
      <c r="K37" s="53"/>
      <c r="L37" s="53"/>
      <c r="M37" s="53"/>
      <c r="N37" s="53"/>
      <c r="O37" s="53"/>
      <c r="P37" s="52"/>
      <c r="Q37" s="52"/>
      <c r="R37" s="51"/>
      <c r="Z37" s="43"/>
      <c r="AI37" s="41"/>
      <c r="AJ37" s="41"/>
      <c r="AK37" s="41"/>
      <c r="AL37" s="41"/>
      <c r="AM37" s="41"/>
      <c r="AN37" s="41"/>
      <c r="AO37" s="41"/>
      <c r="AP37" s="41"/>
      <c r="AQ37" s="38"/>
      <c r="AR37" s="38"/>
      <c r="AS37" s="38"/>
      <c r="AT37" s="38"/>
      <c r="AU37" s="40"/>
      <c r="AV37" s="39"/>
      <c r="AW37" s="38"/>
      <c r="AX37" s="38"/>
      <c r="AY37" s="38"/>
      <c r="AZ37" s="38"/>
      <c r="BA37" s="38"/>
      <c r="BF37" s="38"/>
      <c r="BG37" s="38"/>
      <c r="BU37" s="37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</row>
    <row r="38" spans="1:84" ht="19.5" thickBot="1" x14ac:dyDescent="0.45">
      <c r="A38" s="42"/>
      <c r="B38" s="50"/>
      <c r="C38" s="49"/>
      <c r="D38" s="118" t="str">
        <f>D14</f>
        <v>user_</v>
      </c>
      <c r="E38" s="107"/>
      <c r="F38" s="48"/>
      <c r="G38" s="48"/>
      <c r="H38" s="48"/>
      <c r="I38" s="47"/>
      <c r="J38" s="47"/>
      <c r="K38" s="47"/>
      <c r="L38" s="47"/>
      <c r="M38" s="47"/>
      <c r="N38" s="47"/>
      <c r="O38" s="47"/>
      <c r="P38" s="46"/>
      <c r="Q38" s="46"/>
      <c r="R38" s="45"/>
      <c r="Z38" s="43"/>
      <c r="AI38" s="41"/>
      <c r="AJ38" s="41"/>
      <c r="AK38" s="41"/>
      <c r="AL38" s="41"/>
      <c r="AM38" s="41"/>
      <c r="AN38" s="41"/>
      <c r="AO38" s="41"/>
      <c r="AP38" s="41"/>
      <c r="AQ38" s="38"/>
      <c r="AR38" s="38"/>
      <c r="AS38" s="38"/>
      <c r="AT38" s="38"/>
      <c r="AU38" s="40"/>
      <c r="AV38" s="39"/>
      <c r="AW38" s="38"/>
      <c r="AX38" s="38"/>
      <c r="AY38" s="38"/>
      <c r="AZ38" s="38"/>
      <c r="BA38" s="38"/>
      <c r="BF38" s="38"/>
      <c r="BG38" s="38"/>
      <c r="BU38" s="37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</row>
    <row r="40" spans="1:84" ht="19.5" thickBot="1" x14ac:dyDescent="0.45">
      <c r="B40" s="123" t="s">
        <v>318</v>
      </c>
      <c r="C40" s="106"/>
    </row>
    <row r="41" spans="1:84" ht="19.5" thickBot="1" x14ac:dyDescent="0.45">
      <c r="B41" s="487" t="s">
        <v>122</v>
      </c>
      <c r="C41" s="489" t="s">
        <v>100</v>
      </c>
      <c r="D41" s="491" t="s">
        <v>121</v>
      </c>
      <c r="E41" s="492"/>
      <c r="F41" s="486" t="s">
        <v>120</v>
      </c>
      <c r="G41" s="486" t="s">
        <v>119</v>
      </c>
      <c r="H41" s="479" t="s">
        <v>190</v>
      </c>
      <c r="I41" s="486" t="s">
        <v>118</v>
      </c>
      <c r="J41" s="486" t="s">
        <v>117</v>
      </c>
      <c r="K41" s="486" t="s">
        <v>116</v>
      </c>
      <c r="L41" s="486" t="s">
        <v>115</v>
      </c>
      <c r="M41" s="479" t="s">
        <v>315</v>
      </c>
      <c r="N41" s="481" t="s">
        <v>114</v>
      </c>
      <c r="O41" s="481" t="s">
        <v>113</v>
      </c>
      <c r="P41" s="481" t="s">
        <v>112</v>
      </c>
      <c r="Q41" s="481" t="s">
        <v>164</v>
      </c>
      <c r="R41" s="483" t="s">
        <v>159</v>
      </c>
    </row>
    <row r="42" spans="1:84" ht="19.5" thickBot="1" x14ac:dyDescent="0.45">
      <c r="B42" s="488"/>
      <c r="C42" s="490"/>
      <c r="D42" s="67" t="s">
        <v>111</v>
      </c>
      <c r="E42" s="93" t="s">
        <v>110</v>
      </c>
      <c r="F42" s="480"/>
      <c r="G42" s="480"/>
      <c r="H42" s="485"/>
      <c r="I42" s="480"/>
      <c r="J42" s="480"/>
      <c r="K42" s="480"/>
      <c r="L42" s="480"/>
      <c r="M42" s="480"/>
      <c r="N42" s="482"/>
      <c r="O42" s="482"/>
      <c r="P42" s="482"/>
      <c r="Q42" s="482"/>
      <c r="R42" s="484"/>
    </row>
    <row r="43" spans="1:84" x14ac:dyDescent="0.4">
      <c r="B43" s="137" t="s">
        <v>320</v>
      </c>
      <c r="C43" s="140" t="s">
        <v>321</v>
      </c>
      <c r="D43" s="120" t="str">
        <f>B40 &amp; "_"</f>
        <v>secret_q_</v>
      </c>
      <c r="E43" s="110" t="s">
        <v>97</v>
      </c>
      <c r="F43" s="138" t="s">
        <v>123</v>
      </c>
      <c r="G43" s="60">
        <v>1</v>
      </c>
      <c r="H43" s="60"/>
      <c r="I43" s="59">
        <v>1</v>
      </c>
      <c r="J43" s="59">
        <v>1</v>
      </c>
      <c r="K43" s="59">
        <v>1</v>
      </c>
      <c r="L43" s="59"/>
      <c r="M43" s="139"/>
      <c r="N43" s="139"/>
      <c r="O43" s="59">
        <v>1</v>
      </c>
      <c r="P43" s="58"/>
      <c r="Q43" s="58"/>
      <c r="R43" s="57"/>
      <c r="S43" s="146" t="s">
        <v>327</v>
      </c>
    </row>
    <row r="44" spans="1:84" x14ac:dyDescent="0.4">
      <c r="B44" s="91" t="s">
        <v>323</v>
      </c>
      <c r="C44" s="142" t="s">
        <v>322</v>
      </c>
      <c r="D44" s="121" t="str">
        <f>D43</f>
        <v>secret_q_</v>
      </c>
      <c r="E44" s="143" t="s">
        <v>324</v>
      </c>
      <c r="F44" s="94" t="s">
        <v>107</v>
      </c>
      <c r="G44" s="54">
        <v>20</v>
      </c>
      <c r="H44" s="54"/>
      <c r="I44" s="53">
        <v>1</v>
      </c>
      <c r="J44" s="53"/>
      <c r="K44" s="53"/>
      <c r="L44" s="53"/>
      <c r="M44" s="53"/>
      <c r="N44" s="53"/>
      <c r="O44" s="53"/>
      <c r="P44" s="52"/>
      <c r="Q44" s="52"/>
      <c r="R44" s="51"/>
    </row>
    <row r="45" spans="1:84" ht="19.5" thickBot="1" x14ac:dyDescent="0.45">
      <c r="B45" s="50"/>
      <c r="C45" s="97"/>
      <c r="D45" s="122" t="str">
        <f>D44</f>
        <v>secret_q_</v>
      </c>
      <c r="E45" s="112"/>
      <c r="F45" s="98"/>
      <c r="G45" s="48"/>
      <c r="H45" s="48"/>
      <c r="I45" s="47"/>
      <c r="J45" s="47"/>
      <c r="K45" s="47"/>
      <c r="L45" s="47"/>
      <c r="M45" s="47"/>
      <c r="N45" s="47"/>
      <c r="O45" s="47"/>
      <c r="P45" s="46"/>
      <c r="Q45" s="46"/>
      <c r="R45" s="45"/>
    </row>
    <row r="47" spans="1:84" ht="19.5" thickBot="1" x14ac:dyDescent="0.45">
      <c r="B47" s="123" t="s">
        <v>259</v>
      </c>
      <c r="C47" s="106" t="s">
        <v>260</v>
      </c>
    </row>
    <row r="48" spans="1:84" ht="19.5" thickBot="1" x14ac:dyDescent="0.45">
      <c r="B48" s="487" t="s">
        <v>122</v>
      </c>
      <c r="C48" s="489" t="s">
        <v>100</v>
      </c>
      <c r="D48" s="491" t="s">
        <v>121</v>
      </c>
      <c r="E48" s="492"/>
      <c r="F48" s="486" t="s">
        <v>120</v>
      </c>
      <c r="G48" s="486" t="s">
        <v>119</v>
      </c>
      <c r="H48" s="479" t="s">
        <v>190</v>
      </c>
      <c r="I48" s="486" t="s">
        <v>118</v>
      </c>
      <c r="J48" s="486" t="s">
        <v>117</v>
      </c>
      <c r="K48" s="486" t="s">
        <v>116</v>
      </c>
      <c r="L48" s="486" t="s">
        <v>115</v>
      </c>
      <c r="M48" s="479" t="s">
        <v>315</v>
      </c>
      <c r="N48" s="481" t="s">
        <v>114</v>
      </c>
      <c r="O48" s="481" t="s">
        <v>113</v>
      </c>
      <c r="P48" s="481" t="s">
        <v>112</v>
      </c>
      <c r="Q48" s="481" t="s">
        <v>164</v>
      </c>
      <c r="R48" s="483" t="s">
        <v>159</v>
      </c>
    </row>
    <row r="49" spans="1:84" ht="19.5" thickBot="1" x14ac:dyDescent="0.45">
      <c r="B49" s="488"/>
      <c r="C49" s="490"/>
      <c r="D49" s="67" t="s">
        <v>111</v>
      </c>
      <c r="E49" s="93" t="s">
        <v>110</v>
      </c>
      <c r="F49" s="480"/>
      <c r="G49" s="480"/>
      <c r="H49" s="485"/>
      <c r="I49" s="480"/>
      <c r="J49" s="480"/>
      <c r="K49" s="480"/>
      <c r="L49" s="480"/>
      <c r="M49" s="480"/>
      <c r="N49" s="482"/>
      <c r="O49" s="482"/>
      <c r="P49" s="482"/>
      <c r="Q49" s="482"/>
      <c r="R49" s="484"/>
    </row>
    <row r="50" spans="1:84" s="42" customFormat="1" x14ac:dyDescent="0.4">
      <c r="A50" s="36"/>
      <c r="B50" s="62" t="s">
        <v>109</v>
      </c>
      <c r="C50" s="61" t="s">
        <v>108</v>
      </c>
      <c r="D50" s="120" t="str">
        <f>B47 &amp; "_"</f>
        <v>log_</v>
      </c>
      <c r="E50" s="110" t="s">
        <v>97</v>
      </c>
      <c r="F50" s="60" t="s">
        <v>107</v>
      </c>
      <c r="G50" s="60">
        <v>6</v>
      </c>
      <c r="H50" s="60"/>
      <c r="I50" s="59">
        <v>1</v>
      </c>
      <c r="J50" s="59"/>
      <c r="K50" s="59"/>
      <c r="L50" s="59">
        <v>1</v>
      </c>
      <c r="M50" s="139" t="s">
        <v>96</v>
      </c>
      <c r="N50" s="139" t="s">
        <v>328</v>
      </c>
      <c r="O50" s="59"/>
      <c r="P50" s="58"/>
      <c r="Q50" s="58"/>
      <c r="R50" s="57"/>
      <c r="S50" s="145"/>
      <c r="AK50" s="43"/>
      <c r="AT50" s="41"/>
      <c r="AU50" s="41"/>
      <c r="AV50" s="41"/>
      <c r="AW50" s="41"/>
      <c r="AX50" s="41"/>
      <c r="AY50" s="41"/>
      <c r="AZ50" s="41"/>
      <c r="BA50" s="41"/>
      <c r="BB50" s="38"/>
      <c r="BC50" s="38"/>
      <c r="BD50" s="38"/>
      <c r="BE50" s="38"/>
      <c r="BF50" s="40"/>
      <c r="BG50" s="39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7"/>
    </row>
    <row r="51" spans="1:84" s="42" customFormat="1" x14ac:dyDescent="0.4">
      <c r="A51" s="36"/>
      <c r="B51" s="56" t="s">
        <v>106</v>
      </c>
      <c r="C51" s="55" t="s">
        <v>105</v>
      </c>
      <c r="D51" s="121" t="str">
        <f>D50</f>
        <v>log_</v>
      </c>
      <c r="E51" s="111" t="s">
        <v>101</v>
      </c>
      <c r="F51" s="94" t="s">
        <v>161</v>
      </c>
      <c r="G51" s="54" t="s">
        <v>1</v>
      </c>
      <c r="H51" s="54"/>
      <c r="I51" s="53">
        <v>1</v>
      </c>
      <c r="J51" s="53"/>
      <c r="K51" s="53"/>
      <c r="L51" s="53"/>
      <c r="M51" s="53"/>
      <c r="N51" s="53"/>
      <c r="O51" s="53"/>
      <c r="P51" s="52"/>
      <c r="Q51" s="52"/>
      <c r="R51" s="51"/>
      <c r="S51" s="145"/>
      <c r="AK51" s="43"/>
      <c r="AT51" s="41"/>
      <c r="AU51" s="41"/>
      <c r="AV51" s="41"/>
      <c r="AW51" s="41"/>
      <c r="AX51" s="41"/>
      <c r="AY51" s="41"/>
      <c r="AZ51" s="41"/>
      <c r="BA51" s="41"/>
      <c r="BB51" s="38"/>
      <c r="BC51" s="38"/>
      <c r="BD51" s="38"/>
      <c r="BE51" s="38"/>
      <c r="BF51" s="40"/>
      <c r="BG51" s="39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7"/>
    </row>
    <row r="52" spans="1:84" s="42" customFormat="1" ht="19.5" thickBot="1" x14ac:dyDescent="0.45">
      <c r="A52" s="36"/>
      <c r="B52" s="50"/>
      <c r="C52" s="97"/>
      <c r="D52" s="122" t="str">
        <f>D51</f>
        <v>log_</v>
      </c>
      <c r="E52" s="112"/>
      <c r="F52" s="98"/>
      <c r="G52" s="48"/>
      <c r="H52" s="48"/>
      <c r="I52" s="47"/>
      <c r="J52" s="47"/>
      <c r="K52" s="47"/>
      <c r="L52" s="47"/>
      <c r="M52" s="47"/>
      <c r="N52" s="47"/>
      <c r="O52" s="47"/>
      <c r="P52" s="46"/>
      <c r="Q52" s="46"/>
      <c r="R52" s="45"/>
      <c r="S52" s="145"/>
      <c r="AK52" s="43"/>
      <c r="AT52" s="41"/>
      <c r="AU52" s="41"/>
      <c r="AV52" s="41"/>
      <c r="AW52" s="41"/>
      <c r="AX52" s="41"/>
      <c r="AY52" s="41"/>
      <c r="AZ52" s="41"/>
      <c r="BA52" s="41"/>
      <c r="BB52" s="38"/>
      <c r="BC52" s="38"/>
      <c r="BD52" s="38"/>
      <c r="BE52" s="38"/>
      <c r="BF52" s="40"/>
      <c r="BG52" s="39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7"/>
    </row>
    <row r="54" spans="1:84" ht="19.5" thickBot="1" x14ac:dyDescent="0.45">
      <c r="B54" s="123" t="s">
        <v>194</v>
      </c>
    </row>
    <row r="55" spans="1:84" ht="19.5" thickBot="1" x14ac:dyDescent="0.45">
      <c r="B55" s="487" t="s">
        <v>122</v>
      </c>
      <c r="C55" s="489" t="s">
        <v>100</v>
      </c>
      <c r="D55" s="491" t="s">
        <v>121</v>
      </c>
      <c r="E55" s="492"/>
      <c r="F55" s="486" t="s">
        <v>120</v>
      </c>
      <c r="G55" s="486" t="s">
        <v>119</v>
      </c>
      <c r="H55" s="479" t="s">
        <v>190</v>
      </c>
      <c r="I55" s="486" t="s">
        <v>118</v>
      </c>
      <c r="J55" s="486" t="s">
        <v>117</v>
      </c>
      <c r="K55" s="486" t="s">
        <v>116</v>
      </c>
      <c r="L55" s="486" t="s">
        <v>115</v>
      </c>
      <c r="M55" s="479" t="s">
        <v>315</v>
      </c>
      <c r="N55" s="481" t="s">
        <v>114</v>
      </c>
      <c r="O55" s="481" t="s">
        <v>113</v>
      </c>
      <c r="P55" s="481" t="s">
        <v>112</v>
      </c>
      <c r="Q55" s="481" t="s">
        <v>160</v>
      </c>
      <c r="R55" s="483" t="s">
        <v>159</v>
      </c>
    </row>
    <row r="56" spans="1:84" s="42" customFormat="1" ht="19.5" thickBot="1" x14ac:dyDescent="0.45">
      <c r="A56" s="36"/>
      <c r="B56" s="488"/>
      <c r="C56" s="490"/>
      <c r="D56" s="67" t="s">
        <v>111</v>
      </c>
      <c r="E56" s="93" t="s">
        <v>110</v>
      </c>
      <c r="F56" s="480"/>
      <c r="G56" s="480"/>
      <c r="H56" s="485"/>
      <c r="I56" s="480"/>
      <c r="J56" s="480"/>
      <c r="K56" s="480"/>
      <c r="L56" s="480"/>
      <c r="M56" s="480"/>
      <c r="N56" s="482"/>
      <c r="O56" s="482"/>
      <c r="P56" s="482"/>
      <c r="Q56" s="482"/>
      <c r="R56" s="484"/>
      <c r="S56" s="145"/>
      <c r="AK56" s="43"/>
      <c r="AT56" s="41"/>
      <c r="AU56" s="41"/>
      <c r="AV56" s="41"/>
      <c r="AW56" s="41"/>
      <c r="AX56" s="41"/>
      <c r="AY56" s="41"/>
      <c r="AZ56" s="41"/>
      <c r="BA56" s="41"/>
      <c r="BB56" s="38"/>
      <c r="BC56" s="38"/>
      <c r="BD56" s="38"/>
      <c r="BE56" s="38"/>
      <c r="BF56" s="40"/>
      <c r="BG56" s="39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37"/>
    </row>
    <row r="57" spans="1:84" s="42" customFormat="1" x14ac:dyDescent="0.4">
      <c r="A57" s="36"/>
      <c r="B57" s="100" t="s">
        <v>337</v>
      </c>
      <c r="C57" s="101" t="s">
        <v>195</v>
      </c>
      <c r="D57" s="116" t="str">
        <f>B54 &amp; "_"</f>
        <v>question_</v>
      </c>
      <c r="E57" s="113" t="s">
        <v>196</v>
      </c>
      <c r="F57" s="102" t="s">
        <v>197</v>
      </c>
      <c r="G57" s="102" t="s">
        <v>172</v>
      </c>
      <c r="H57" s="79"/>
      <c r="I57" s="78">
        <v>1</v>
      </c>
      <c r="J57" s="78">
        <v>1</v>
      </c>
      <c r="K57" s="78">
        <v>1</v>
      </c>
      <c r="L57" s="78"/>
      <c r="M57" s="78"/>
      <c r="N57" s="78"/>
      <c r="O57" s="78">
        <v>1</v>
      </c>
      <c r="P57" s="77">
        <v>1</v>
      </c>
      <c r="Q57" s="77"/>
      <c r="R57" s="76"/>
      <c r="S57" s="146" t="s">
        <v>335</v>
      </c>
      <c r="AK57" s="43"/>
      <c r="AT57" s="41"/>
      <c r="AU57" s="41"/>
      <c r="AV57" s="41"/>
      <c r="AW57" s="41"/>
      <c r="AX57" s="41"/>
      <c r="AY57" s="41"/>
      <c r="AZ57" s="41"/>
      <c r="BA57" s="41"/>
      <c r="BB57" s="38"/>
      <c r="BC57" s="38"/>
      <c r="BD57" s="38"/>
      <c r="BE57" s="38"/>
      <c r="BF57" s="40"/>
      <c r="BG57" s="39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38"/>
      <c r="CE57" s="38"/>
      <c r="CF57" s="37"/>
    </row>
    <row r="58" spans="1:84" s="42" customFormat="1" x14ac:dyDescent="0.4">
      <c r="A58" s="36"/>
      <c r="B58" s="91" t="s">
        <v>199</v>
      </c>
      <c r="C58" s="90" t="s">
        <v>200</v>
      </c>
      <c r="D58" s="117" t="str">
        <f t="shared" ref="D58:D71" si="2">D57</f>
        <v>question_</v>
      </c>
      <c r="E58" s="109" t="s">
        <v>201</v>
      </c>
      <c r="F58" s="94" t="s">
        <v>107</v>
      </c>
      <c r="G58" s="94">
        <v>20</v>
      </c>
      <c r="H58" s="54"/>
      <c r="I58" s="53">
        <v>1</v>
      </c>
      <c r="J58" s="53"/>
      <c r="K58" s="53"/>
      <c r="L58" s="53"/>
      <c r="M58" s="53"/>
      <c r="N58" s="53"/>
      <c r="O58" s="53"/>
      <c r="P58" s="52"/>
      <c r="Q58" s="52"/>
      <c r="R58" s="51"/>
      <c r="S58" s="145"/>
      <c r="AK58" s="43"/>
      <c r="AT58" s="41"/>
      <c r="AU58" s="41"/>
      <c r="AV58" s="41"/>
      <c r="AW58" s="41"/>
      <c r="AX58" s="41"/>
      <c r="AY58" s="41"/>
      <c r="AZ58" s="41"/>
      <c r="BA58" s="41"/>
      <c r="BB58" s="38"/>
      <c r="BC58" s="38"/>
      <c r="BD58" s="38"/>
      <c r="BE58" s="38"/>
      <c r="BF58" s="40"/>
      <c r="BG58" s="39"/>
      <c r="BH58" s="38"/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38"/>
      <c r="CE58" s="38"/>
      <c r="CF58" s="37"/>
    </row>
    <row r="59" spans="1:84" s="42" customFormat="1" x14ac:dyDescent="0.4">
      <c r="A59" s="36"/>
      <c r="B59" s="91" t="s">
        <v>202</v>
      </c>
      <c r="C59" s="90" t="s">
        <v>203</v>
      </c>
      <c r="D59" s="117" t="str">
        <f t="shared" si="2"/>
        <v>question_</v>
      </c>
      <c r="E59" s="109" t="s">
        <v>204</v>
      </c>
      <c r="F59" s="54" t="s">
        <v>107</v>
      </c>
      <c r="G59" s="54">
        <v>6</v>
      </c>
      <c r="H59" s="54"/>
      <c r="I59" s="53">
        <v>1</v>
      </c>
      <c r="J59" s="53"/>
      <c r="K59" s="53"/>
      <c r="L59" s="53">
        <v>1</v>
      </c>
      <c r="M59" s="141" t="s">
        <v>96</v>
      </c>
      <c r="N59" s="141" t="s">
        <v>329</v>
      </c>
      <c r="O59" s="53"/>
      <c r="P59" s="52"/>
      <c r="Q59" s="52"/>
      <c r="R59" s="51"/>
      <c r="S59" s="145"/>
      <c r="AK59" s="43"/>
      <c r="AT59" s="41"/>
      <c r="AU59" s="41"/>
      <c r="AV59" s="41"/>
      <c r="AW59" s="41"/>
      <c r="AX59" s="41"/>
      <c r="AY59" s="41"/>
      <c r="AZ59" s="41"/>
      <c r="BA59" s="41"/>
      <c r="BB59" s="38"/>
      <c r="BC59" s="38"/>
      <c r="BD59" s="38"/>
      <c r="BE59" s="38"/>
      <c r="BF59" s="40"/>
      <c r="BG59" s="39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  <c r="CE59" s="38"/>
      <c r="CF59" s="37"/>
    </row>
    <row r="60" spans="1:84" s="42" customFormat="1" x14ac:dyDescent="0.4">
      <c r="A60" s="36"/>
      <c r="B60" s="91" t="s">
        <v>230</v>
      </c>
      <c r="C60" s="90" t="s">
        <v>222</v>
      </c>
      <c r="D60" s="117" t="str">
        <f t="shared" si="2"/>
        <v>question_</v>
      </c>
      <c r="E60" s="109" t="s">
        <v>95</v>
      </c>
      <c r="F60" s="94" t="s">
        <v>162</v>
      </c>
      <c r="G60" s="94" t="s">
        <v>172</v>
      </c>
      <c r="H60" s="54"/>
      <c r="I60" s="53"/>
      <c r="J60" s="53"/>
      <c r="K60" s="53"/>
      <c r="L60" s="53"/>
      <c r="M60" s="53"/>
      <c r="N60" s="53"/>
      <c r="O60" s="53"/>
      <c r="P60" s="52"/>
      <c r="Q60" s="52"/>
      <c r="R60" s="51"/>
      <c r="S60" s="145"/>
      <c r="AK60" s="43"/>
      <c r="AT60" s="41"/>
      <c r="AU60" s="41"/>
      <c r="AV60" s="41"/>
      <c r="AW60" s="41"/>
      <c r="AX60" s="41"/>
      <c r="AY60" s="41"/>
      <c r="AZ60" s="41"/>
      <c r="BA60" s="41"/>
      <c r="BB60" s="38"/>
      <c r="BC60" s="38"/>
      <c r="BD60" s="38"/>
      <c r="BE60" s="38"/>
      <c r="BF60" s="40"/>
      <c r="BG60" s="39"/>
      <c r="BH60" s="38"/>
      <c r="BI60" s="38"/>
      <c r="BJ60" s="38"/>
      <c r="BK60" s="38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  <c r="CA60" s="38"/>
      <c r="CB60" s="38"/>
      <c r="CC60" s="38"/>
      <c r="CD60" s="38"/>
      <c r="CE60" s="38"/>
      <c r="CF60" s="37"/>
    </row>
    <row r="61" spans="1:84" s="42" customFormat="1" x14ac:dyDescent="0.4">
      <c r="A61" s="36"/>
      <c r="B61" s="91" t="s">
        <v>223</v>
      </c>
      <c r="C61" s="90" t="s">
        <v>233</v>
      </c>
      <c r="D61" s="117" t="str">
        <f t="shared" si="2"/>
        <v>question_</v>
      </c>
      <c r="E61" s="109" t="s">
        <v>240</v>
      </c>
      <c r="F61" s="94" t="s">
        <v>107</v>
      </c>
      <c r="G61" s="94">
        <v>20</v>
      </c>
      <c r="H61" s="54"/>
      <c r="I61" s="53"/>
      <c r="J61" s="53"/>
      <c r="K61" s="53"/>
      <c r="L61" s="53"/>
      <c r="M61" s="53"/>
      <c r="N61" s="53"/>
      <c r="O61" s="53"/>
      <c r="P61" s="52"/>
      <c r="Q61" s="52"/>
      <c r="R61" s="51"/>
      <c r="S61" s="145"/>
      <c r="AK61" s="43"/>
      <c r="AT61" s="41"/>
      <c r="AU61" s="41"/>
      <c r="AV61" s="41"/>
      <c r="AW61" s="41"/>
      <c r="AX61" s="41"/>
      <c r="AY61" s="41"/>
      <c r="AZ61" s="41"/>
      <c r="BA61" s="41"/>
      <c r="BB61" s="38"/>
      <c r="BC61" s="38"/>
      <c r="BD61" s="38"/>
      <c r="BE61" s="38"/>
      <c r="BF61" s="40"/>
      <c r="BG61" s="39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/>
      <c r="CC61" s="38"/>
      <c r="CD61" s="38"/>
      <c r="CE61" s="38"/>
      <c r="CF61" s="37"/>
    </row>
    <row r="62" spans="1:84" s="42" customFormat="1" x14ac:dyDescent="0.4">
      <c r="A62" s="36"/>
      <c r="B62" s="91" t="s">
        <v>224</v>
      </c>
      <c r="C62" s="90" t="s">
        <v>235</v>
      </c>
      <c r="D62" s="117" t="str">
        <f t="shared" si="2"/>
        <v>question_</v>
      </c>
      <c r="E62" s="109" t="s">
        <v>241</v>
      </c>
      <c r="F62" s="94" t="s">
        <v>107</v>
      </c>
      <c r="G62" s="94">
        <v>20</v>
      </c>
      <c r="H62" s="54"/>
      <c r="I62" s="53"/>
      <c r="J62" s="53"/>
      <c r="K62" s="53"/>
      <c r="L62" s="53"/>
      <c r="M62" s="53"/>
      <c r="N62" s="53"/>
      <c r="O62" s="53"/>
      <c r="P62" s="52"/>
      <c r="Q62" s="52"/>
      <c r="R62" s="51"/>
      <c r="S62" s="145"/>
      <c r="AK62" s="43"/>
      <c r="AT62" s="41"/>
      <c r="AU62" s="41"/>
      <c r="AV62" s="41"/>
      <c r="AW62" s="41"/>
      <c r="AX62" s="41"/>
      <c r="AY62" s="41"/>
      <c r="AZ62" s="41"/>
      <c r="BA62" s="41"/>
      <c r="BB62" s="38"/>
      <c r="BC62" s="38"/>
      <c r="BD62" s="38"/>
      <c r="BE62" s="38"/>
      <c r="BF62" s="40"/>
      <c r="BG62" s="39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/>
      <c r="CC62" s="38"/>
      <c r="CD62" s="38"/>
      <c r="CE62" s="38"/>
      <c r="CF62" s="37"/>
    </row>
    <row r="63" spans="1:84" s="42" customFormat="1" x14ac:dyDescent="0.4">
      <c r="A63" s="36"/>
      <c r="B63" s="91" t="s">
        <v>225</v>
      </c>
      <c r="C63" s="90" t="s">
        <v>236</v>
      </c>
      <c r="D63" s="117" t="str">
        <f t="shared" si="2"/>
        <v>question_</v>
      </c>
      <c r="E63" s="109" t="s">
        <v>242</v>
      </c>
      <c r="F63" s="94" t="s">
        <v>107</v>
      </c>
      <c r="G63" s="94">
        <v>20</v>
      </c>
      <c r="H63" s="54"/>
      <c r="I63" s="53"/>
      <c r="J63" s="53"/>
      <c r="K63" s="53"/>
      <c r="L63" s="53"/>
      <c r="M63" s="53"/>
      <c r="N63" s="53"/>
      <c r="O63" s="53"/>
      <c r="P63" s="52"/>
      <c r="Q63" s="52"/>
      <c r="R63" s="51"/>
      <c r="S63" s="145"/>
      <c r="AK63" s="43"/>
      <c r="AT63" s="41"/>
      <c r="AU63" s="41"/>
      <c r="AV63" s="41"/>
      <c r="AW63" s="41"/>
      <c r="AX63" s="41"/>
      <c r="AY63" s="41"/>
      <c r="AZ63" s="41"/>
      <c r="BA63" s="41"/>
      <c r="BB63" s="38"/>
      <c r="BC63" s="38"/>
      <c r="BD63" s="38"/>
      <c r="BE63" s="38"/>
      <c r="BF63" s="40"/>
      <c r="BG63" s="39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38"/>
      <c r="CC63" s="38"/>
      <c r="CD63" s="38"/>
      <c r="CE63" s="38"/>
      <c r="CF63" s="37"/>
    </row>
    <row r="64" spans="1:84" s="42" customFormat="1" x14ac:dyDescent="0.4">
      <c r="A64" s="36"/>
      <c r="B64" s="91" t="s">
        <v>226</v>
      </c>
      <c r="C64" s="90" t="s">
        <v>237</v>
      </c>
      <c r="D64" s="117" t="str">
        <f t="shared" si="2"/>
        <v>question_</v>
      </c>
      <c r="E64" s="109" t="s">
        <v>243</v>
      </c>
      <c r="F64" s="94" t="s">
        <v>107</v>
      </c>
      <c r="G64" s="94">
        <v>20</v>
      </c>
      <c r="H64" s="54"/>
      <c r="I64" s="53"/>
      <c r="J64" s="53"/>
      <c r="K64" s="53"/>
      <c r="L64" s="53"/>
      <c r="M64" s="53"/>
      <c r="N64" s="53"/>
      <c r="O64" s="53"/>
      <c r="P64" s="52"/>
      <c r="Q64" s="52"/>
      <c r="R64" s="51"/>
      <c r="S64" s="145"/>
      <c r="AK64" s="43"/>
      <c r="AT64" s="41"/>
      <c r="AU64" s="41"/>
      <c r="AV64" s="41"/>
      <c r="AW64" s="41"/>
      <c r="AX64" s="41"/>
      <c r="AY64" s="41"/>
      <c r="AZ64" s="41"/>
      <c r="BA64" s="41"/>
      <c r="BB64" s="38"/>
      <c r="BC64" s="38"/>
      <c r="BD64" s="38"/>
      <c r="BE64" s="38"/>
      <c r="BF64" s="40"/>
      <c r="BG64" s="39"/>
      <c r="BH64" s="38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B64" s="38"/>
      <c r="CC64" s="38"/>
      <c r="CD64" s="38"/>
      <c r="CE64" s="38"/>
      <c r="CF64" s="37"/>
    </row>
    <row r="65" spans="1:84" s="42" customFormat="1" x14ac:dyDescent="0.4">
      <c r="A65" s="36"/>
      <c r="B65" s="91" t="s">
        <v>227</v>
      </c>
      <c r="C65" s="90" t="s">
        <v>245</v>
      </c>
      <c r="D65" s="117" t="str">
        <f t="shared" si="2"/>
        <v>question_</v>
      </c>
      <c r="E65" s="109" t="s">
        <v>250</v>
      </c>
      <c r="F65" s="94" t="s">
        <v>123</v>
      </c>
      <c r="G65" s="54">
        <v>1</v>
      </c>
      <c r="H65" s="54"/>
      <c r="I65" s="53"/>
      <c r="J65" s="53"/>
      <c r="K65" s="53"/>
      <c r="L65" s="53"/>
      <c r="M65" s="53"/>
      <c r="N65" s="53"/>
      <c r="O65" s="53"/>
      <c r="P65" s="52"/>
      <c r="Q65" s="52"/>
      <c r="R65" s="51"/>
      <c r="S65" s="145"/>
      <c r="AK65" s="43"/>
      <c r="AT65" s="41"/>
      <c r="AU65" s="41"/>
      <c r="AV65" s="41"/>
      <c r="AW65" s="41"/>
      <c r="AX65" s="41"/>
      <c r="AY65" s="41"/>
      <c r="AZ65" s="41"/>
      <c r="BA65" s="41"/>
      <c r="BB65" s="38"/>
      <c r="BC65" s="38"/>
      <c r="BD65" s="38"/>
      <c r="BE65" s="38"/>
      <c r="BF65" s="40"/>
      <c r="BG65" s="39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37"/>
    </row>
    <row r="66" spans="1:84" s="42" customFormat="1" x14ac:dyDescent="0.4">
      <c r="A66" s="36"/>
      <c r="B66" s="91" t="s">
        <v>228</v>
      </c>
      <c r="C66" s="90" t="s">
        <v>248</v>
      </c>
      <c r="D66" s="117" t="str">
        <f t="shared" si="2"/>
        <v>question_</v>
      </c>
      <c r="E66" s="109" t="s">
        <v>249</v>
      </c>
      <c r="F66" s="94" t="s">
        <v>255</v>
      </c>
      <c r="G66" s="94"/>
      <c r="H66" s="54"/>
      <c r="I66" s="53"/>
      <c r="J66" s="53"/>
      <c r="K66" s="53"/>
      <c r="L66" s="53"/>
      <c r="M66" s="53"/>
      <c r="N66" s="53"/>
      <c r="O66" s="53"/>
      <c r="P66" s="52"/>
      <c r="Q66" s="52"/>
      <c r="R66" s="51"/>
      <c r="S66" s="145"/>
      <c r="AK66" s="43"/>
      <c r="AT66" s="41"/>
      <c r="AU66" s="41"/>
      <c r="AV66" s="41"/>
      <c r="AW66" s="41"/>
      <c r="AX66" s="41"/>
      <c r="AY66" s="41"/>
      <c r="AZ66" s="41"/>
      <c r="BA66" s="41"/>
      <c r="BB66" s="38"/>
      <c r="BC66" s="38"/>
      <c r="BD66" s="38"/>
      <c r="BE66" s="38"/>
      <c r="BF66" s="40"/>
      <c r="BG66" s="39"/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38"/>
      <c r="CC66" s="38"/>
      <c r="CD66" s="38"/>
      <c r="CE66" s="38"/>
      <c r="CF66" s="37"/>
    </row>
    <row r="67" spans="1:84" s="42" customFormat="1" x14ac:dyDescent="0.4">
      <c r="A67" s="36"/>
      <c r="B67" s="91" t="s">
        <v>229</v>
      </c>
      <c r="C67" s="90" t="s">
        <v>253</v>
      </c>
      <c r="D67" s="117" t="str">
        <f t="shared" si="2"/>
        <v>question_</v>
      </c>
      <c r="E67" s="109" t="s">
        <v>254</v>
      </c>
      <c r="F67" s="94" t="s">
        <v>162</v>
      </c>
      <c r="G67" s="94" t="s">
        <v>172</v>
      </c>
      <c r="H67" s="54"/>
      <c r="I67" s="53"/>
      <c r="J67" s="53"/>
      <c r="K67" s="53"/>
      <c r="L67" s="53"/>
      <c r="M67" s="53"/>
      <c r="N67" s="53"/>
      <c r="O67" s="53"/>
      <c r="P67" s="52"/>
      <c r="Q67" s="52"/>
      <c r="R67" s="51"/>
      <c r="S67" s="145"/>
      <c r="AK67" s="43"/>
      <c r="AT67" s="41"/>
      <c r="AU67" s="41"/>
      <c r="AV67" s="41"/>
      <c r="AW67" s="41"/>
      <c r="AX67" s="41"/>
      <c r="AY67" s="41"/>
      <c r="AZ67" s="41"/>
      <c r="BA67" s="41"/>
      <c r="BB67" s="38"/>
      <c r="BC67" s="38"/>
      <c r="BD67" s="38"/>
      <c r="BE67" s="38"/>
      <c r="BF67" s="40"/>
      <c r="BG67" s="39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7"/>
    </row>
    <row r="68" spans="1:84" s="42" customFormat="1" x14ac:dyDescent="0.4">
      <c r="A68" s="103"/>
      <c r="B68" s="91" t="s">
        <v>212</v>
      </c>
      <c r="C68" s="90" t="s">
        <v>213</v>
      </c>
      <c r="D68" s="117" t="str">
        <f t="shared" si="2"/>
        <v>question_</v>
      </c>
      <c r="E68" s="109" t="s">
        <v>286</v>
      </c>
      <c r="F68" s="94" t="s">
        <v>211</v>
      </c>
      <c r="G68" s="54"/>
      <c r="H68" s="54"/>
      <c r="I68" s="53">
        <v>1</v>
      </c>
      <c r="J68" s="53"/>
      <c r="K68" s="53"/>
      <c r="L68" s="53"/>
      <c r="M68" s="53"/>
      <c r="N68" s="53"/>
      <c r="O68" s="53"/>
      <c r="P68" s="52"/>
      <c r="Q68" s="52"/>
      <c r="R68" s="51"/>
      <c r="S68" s="145"/>
      <c r="AK68" s="43"/>
      <c r="AT68" s="41"/>
      <c r="AU68" s="41"/>
      <c r="AV68" s="41"/>
      <c r="AW68" s="41"/>
      <c r="AX68" s="41"/>
      <c r="AY68" s="41"/>
      <c r="AZ68" s="41"/>
      <c r="BA68" s="41"/>
      <c r="BB68" s="38"/>
      <c r="BC68" s="38"/>
      <c r="BD68" s="38"/>
      <c r="BE68" s="38"/>
      <c r="BF68" s="40"/>
      <c r="BG68" s="39"/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38"/>
      <c r="CB68" s="38"/>
      <c r="CC68" s="38"/>
      <c r="CD68" s="38"/>
      <c r="CE68" s="38"/>
      <c r="CF68" s="37"/>
    </row>
    <row r="69" spans="1:84" s="42" customFormat="1" x14ac:dyDescent="0.4">
      <c r="A69" s="103"/>
      <c r="B69" s="91" t="s">
        <v>283</v>
      </c>
      <c r="C69" s="90" t="s">
        <v>284</v>
      </c>
      <c r="D69" s="117" t="str">
        <f t="shared" si="2"/>
        <v>question_</v>
      </c>
      <c r="E69" s="109" t="s">
        <v>285</v>
      </c>
      <c r="F69" s="94" t="s">
        <v>211</v>
      </c>
      <c r="G69" s="54"/>
      <c r="H69" s="54"/>
      <c r="I69" s="53"/>
      <c r="J69" s="53"/>
      <c r="K69" s="53"/>
      <c r="L69" s="53"/>
      <c r="M69" s="53"/>
      <c r="N69" s="53"/>
      <c r="O69" s="53"/>
      <c r="P69" s="52"/>
      <c r="Q69" s="52"/>
      <c r="R69" s="51"/>
      <c r="S69" s="145"/>
      <c r="AK69" s="43"/>
      <c r="AT69" s="41"/>
      <c r="AU69" s="41"/>
      <c r="AV69" s="41"/>
      <c r="AW69" s="41"/>
      <c r="AX69" s="41"/>
      <c r="AY69" s="41"/>
      <c r="AZ69" s="41"/>
      <c r="BA69" s="41"/>
      <c r="BB69" s="38"/>
      <c r="BC69" s="38"/>
      <c r="BD69" s="38"/>
      <c r="BE69" s="38"/>
      <c r="BF69" s="40"/>
      <c r="BG69" s="39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38"/>
      <c r="CE69" s="38"/>
      <c r="CF69" s="37"/>
    </row>
    <row r="70" spans="1:84" s="42" customFormat="1" x14ac:dyDescent="0.4">
      <c r="A70" s="36"/>
      <c r="B70" s="91" t="s">
        <v>221</v>
      </c>
      <c r="C70" s="90" t="s">
        <v>215</v>
      </c>
      <c r="D70" s="117" t="str">
        <f>D68</f>
        <v>question_</v>
      </c>
      <c r="E70" s="109" t="s">
        <v>216</v>
      </c>
      <c r="F70" s="94" t="s">
        <v>123</v>
      </c>
      <c r="G70" s="54">
        <v>1</v>
      </c>
      <c r="H70" s="54">
        <v>0</v>
      </c>
      <c r="I70" s="53">
        <v>1</v>
      </c>
      <c r="J70" s="53"/>
      <c r="K70" s="53"/>
      <c r="L70" s="53"/>
      <c r="M70" s="53"/>
      <c r="N70" s="53"/>
      <c r="O70" s="53"/>
      <c r="P70" s="52"/>
      <c r="Q70" s="52"/>
      <c r="R70" s="51"/>
      <c r="S70" s="145"/>
      <c r="AK70" s="43"/>
      <c r="AT70" s="41"/>
      <c r="AU70" s="41"/>
      <c r="AV70" s="41"/>
      <c r="AW70" s="41"/>
      <c r="AX70" s="41"/>
      <c r="AY70" s="41"/>
      <c r="AZ70" s="41"/>
      <c r="BA70" s="41"/>
      <c r="BB70" s="38"/>
      <c r="BC70" s="38"/>
      <c r="BD70" s="38"/>
      <c r="BE70" s="38"/>
      <c r="BF70" s="40"/>
      <c r="BG70" s="39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  <c r="CA70" s="38"/>
      <c r="CB70" s="38"/>
      <c r="CC70" s="38"/>
      <c r="CD70" s="38"/>
      <c r="CE70" s="38"/>
      <c r="CF70" s="37"/>
    </row>
    <row r="71" spans="1:84" s="42" customFormat="1" x14ac:dyDescent="0.4">
      <c r="A71" s="36"/>
      <c r="B71" s="91" t="s">
        <v>261</v>
      </c>
      <c r="C71" s="90" t="s">
        <v>295</v>
      </c>
      <c r="D71" s="117" t="str">
        <f t="shared" si="2"/>
        <v>question_</v>
      </c>
      <c r="E71" s="109" t="s">
        <v>217</v>
      </c>
      <c r="F71" s="94" t="s">
        <v>123</v>
      </c>
      <c r="G71" s="54">
        <v>1</v>
      </c>
      <c r="H71" s="54">
        <v>1</v>
      </c>
      <c r="I71" s="53">
        <v>1</v>
      </c>
      <c r="J71" s="53"/>
      <c r="K71" s="53"/>
      <c r="L71" s="53"/>
      <c r="M71" s="53"/>
      <c r="N71" s="53"/>
      <c r="O71" s="53"/>
      <c r="P71" s="52"/>
      <c r="Q71" s="52"/>
      <c r="R71" s="51"/>
      <c r="S71" s="145"/>
      <c r="AK71" s="43"/>
      <c r="AT71" s="41"/>
      <c r="AU71" s="41"/>
      <c r="AV71" s="41"/>
      <c r="AW71" s="41"/>
      <c r="AX71" s="41"/>
      <c r="AY71" s="41"/>
      <c r="AZ71" s="41"/>
      <c r="BA71" s="41"/>
      <c r="BB71" s="38"/>
      <c r="BC71" s="38"/>
      <c r="BD71" s="38"/>
      <c r="BE71" s="38"/>
      <c r="BF71" s="40"/>
      <c r="BG71" s="39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  <c r="CC71" s="38"/>
      <c r="CD71" s="38"/>
      <c r="CE71" s="38"/>
      <c r="CF71" s="37"/>
    </row>
    <row r="72" spans="1:84" s="42" customFormat="1" ht="19.5" thickBot="1" x14ac:dyDescent="0.45">
      <c r="A72" s="36"/>
      <c r="B72" s="50"/>
      <c r="C72" s="49"/>
      <c r="D72" s="118" t="str">
        <f>D57</f>
        <v>question_</v>
      </c>
      <c r="E72" s="107"/>
      <c r="F72" s="48"/>
      <c r="G72" s="48"/>
      <c r="H72" s="48"/>
      <c r="I72" s="47"/>
      <c r="J72" s="47"/>
      <c r="K72" s="47"/>
      <c r="L72" s="47"/>
      <c r="M72" s="47"/>
      <c r="N72" s="47"/>
      <c r="O72" s="47"/>
      <c r="P72" s="46"/>
      <c r="Q72" s="46"/>
      <c r="R72" s="45"/>
      <c r="S72" s="145"/>
      <c r="AK72" s="43"/>
      <c r="AT72" s="41"/>
      <c r="AU72" s="41"/>
      <c r="AV72" s="41"/>
      <c r="AW72" s="41"/>
      <c r="AX72" s="41"/>
      <c r="AY72" s="41"/>
      <c r="AZ72" s="41"/>
      <c r="BA72" s="41"/>
      <c r="BB72" s="38"/>
      <c r="BC72" s="38"/>
      <c r="BD72" s="38"/>
      <c r="BE72" s="38"/>
      <c r="BF72" s="40"/>
      <c r="BG72" s="39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38"/>
      <c r="CA72" s="38"/>
      <c r="CB72" s="38"/>
      <c r="CC72" s="38"/>
      <c r="CD72" s="38"/>
      <c r="CE72" s="38"/>
      <c r="CF72" s="37"/>
    </row>
    <row r="74" spans="1:84" s="42" customFormat="1" ht="19.5" thickBot="1" x14ac:dyDescent="0.45">
      <c r="A74" s="36"/>
      <c r="B74" s="123" t="s">
        <v>267</v>
      </c>
      <c r="C74" s="44"/>
      <c r="D74" s="115"/>
      <c r="E74" s="106"/>
      <c r="F74" s="38"/>
      <c r="G74" s="38"/>
      <c r="H74" s="38"/>
      <c r="I74" s="38"/>
      <c r="J74" s="38"/>
      <c r="K74" s="38"/>
      <c r="S74" s="145"/>
      <c r="AK74" s="43"/>
      <c r="AT74" s="41"/>
      <c r="AU74" s="41"/>
      <c r="AV74" s="41"/>
      <c r="AW74" s="41"/>
      <c r="AX74" s="41"/>
      <c r="AY74" s="41"/>
      <c r="AZ74" s="41"/>
      <c r="BA74" s="41"/>
      <c r="BB74" s="38"/>
      <c r="BC74" s="38"/>
      <c r="BD74" s="38"/>
      <c r="BE74" s="38"/>
      <c r="BF74" s="40"/>
      <c r="BG74" s="39"/>
      <c r="BH74" s="38"/>
      <c r="BI74" s="38"/>
      <c r="BJ74" s="38"/>
      <c r="BK74" s="38"/>
      <c r="BL74" s="38"/>
      <c r="BM74" s="38"/>
      <c r="BN74" s="38"/>
      <c r="BO74" s="38"/>
      <c r="BP74" s="38"/>
      <c r="BQ74" s="38"/>
      <c r="BR74" s="38"/>
      <c r="BS74" s="38"/>
      <c r="BT74" s="38"/>
      <c r="BU74" s="38"/>
      <c r="BV74" s="38"/>
      <c r="BW74" s="38"/>
      <c r="BX74" s="38"/>
      <c r="BY74" s="38"/>
      <c r="BZ74" s="38"/>
      <c r="CA74" s="38"/>
      <c r="CB74" s="38"/>
      <c r="CC74" s="38"/>
      <c r="CD74" s="38"/>
      <c r="CE74" s="38"/>
      <c r="CF74" s="37"/>
    </row>
    <row r="75" spans="1:84" s="42" customFormat="1" ht="19.5" thickBot="1" x14ac:dyDescent="0.45">
      <c r="A75" s="36"/>
      <c r="B75" s="487" t="s">
        <v>122</v>
      </c>
      <c r="C75" s="489" t="s">
        <v>100</v>
      </c>
      <c r="D75" s="491" t="s">
        <v>121</v>
      </c>
      <c r="E75" s="492"/>
      <c r="F75" s="486" t="s">
        <v>120</v>
      </c>
      <c r="G75" s="486" t="s">
        <v>119</v>
      </c>
      <c r="H75" s="479" t="s">
        <v>190</v>
      </c>
      <c r="I75" s="486" t="s">
        <v>118</v>
      </c>
      <c r="J75" s="486" t="s">
        <v>117</v>
      </c>
      <c r="K75" s="486" t="s">
        <v>116</v>
      </c>
      <c r="L75" s="486" t="s">
        <v>115</v>
      </c>
      <c r="M75" s="479" t="s">
        <v>315</v>
      </c>
      <c r="N75" s="481" t="s">
        <v>114</v>
      </c>
      <c r="O75" s="481" t="s">
        <v>113</v>
      </c>
      <c r="P75" s="481" t="s">
        <v>112</v>
      </c>
      <c r="Q75" s="481" t="s">
        <v>160</v>
      </c>
      <c r="R75" s="483" t="s">
        <v>159</v>
      </c>
      <c r="S75" s="145"/>
      <c r="AK75" s="43"/>
      <c r="AT75" s="41"/>
      <c r="AU75" s="41"/>
      <c r="AV75" s="41"/>
      <c r="AW75" s="41"/>
      <c r="AX75" s="41"/>
      <c r="AY75" s="41"/>
      <c r="AZ75" s="41"/>
      <c r="BA75" s="41"/>
      <c r="BB75" s="38"/>
      <c r="BC75" s="38"/>
      <c r="BD75" s="38"/>
      <c r="BE75" s="38"/>
      <c r="BF75" s="40"/>
      <c r="BG75" s="39"/>
      <c r="BH75" s="38"/>
      <c r="BI75" s="38"/>
      <c r="BJ75" s="38"/>
      <c r="BK75" s="38"/>
      <c r="BL75" s="38"/>
      <c r="BM75" s="38"/>
      <c r="BN75" s="38"/>
      <c r="BO75" s="38"/>
      <c r="BP75" s="38"/>
      <c r="BQ75" s="38"/>
      <c r="BR75" s="38"/>
      <c r="BS75" s="38"/>
      <c r="BT75" s="38"/>
      <c r="BU75" s="38"/>
      <c r="BV75" s="38"/>
      <c r="BW75" s="38"/>
      <c r="BX75" s="38"/>
      <c r="BY75" s="38"/>
      <c r="BZ75" s="38"/>
      <c r="CA75" s="38"/>
      <c r="CB75" s="38"/>
      <c r="CC75" s="38"/>
      <c r="CD75" s="38"/>
      <c r="CE75" s="38"/>
      <c r="CF75" s="37"/>
    </row>
    <row r="76" spans="1:84" s="42" customFormat="1" ht="19.5" thickBot="1" x14ac:dyDescent="0.45">
      <c r="A76" s="36"/>
      <c r="B76" s="488"/>
      <c r="C76" s="490"/>
      <c r="D76" s="67" t="s">
        <v>111</v>
      </c>
      <c r="E76" s="93" t="s">
        <v>110</v>
      </c>
      <c r="F76" s="480"/>
      <c r="G76" s="480"/>
      <c r="H76" s="485"/>
      <c r="I76" s="480"/>
      <c r="J76" s="480"/>
      <c r="K76" s="480"/>
      <c r="L76" s="480"/>
      <c r="M76" s="480"/>
      <c r="N76" s="482"/>
      <c r="O76" s="482"/>
      <c r="P76" s="482"/>
      <c r="Q76" s="482"/>
      <c r="R76" s="484"/>
      <c r="S76" s="145"/>
      <c r="AK76" s="43"/>
      <c r="AT76" s="41"/>
      <c r="AU76" s="41"/>
      <c r="AV76" s="41"/>
      <c r="AW76" s="41"/>
      <c r="AX76" s="41"/>
      <c r="AY76" s="41"/>
      <c r="AZ76" s="41"/>
      <c r="BA76" s="41"/>
      <c r="BB76" s="38"/>
      <c r="BC76" s="38"/>
      <c r="BD76" s="38"/>
      <c r="BE76" s="38"/>
      <c r="BF76" s="40"/>
      <c r="BG76" s="39"/>
      <c r="BH76" s="38"/>
      <c r="BI76" s="38"/>
      <c r="BJ76" s="38"/>
      <c r="BK76" s="38"/>
      <c r="BL76" s="38"/>
      <c r="BM76" s="38"/>
      <c r="BN76" s="38"/>
      <c r="BO76" s="38"/>
      <c r="BP76" s="38"/>
      <c r="BQ76" s="38"/>
      <c r="BR76" s="38"/>
      <c r="BS76" s="38"/>
      <c r="BT76" s="38"/>
      <c r="BU76" s="38"/>
      <c r="BV76" s="38"/>
      <c r="BW76" s="38"/>
      <c r="BX76" s="38"/>
      <c r="BY76" s="38"/>
      <c r="BZ76" s="38"/>
      <c r="CA76" s="38"/>
      <c r="CB76" s="38"/>
      <c r="CC76" s="38"/>
      <c r="CD76" s="38"/>
      <c r="CE76" s="38"/>
      <c r="CF76" s="37"/>
    </row>
    <row r="77" spans="1:84" s="42" customFormat="1" x14ac:dyDescent="0.4">
      <c r="A77" s="36"/>
      <c r="B77" s="91" t="s">
        <v>336</v>
      </c>
      <c r="C77" s="90" t="s">
        <v>336</v>
      </c>
      <c r="D77" s="117" t="str">
        <f>B74 &amp; "_"</f>
        <v>answer_</v>
      </c>
      <c r="E77" s="109" t="s">
        <v>332</v>
      </c>
      <c r="F77" s="94" t="s">
        <v>163</v>
      </c>
      <c r="G77" s="94" t="s">
        <v>172</v>
      </c>
      <c r="H77" s="54"/>
      <c r="I77" s="53">
        <v>1</v>
      </c>
      <c r="J77" s="53"/>
      <c r="K77" s="53"/>
      <c r="L77" s="53">
        <v>1</v>
      </c>
      <c r="M77" s="141" t="s">
        <v>333</v>
      </c>
      <c r="N77" s="141" t="s">
        <v>334</v>
      </c>
      <c r="O77" s="53"/>
      <c r="P77" s="52"/>
      <c r="Q77" s="52"/>
      <c r="R77" s="51"/>
      <c r="S77" s="145"/>
      <c r="AK77" s="43"/>
      <c r="AT77" s="41"/>
      <c r="AU77" s="41"/>
      <c r="AV77" s="41"/>
      <c r="AW77" s="41"/>
      <c r="AX77" s="41"/>
      <c r="AY77" s="41"/>
      <c r="AZ77" s="41"/>
      <c r="BA77" s="41"/>
      <c r="BB77" s="38"/>
      <c r="BC77" s="38"/>
      <c r="BD77" s="38"/>
      <c r="BE77" s="38"/>
      <c r="BF77" s="40"/>
      <c r="BG77" s="39"/>
      <c r="BH77" s="38"/>
      <c r="BI77" s="38"/>
      <c r="BJ77" s="38"/>
      <c r="BK77" s="38"/>
      <c r="BL77" s="38"/>
      <c r="BM77" s="38"/>
      <c r="BN77" s="38"/>
      <c r="BO77" s="38"/>
      <c r="BP77" s="38"/>
      <c r="BQ77" s="38"/>
      <c r="BR77" s="38"/>
      <c r="BS77" s="38"/>
      <c r="BT77" s="38"/>
      <c r="BU77" s="38"/>
      <c r="BV77" s="38"/>
      <c r="BW77" s="38"/>
      <c r="BX77" s="38"/>
      <c r="BY77" s="38"/>
      <c r="BZ77" s="38"/>
      <c r="CA77" s="38"/>
      <c r="CB77" s="38"/>
      <c r="CC77" s="38"/>
      <c r="CD77" s="38"/>
      <c r="CE77" s="38"/>
      <c r="CF77" s="37"/>
    </row>
    <row r="78" spans="1:84" s="42" customFormat="1" x14ac:dyDescent="0.4">
      <c r="A78" s="36"/>
      <c r="B78" s="91" t="s">
        <v>341</v>
      </c>
      <c r="C78" s="90" t="s">
        <v>338</v>
      </c>
      <c r="D78" s="117" t="str">
        <f>D77</f>
        <v>answer_</v>
      </c>
      <c r="E78" s="109" t="s">
        <v>343</v>
      </c>
      <c r="F78" s="94" t="s">
        <v>163</v>
      </c>
      <c r="G78" s="94" t="s">
        <v>172</v>
      </c>
      <c r="H78" s="54">
        <v>0</v>
      </c>
      <c r="I78" s="53"/>
      <c r="J78" s="53"/>
      <c r="K78" s="53"/>
      <c r="L78" s="53"/>
      <c r="M78" s="53"/>
      <c r="N78" s="53"/>
      <c r="O78" s="53"/>
      <c r="P78" s="52"/>
      <c r="Q78" s="52"/>
      <c r="R78" s="51"/>
      <c r="S78" s="145"/>
      <c r="AK78" s="43"/>
      <c r="AT78" s="41"/>
      <c r="AU78" s="41"/>
      <c r="AV78" s="41"/>
      <c r="AW78" s="41"/>
      <c r="AX78" s="41"/>
      <c r="AY78" s="41"/>
      <c r="AZ78" s="41"/>
      <c r="BA78" s="41"/>
      <c r="BB78" s="38"/>
      <c r="BC78" s="38"/>
      <c r="BD78" s="38"/>
      <c r="BE78" s="38"/>
      <c r="BF78" s="40"/>
      <c r="BG78" s="39"/>
      <c r="BH78" s="38"/>
      <c r="BI78" s="38"/>
      <c r="BJ78" s="38"/>
      <c r="BK78" s="38"/>
      <c r="BL78" s="38"/>
      <c r="BM78" s="38"/>
      <c r="BN78" s="38"/>
      <c r="BO78" s="38"/>
      <c r="BP78" s="38"/>
      <c r="BQ78" s="38"/>
      <c r="BR78" s="38"/>
      <c r="BS78" s="38"/>
      <c r="BT78" s="38"/>
      <c r="BU78" s="38"/>
      <c r="BV78" s="38"/>
      <c r="BW78" s="38"/>
      <c r="BX78" s="38"/>
      <c r="BY78" s="38"/>
      <c r="BZ78" s="38"/>
      <c r="CA78" s="38"/>
      <c r="CB78" s="38"/>
      <c r="CC78" s="38"/>
      <c r="CD78" s="38"/>
      <c r="CE78" s="38"/>
      <c r="CF78" s="37"/>
    </row>
    <row r="79" spans="1:84" s="42" customFormat="1" x14ac:dyDescent="0.4">
      <c r="A79" s="36"/>
      <c r="B79" s="91" t="s">
        <v>339</v>
      </c>
      <c r="C79" s="90" t="s">
        <v>292</v>
      </c>
      <c r="D79" s="117" t="str">
        <f>D77</f>
        <v>answer_</v>
      </c>
      <c r="E79" s="109" t="s">
        <v>279</v>
      </c>
      <c r="F79" s="94" t="s">
        <v>163</v>
      </c>
      <c r="G79" s="94" t="s">
        <v>172</v>
      </c>
      <c r="H79" s="54">
        <v>0</v>
      </c>
      <c r="I79" s="53"/>
      <c r="J79" s="53"/>
      <c r="K79" s="53"/>
      <c r="L79" s="53"/>
      <c r="M79" s="53"/>
      <c r="N79" s="53"/>
      <c r="O79" s="53"/>
      <c r="P79" s="52"/>
      <c r="Q79" s="52"/>
      <c r="R79" s="51"/>
      <c r="S79" s="145"/>
      <c r="AK79" s="43"/>
      <c r="AT79" s="41"/>
      <c r="AU79" s="41"/>
      <c r="AV79" s="41"/>
      <c r="AW79" s="41"/>
      <c r="AX79" s="41"/>
      <c r="AY79" s="41"/>
      <c r="AZ79" s="41"/>
      <c r="BA79" s="41"/>
      <c r="BB79" s="38"/>
      <c r="BC79" s="38"/>
      <c r="BD79" s="38"/>
      <c r="BE79" s="38"/>
      <c r="BF79" s="40"/>
      <c r="BG79" s="39"/>
      <c r="BH79" s="38"/>
      <c r="BI79" s="38"/>
      <c r="BJ79" s="38"/>
      <c r="BK79" s="38"/>
      <c r="BL79" s="38"/>
      <c r="BM79" s="38"/>
      <c r="BN79" s="38"/>
      <c r="BO79" s="38"/>
      <c r="BP79" s="38"/>
      <c r="BQ79" s="38"/>
      <c r="BR79" s="38"/>
      <c r="BS79" s="38"/>
      <c r="BT79" s="38"/>
      <c r="BU79" s="38"/>
      <c r="BV79" s="38"/>
      <c r="BW79" s="38"/>
      <c r="BX79" s="38"/>
      <c r="BY79" s="38"/>
      <c r="BZ79" s="38"/>
      <c r="CA79" s="38"/>
      <c r="CB79" s="38"/>
      <c r="CC79" s="38"/>
      <c r="CD79" s="38"/>
      <c r="CE79" s="38"/>
      <c r="CF79" s="37"/>
    </row>
    <row r="80" spans="1:84" s="42" customFormat="1" x14ac:dyDescent="0.4">
      <c r="A80" s="36"/>
      <c r="B80" s="91" t="s">
        <v>340</v>
      </c>
      <c r="C80" s="90" t="s">
        <v>342</v>
      </c>
      <c r="D80" s="117" t="str">
        <f>D78</f>
        <v>answer_</v>
      </c>
      <c r="E80" s="109" t="s">
        <v>344</v>
      </c>
      <c r="F80" s="94" t="s">
        <v>163</v>
      </c>
      <c r="G80" s="94" t="s">
        <v>172</v>
      </c>
      <c r="H80" s="54">
        <v>0</v>
      </c>
      <c r="I80" s="53"/>
      <c r="J80" s="53"/>
      <c r="K80" s="53"/>
      <c r="L80" s="53"/>
      <c r="M80" s="53"/>
      <c r="N80" s="53"/>
      <c r="O80" s="53"/>
      <c r="P80" s="52"/>
      <c r="Q80" s="52"/>
      <c r="R80" s="51"/>
      <c r="S80" s="145"/>
      <c r="AK80" s="43"/>
      <c r="AT80" s="41"/>
      <c r="AU80" s="41"/>
      <c r="AV80" s="41"/>
      <c r="AW80" s="41"/>
      <c r="AX80" s="41"/>
      <c r="AY80" s="41"/>
      <c r="AZ80" s="41"/>
      <c r="BA80" s="41"/>
      <c r="BB80" s="38"/>
      <c r="BC80" s="38"/>
      <c r="BD80" s="38"/>
      <c r="BE80" s="38"/>
      <c r="BF80" s="40"/>
      <c r="BG80" s="39"/>
      <c r="BH80" s="38"/>
      <c r="BI80" s="38"/>
      <c r="BJ80" s="38"/>
      <c r="BK80" s="38"/>
      <c r="BL80" s="38"/>
      <c r="BM80" s="38"/>
      <c r="BN80" s="38"/>
      <c r="BO80" s="38"/>
      <c r="BP80" s="38"/>
      <c r="BQ80" s="38"/>
      <c r="BR80" s="38"/>
      <c r="BS80" s="38"/>
      <c r="BT80" s="38"/>
      <c r="BU80" s="38"/>
      <c r="BV80" s="38"/>
      <c r="BW80" s="38"/>
      <c r="BX80" s="38"/>
      <c r="BY80" s="38"/>
      <c r="BZ80" s="38"/>
      <c r="CA80" s="38"/>
      <c r="CB80" s="38"/>
      <c r="CC80" s="38"/>
      <c r="CD80" s="38"/>
      <c r="CE80" s="38"/>
      <c r="CF80" s="37"/>
    </row>
    <row r="81" spans="1:84" s="42" customFormat="1" x14ac:dyDescent="0.4">
      <c r="A81" s="36"/>
      <c r="B81" s="91" t="s">
        <v>280</v>
      </c>
      <c r="C81" s="90" t="s">
        <v>331</v>
      </c>
      <c r="D81" s="117" t="str">
        <f>D79</f>
        <v>answer_</v>
      </c>
      <c r="E81" s="109" t="s">
        <v>207</v>
      </c>
      <c r="F81" s="94" t="s">
        <v>163</v>
      </c>
      <c r="G81" s="94" t="s">
        <v>172</v>
      </c>
      <c r="H81" s="54">
        <v>0</v>
      </c>
      <c r="I81" s="53"/>
      <c r="J81" s="53"/>
      <c r="K81" s="53"/>
      <c r="L81" s="53"/>
      <c r="M81" s="53"/>
      <c r="N81" s="53"/>
      <c r="O81" s="53"/>
      <c r="P81" s="52"/>
      <c r="Q81" s="52"/>
      <c r="R81" s="51"/>
      <c r="S81" s="145"/>
      <c r="AK81" s="43"/>
      <c r="AT81" s="41"/>
      <c r="AU81" s="41"/>
      <c r="AV81" s="41"/>
      <c r="AW81" s="41"/>
      <c r="AX81" s="41"/>
      <c r="AY81" s="41"/>
      <c r="AZ81" s="41"/>
      <c r="BA81" s="41"/>
      <c r="BB81" s="38"/>
      <c r="BC81" s="38"/>
      <c r="BD81" s="38"/>
      <c r="BE81" s="38"/>
      <c r="BF81" s="40"/>
      <c r="BG81" s="39"/>
      <c r="BH81" s="38"/>
      <c r="BI81" s="38"/>
      <c r="BJ81" s="38"/>
      <c r="BK81" s="38"/>
      <c r="BL81" s="38"/>
      <c r="BM81" s="38"/>
      <c r="BN81" s="38"/>
      <c r="BO81" s="38"/>
      <c r="BP81" s="38"/>
      <c r="BQ81" s="38"/>
      <c r="BR81" s="38"/>
      <c r="BS81" s="38"/>
      <c r="BT81" s="38"/>
      <c r="BU81" s="38"/>
      <c r="BV81" s="38"/>
      <c r="BW81" s="38"/>
      <c r="BX81" s="38"/>
      <c r="BY81" s="38"/>
      <c r="BZ81" s="38"/>
      <c r="CA81" s="38"/>
      <c r="CB81" s="38"/>
      <c r="CC81" s="38"/>
      <c r="CD81" s="38"/>
      <c r="CE81" s="38"/>
      <c r="CF81" s="37"/>
    </row>
    <row r="82" spans="1:84" s="42" customFormat="1" ht="19.5" thickBot="1" x14ac:dyDescent="0.45">
      <c r="A82" s="36"/>
      <c r="B82" s="50"/>
      <c r="C82" s="49"/>
      <c r="D82" s="118" t="str">
        <f>D77</f>
        <v>answer_</v>
      </c>
      <c r="E82" s="107"/>
      <c r="F82" s="48"/>
      <c r="G82" s="48"/>
      <c r="H82" s="48"/>
      <c r="I82" s="47"/>
      <c r="J82" s="47"/>
      <c r="K82" s="47"/>
      <c r="L82" s="47"/>
      <c r="M82" s="47"/>
      <c r="N82" s="47"/>
      <c r="O82" s="47"/>
      <c r="P82" s="46"/>
      <c r="Q82" s="46"/>
      <c r="R82" s="45"/>
      <c r="S82" s="145"/>
      <c r="AK82" s="43"/>
      <c r="AT82" s="41"/>
      <c r="AU82" s="41"/>
      <c r="AV82" s="41"/>
      <c r="AW82" s="41"/>
      <c r="AX82" s="41"/>
      <c r="AY82" s="41"/>
      <c r="AZ82" s="41"/>
      <c r="BA82" s="41"/>
      <c r="BB82" s="38"/>
      <c r="BC82" s="38"/>
      <c r="BD82" s="38"/>
      <c r="BE82" s="38"/>
      <c r="BF82" s="40"/>
      <c r="BG82" s="39"/>
      <c r="BH82" s="38"/>
      <c r="BI82" s="38"/>
      <c r="BJ82" s="38"/>
      <c r="BK82" s="38"/>
      <c r="BL82" s="38"/>
      <c r="BM82" s="38"/>
      <c r="BN82" s="38"/>
      <c r="BO82" s="38"/>
      <c r="BP82" s="38"/>
      <c r="BQ82" s="38"/>
      <c r="BR82" s="38"/>
      <c r="BS82" s="38"/>
      <c r="BT82" s="38"/>
      <c r="BU82" s="38"/>
      <c r="BV82" s="38"/>
      <c r="BW82" s="38"/>
      <c r="BX82" s="38"/>
      <c r="BY82" s="38"/>
      <c r="BZ82" s="38"/>
      <c r="CA82" s="38"/>
      <c r="CB82" s="38"/>
      <c r="CC82" s="38"/>
      <c r="CD82" s="38"/>
      <c r="CE82" s="38"/>
      <c r="CF82" s="37"/>
    </row>
    <row r="84" spans="1:84" s="42" customFormat="1" ht="19.5" thickBot="1" x14ac:dyDescent="0.45">
      <c r="A84" s="36"/>
      <c r="B84" s="123" t="s">
        <v>307</v>
      </c>
      <c r="C84" s="44"/>
      <c r="D84" s="115"/>
      <c r="E84" s="106"/>
      <c r="F84" s="38"/>
      <c r="G84" s="38"/>
      <c r="H84" s="38"/>
      <c r="I84" s="38"/>
      <c r="J84" s="38"/>
      <c r="K84" s="38"/>
      <c r="S84" s="145"/>
      <c r="AK84" s="43"/>
      <c r="AT84" s="41"/>
      <c r="AU84" s="41"/>
      <c r="AV84" s="41"/>
      <c r="AW84" s="41"/>
      <c r="AX84" s="41"/>
      <c r="AY84" s="41"/>
      <c r="AZ84" s="41"/>
      <c r="BA84" s="41"/>
      <c r="BB84" s="38"/>
      <c r="BC84" s="38"/>
      <c r="BD84" s="38"/>
      <c r="BE84" s="38"/>
      <c r="BF84" s="40"/>
      <c r="BG84" s="39"/>
      <c r="BH84" s="38"/>
      <c r="BI84" s="38"/>
      <c r="BJ84" s="38"/>
      <c r="BK84" s="38"/>
      <c r="BL84" s="38"/>
      <c r="BM84" s="38"/>
      <c r="BN84" s="38"/>
      <c r="BO84" s="38"/>
      <c r="BP84" s="38"/>
      <c r="BQ84" s="38"/>
      <c r="BR84" s="38"/>
      <c r="BS84" s="38"/>
      <c r="BT84" s="38"/>
      <c r="BU84" s="38"/>
      <c r="BV84" s="38"/>
      <c r="BW84" s="38"/>
      <c r="BX84" s="38"/>
      <c r="BY84" s="38"/>
      <c r="BZ84" s="38"/>
      <c r="CA84" s="38"/>
      <c r="CB84" s="38"/>
      <c r="CC84" s="38"/>
      <c r="CD84" s="38"/>
      <c r="CE84" s="38"/>
      <c r="CF84" s="37"/>
    </row>
    <row r="85" spans="1:84" s="42" customFormat="1" ht="19.5" thickBot="1" x14ac:dyDescent="0.45">
      <c r="A85" s="36"/>
      <c r="B85" s="487" t="s">
        <v>122</v>
      </c>
      <c r="C85" s="489" t="s">
        <v>100</v>
      </c>
      <c r="D85" s="491" t="s">
        <v>121</v>
      </c>
      <c r="E85" s="492"/>
      <c r="F85" s="486" t="s">
        <v>120</v>
      </c>
      <c r="G85" s="486" t="s">
        <v>119</v>
      </c>
      <c r="H85" s="479" t="s">
        <v>190</v>
      </c>
      <c r="I85" s="486" t="s">
        <v>118</v>
      </c>
      <c r="J85" s="486" t="s">
        <v>117</v>
      </c>
      <c r="K85" s="486" t="s">
        <v>116</v>
      </c>
      <c r="L85" s="486" t="s">
        <v>115</v>
      </c>
      <c r="M85" s="479" t="s">
        <v>315</v>
      </c>
      <c r="N85" s="481" t="s">
        <v>114</v>
      </c>
      <c r="O85" s="481" t="s">
        <v>113</v>
      </c>
      <c r="P85" s="481" t="s">
        <v>112</v>
      </c>
      <c r="Q85" s="481" t="s">
        <v>160</v>
      </c>
      <c r="R85" s="483" t="s">
        <v>159</v>
      </c>
      <c r="S85" s="145"/>
      <c r="AK85" s="43"/>
      <c r="AT85" s="41"/>
      <c r="AU85" s="41"/>
      <c r="AV85" s="41"/>
      <c r="AW85" s="41"/>
      <c r="AX85" s="41"/>
      <c r="AY85" s="41"/>
      <c r="AZ85" s="41"/>
      <c r="BA85" s="41"/>
      <c r="BB85" s="38"/>
      <c r="BC85" s="38"/>
      <c r="BD85" s="38"/>
      <c r="BE85" s="38"/>
      <c r="BF85" s="40"/>
      <c r="BG85" s="39"/>
      <c r="BH85" s="38"/>
      <c r="BI85" s="38"/>
      <c r="BJ85" s="38"/>
      <c r="BK85" s="38"/>
      <c r="BL85" s="38"/>
      <c r="BM85" s="38"/>
      <c r="BN85" s="38"/>
      <c r="BO85" s="38"/>
      <c r="BP85" s="38"/>
      <c r="BQ85" s="38"/>
      <c r="BR85" s="38"/>
      <c r="BS85" s="38"/>
      <c r="BT85" s="38"/>
      <c r="BU85" s="38"/>
      <c r="BV85" s="38"/>
      <c r="BW85" s="38"/>
      <c r="BX85" s="38"/>
      <c r="BY85" s="38"/>
      <c r="BZ85" s="38"/>
      <c r="CA85" s="38"/>
      <c r="CB85" s="38"/>
      <c r="CC85" s="38"/>
      <c r="CD85" s="38"/>
      <c r="CE85" s="38"/>
      <c r="CF85" s="37"/>
    </row>
    <row r="86" spans="1:84" s="42" customFormat="1" ht="19.5" thickBot="1" x14ac:dyDescent="0.45">
      <c r="A86" s="36"/>
      <c r="B86" s="488"/>
      <c r="C86" s="490"/>
      <c r="D86" s="67" t="s">
        <v>111</v>
      </c>
      <c r="E86" s="93" t="s">
        <v>110</v>
      </c>
      <c r="F86" s="480"/>
      <c r="G86" s="480"/>
      <c r="H86" s="485"/>
      <c r="I86" s="480"/>
      <c r="J86" s="480"/>
      <c r="K86" s="480"/>
      <c r="L86" s="480"/>
      <c r="M86" s="480"/>
      <c r="N86" s="482"/>
      <c r="O86" s="482"/>
      <c r="P86" s="482"/>
      <c r="Q86" s="482"/>
      <c r="R86" s="484"/>
      <c r="S86" s="145"/>
      <c r="AK86" s="43"/>
      <c r="AT86" s="41"/>
      <c r="AU86" s="41"/>
      <c r="AV86" s="41"/>
      <c r="AW86" s="41"/>
      <c r="AX86" s="41"/>
      <c r="AY86" s="41"/>
      <c r="AZ86" s="41"/>
      <c r="BA86" s="41"/>
      <c r="BB86" s="38"/>
      <c r="BC86" s="38"/>
      <c r="BD86" s="38"/>
      <c r="BE86" s="38"/>
      <c r="BF86" s="40"/>
      <c r="BG86" s="39"/>
      <c r="BH86" s="38"/>
      <c r="BI86" s="38"/>
      <c r="BJ86" s="38"/>
      <c r="BK86" s="38"/>
      <c r="BL86" s="38"/>
      <c r="BM86" s="38"/>
      <c r="BN86" s="38"/>
      <c r="BO86" s="38"/>
      <c r="BP86" s="38"/>
      <c r="BQ86" s="38"/>
      <c r="BR86" s="38"/>
      <c r="BS86" s="38"/>
      <c r="BT86" s="38"/>
      <c r="BU86" s="38"/>
      <c r="BV86" s="38"/>
      <c r="BW86" s="38"/>
      <c r="BX86" s="38"/>
      <c r="BY86" s="38"/>
      <c r="BZ86" s="38"/>
      <c r="CA86" s="38"/>
      <c r="CB86" s="38"/>
      <c r="CC86" s="38"/>
      <c r="CD86" s="38"/>
      <c r="CE86" s="38"/>
      <c r="CF86" s="37"/>
    </row>
    <row r="87" spans="1:84" s="42" customFormat="1" x14ac:dyDescent="0.4">
      <c r="A87" s="36"/>
      <c r="B87" s="100" t="s">
        <v>268</v>
      </c>
      <c r="C87" s="101" t="s">
        <v>269</v>
      </c>
      <c r="D87" s="116" t="str">
        <f>B84 &amp; "_"</f>
        <v>grade_</v>
      </c>
      <c r="E87" s="113" t="s">
        <v>97</v>
      </c>
      <c r="F87" s="102" t="s">
        <v>107</v>
      </c>
      <c r="G87" s="102">
        <v>6</v>
      </c>
      <c r="H87" s="79"/>
      <c r="I87" s="78"/>
      <c r="J87" s="78"/>
      <c r="K87" s="78"/>
      <c r="L87" s="128">
        <v>1</v>
      </c>
      <c r="M87" s="128" t="s">
        <v>96</v>
      </c>
      <c r="N87" s="128" t="s">
        <v>319</v>
      </c>
      <c r="O87" s="78"/>
      <c r="P87" s="77"/>
      <c r="Q87" s="77"/>
      <c r="R87" s="76"/>
      <c r="S87" s="145"/>
      <c r="AK87" s="43"/>
      <c r="AT87" s="41"/>
      <c r="AU87" s="41"/>
      <c r="AV87" s="41"/>
      <c r="AW87" s="41"/>
      <c r="AX87" s="41"/>
      <c r="AY87" s="41"/>
      <c r="AZ87" s="41"/>
      <c r="BA87" s="41"/>
      <c r="BB87" s="38"/>
      <c r="BC87" s="38"/>
      <c r="BD87" s="38"/>
      <c r="BE87" s="38"/>
      <c r="BF87" s="40"/>
      <c r="BG87" s="39"/>
      <c r="BH87" s="38"/>
      <c r="BI87" s="38"/>
      <c r="BJ87" s="38"/>
      <c r="BK87" s="38"/>
      <c r="BL87" s="38"/>
      <c r="BM87" s="38"/>
      <c r="BN87" s="38"/>
      <c r="BO87" s="38"/>
      <c r="BP87" s="38"/>
      <c r="BQ87" s="38"/>
      <c r="BR87" s="38"/>
      <c r="BS87" s="38"/>
      <c r="BT87" s="38"/>
      <c r="BU87" s="38"/>
      <c r="BV87" s="38"/>
      <c r="BW87" s="38"/>
      <c r="BX87" s="38"/>
      <c r="BY87" s="38"/>
      <c r="BZ87" s="38"/>
      <c r="CA87" s="38"/>
      <c r="CB87" s="38"/>
      <c r="CC87" s="38"/>
      <c r="CD87" s="38"/>
      <c r="CE87" s="38"/>
      <c r="CF87" s="37"/>
    </row>
    <row r="88" spans="1:84" s="42" customFormat="1" x14ac:dyDescent="0.4">
      <c r="A88" s="36"/>
      <c r="B88" s="91" t="s">
        <v>297</v>
      </c>
      <c r="C88" s="90" t="s">
        <v>309</v>
      </c>
      <c r="D88" s="117" t="str">
        <f t="shared" ref="D88" si="3">D87</f>
        <v>grade_</v>
      </c>
      <c r="E88" s="109" t="s">
        <v>306</v>
      </c>
      <c r="F88" s="94" t="s">
        <v>123</v>
      </c>
      <c r="G88" s="94">
        <v>1</v>
      </c>
      <c r="H88" s="54"/>
      <c r="I88" s="53"/>
      <c r="J88" s="53"/>
      <c r="K88" s="53"/>
      <c r="L88" s="53"/>
      <c r="M88" s="53"/>
      <c r="N88" s="53"/>
      <c r="O88" s="53"/>
      <c r="P88" s="52"/>
      <c r="Q88" s="52"/>
      <c r="R88" s="51"/>
      <c r="S88" s="145"/>
      <c r="AK88" s="43"/>
      <c r="AT88" s="41"/>
      <c r="AU88" s="41"/>
      <c r="AV88" s="41"/>
      <c r="AW88" s="41"/>
      <c r="AX88" s="41"/>
      <c r="AY88" s="41"/>
      <c r="AZ88" s="41"/>
      <c r="BA88" s="41"/>
      <c r="BB88" s="38"/>
      <c r="BC88" s="38"/>
      <c r="BD88" s="38"/>
      <c r="BE88" s="38"/>
      <c r="BF88" s="40"/>
      <c r="BG88" s="39"/>
      <c r="BH88" s="38"/>
      <c r="BI88" s="38"/>
      <c r="BJ88" s="38"/>
      <c r="BK88" s="38"/>
      <c r="BL88" s="38"/>
      <c r="BM88" s="38"/>
      <c r="BN88" s="38"/>
      <c r="BO88" s="38"/>
      <c r="BP88" s="38"/>
      <c r="BQ88" s="38"/>
      <c r="BR88" s="38"/>
      <c r="BS88" s="38"/>
      <c r="BT88" s="38"/>
      <c r="BU88" s="38"/>
      <c r="BV88" s="38"/>
      <c r="BW88" s="38"/>
      <c r="BX88" s="38"/>
      <c r="BY88" s="38"/>
      <c r="BZ88" s="38"/>
      <c r="CA88" s="38"/>
      <c r="CB88" s="38"/>
      <c r="CC88" s="38"/>
      <c r="CD88" s="38"/>
      <c r="CE88" s="38"/>
      <c r="CF88" s="37"/>
    </row>
    <row r="89" spans="1:84" s="42" customFormat="1" x14ac:dyDescent="0.4">
      <c r="A89" s="36"/>
      <c r="B89" s="91" t="s">
        <v>298</v>
      </c>
      <c r="C89" s="90" t="s">
        <v>305</v>
      </c>
      <c r="D89" s="117" t="str">
        <f>D88</f>
        <v>grade_</v>
      </c>
      <c r="E89" s="109" t="s">
        <v>308</v>
      </c>
      <c r="F89" s="94" t="s">
        <v>123</v>
      </c>
      <c r="G89" s="54">
        <v>2</v>
      </c>
      <c r="H89" s="54"/>
      <c r="I89" s="53"/>
      <c r="J89" s="53"/>
      <c r="K89" s="53"/>
      <c r="L89" s="53"/>
      <c r="M89" s="53"/>
      <c r="N89" s="53"/>
      <c r="O89" s="53"/>
      <c r="P89" s="52"/>
      <c r="Q89" s="52"/>
      <c r="R89" s="51"/>
      <c r="S89" s="145"/>
      <c r="AK89" s="43"/>
      <c r="AT89" s="41"/>
      <c r="AU89" s="41"/>
      <c r="AV89" s="41"/>
      <c r="AW89" s="41"/>
      <c r="AX89" s="41"/>
      <c r="AY89" s="41"/>
      <c r="AZ89" s="41"/>
      <c r="BA89" s="41"/>
      <c r="BB89" s="38"/>
      <c r="BC89" s="38"/>
      <c r="BD89" s="38"/>
      <c r="BE89" s="38"/>
      <c r="BF89" s="40"/>
      <c r="BG89" s="39"/>
      <c r="BH89" s="38"/>
      <c r="BI89" s="38"/>
      <c r="BJ89" s="38"/>
      <c r="BK89" s="38"/>
      <c r="BL89" s="38"/>
      <c r="BM89" s="38"/>
      <c r="BN89" s="38"/>
      <c r="BO89" s="38"/>
      <c r="BP89" s="38"/>
      <c r="BQ89" s="38"/>
      <c r="BR89" s="38"/>
      <c r="BS89" s="38"/>
      <c r="BT89" s="38"/>
      <c r="BU89" s="38"/>
      <c r="BV89" s="38"/>
      <c r="BW89" s="38"/>
      <c r="BX89" s="38"/>
      <c r="BY89" s="38"/>
      <c r="BZ89" s="38"/>
      <c r="CA89" s="38"/>
      <c r="CB89" s="38"/>
      <c r="CC89" s="38"/>
      <c r="CD89" s="38"/>
      <c r="CE89" s="38"/>
      <c r="CF89" s="37"/>
    </row>
    <row r="90" spans="1:84" s="42" customFormat="1" x14ac:dyDescent="0.4">
      <c r="A90" s="36"/>
      <c r="B90" s="129" t="s">
        <v>303</v>
      </c>
      <c r="C90" s="130" t="s">
        <v>345</v>
      </c>
      <c r="D90" s="117" t="str">
        <f>D89</f>
        <v>grade_</v>
      </c>
      <c r="E90" s="131" t="s">
        <v>314</v>
      </c>
      <c r="F90" s="132" t="s">
        <v>161</v>
      </c>
      <c r="G90" s="133"/>
      <c r="H90" s="133"/>
      <c r="I90" s="134"/>
      <c r="J90" s="134"/>
      <c r="K90" s="134"/>
      <c r="L90" s="134"/>
      <c r="M90" s="134"/>
      <c r="N90" s="134"/>
      <c r="O90" s="134"/>
      <c r="P90" s="135"/>
      <c r="Q90" s="135"/>
      <c r="R90" s="136"/>
      <c r="S90" s="145"/>
      <c r="AK90" s="43"/>
      <c r="AT90" s="41"/>
      <c r="AU90" s="41"/>
      <c r="AV90" s="41"/>
      <c r="AW90" s="41"/>
      <c r="AX90" s="41"/>
      <c r="AY90" s="41"/>
      <c r="AZ90" s="41"/>
      <c r="BA90" s="41"/>
      <c r="BB90" s="38"/>
      <c r="BC90" s="38"/>
      <c r="BD90" s="38"/>
      <c r="BE90" s="38"/>
      <c r="BF90" s="40"/>
      <c r="BG90" s="39"/>
      <c r="BH90" s="38"/>
      <c r="BI90" s="38"/>
      <c r="BJ90" s="38"/>
      <c r="BK90" s="38"/>
      <c r="BL90" s="38"/>
      <c r="BM90" s="38"/>
      <c r="BN90" s="38"/>
      <c r="BO90" s="38"/>
      <c r="BP90" s="38"/>
      <c r="BQ90" s="38"/>
      <c r="BR90" s="38"/>
      <c r="BS90" s="38"/>
      <c r="BT90" s="38"/>
      <c r="BU90" s="38"/>
      <c r="BV90" s="38"/>
      <c r="BW90" s="38"/>
      <c r="BX90" s="38"/>
      <c r="BY90" s="38"/>
      <c r="BZ90" s="38"/>
      <c r="CA90" s="38"/>
      <c r="CB90" s="38"/>
      <c r="CC90" s="38"/>
      <c r="CD90" s="38"/>
      <c r="CE90" s="38"/>
      <c r="CF90" s="37"/>
    </row>
    <row r="91" spans="1:84" s="42" customFormat="1" ht="19.5" thickBot="1" x14ac:dyDescent="0.45">
      <c r="A91" s="36"/>
      <c r="B91" s="50"/>
      <c r="C91" s="49"/>
      <c r="D91" s="118" t="str">
        <f>D87</f>
        <v>grade_</v>
      </c>
      <c r="E91" s="107"/>
      <c r="F91" s="48"/>
      <c r="G91" s="48"/>
      <c r="H91" s="48"/>
      <c r="I91" s="47"/>
      <c r="J91" s="47"/>
      <c r="K91" s="47"/>
      <c r="L91" s="47"/>
      <c r="M91" s="47"/>
      <c r="N91" s="47"/>
      <c r="O91" s="47"/>
      <c r="P91" s="46"/>
      <c r="Q91" s="46"/>
      <c r="R91" s="45"/>
      <c r="S91" s="145"/>
      <c r="AK91" s="43"/>
      <c r="AT91" s="41"/>
      <c r="AU91" s="41"/>
      <c r="AV91" s="41"/>
      <c r="AW91" s="41"/>
      <c r="AX91" s="41"/>
      <c r="AY91" s="41"/>
      <c r="AZ91" s="41"/>
      <c r="BA91" s="41"/>
      <c r="BB91" s="38"/>
      <c r="BC91" s="38"/>
      <c r="BD91" s="38"/>
      <c r="BE91" s="38"/>
      <c r="BF91" s="40"/>
      <c r="BG91" s="39"/>
      <c r="BH91" s="38"/>
      <c r="BI91" s="38"/>
      <c r="BJ91" s="38"/>
      <c r="BK91" s="38"/>
      <c r="BL91" s="38"/>
      <c r="BM91" s="38"/>
      <c r="BN91" s="38"/>
      <c r="BO91" s="38"/>
      <c r="BP91" s="38"/>
      <c r="BQ91" s="38"/>
      <c r="BR91" s="38"/>
      <c r="BS91" s="38"/>
      <c r="BT91" s="38"/>
      <c r="BU91" s="38"/>
      <c r="BV91" s="38"/>
      <c r="BW91" s="38"/>
      <c r="BX91" s="38"/>
      <c r="BY91" s="38"/>
      <c r="BZ91" s="38"/>
      <c r="CA91" s="38"/>
      <c r="CB91" s="38"/>
      <c r="CC91" s="38"/>
      <c r="CD91" s="38"/>
      <c r="CE91" s="38"/>
      <c r="CF91" s="37"/>
    </row>
  </sheetData>
  <mergeCells count="97">
    <mergeCell ref="L12:L13"/>
    <mergeCell ref="M12:M13"/>
    <mergeCell ref="D5:E5"/>
    <mergeCell ref="B12:B13"/>
    <mergeCell ref="C12:C13"/>
    <mergeCell ref="D12:E12"/>
    <mergeCell ref="F12:F13"/>
    <mergeCell ref="G12:G13"/>
    <mergeCell ref="G48:G49"/>
    <mergeCell ref="H12:H13"/>
    <mergeCell ref="I12:I13"/>
    <mergeCell ref="J12:J13"/>
    <mergeCell ref="K12:K13"/>
    <mergeCell ref="H41:H42"/>
    <mergeCell ref="I41:I42"/>
    <mergeCell ref="J41:J42"/>
    <mergeCell ref="K41:K42"/>
    <mergeCell ref="N12:N13"/>
    <mergeCell ref="O12:O13"/>
    <mergeCell ref="P12:P13"/>
    <mergeCell ref="Q12:Q13"/>
    <mergeCell ref="R12:R13"/>
    <mergeCell ref="R48:R49"/>
    <mergeCell ref="B55:B56"/>
    <mergeCell ref="C55:C56"/>
    <mergeCell ref="D55:E55"/>
    <mergeCell ref="F55:F56"/>
    <mergeCell ref="G55:G56"/>
    <mergeCell ref="H48:H49"/>
    <mergeCell ref="I48:I49"/>
    <mergeCell ref="J48:J49"/>
    <mergeCell ref="K48:K49"/>
    <mergeCell ref="L48:L49"/>
    <mergeCell ref="M48:M49"/>
    <mergeCell ref="B48:B49"/>
    <mergeCell ref="C48:C49"/>
    <mergeCell ref="D48:E48"/>
    <mergeCell ref="F48:F49"/>
    <mergeCell ref="R55:R56"/>
    <mergeCell ref="B75:B76"/>
    <mergeCell ref="C75:C76"/>
    <mergeCell ref="D75:E75"/>
    <mergeCell ref="F75:F76"/>
    <mergeCell ref="G75:G76"/>
    <mergeCell ref="H55:H56"/>
    <mergeCell ref="I55:I56"/>
    <mergeCell ref="J55:J56"/>
    <mergeCell ref="K55:K56"/>
    <mergeCell ref="L55:L56"/>
    <mergeCell ref="M55:M56"/>
    <mergeCell ref="R75:R76"/>
    <mergeCell ref="H75:H76"/>
    <mergeCell ref="I75:I76"/>
    <mergeCell ref="J75:J76"/>
    <mergeCell ref="B85:B86"/>
    <mergeCell ref="C85:C86"/>
    <mergeCell ref="D85:E85"/>
    <mergeCell ref="F85:F86"/>
    <mergeCell ref="G85:G86"/>
    <mergeCell ref="K75:K76"/>
    <mergeCell ref="L75:L76"/>
    <mergeCell ref="M75:M76"/>
    <mergeCell ref="R85:R86"/>
    <mergeCell ref="B41:B42"/>
    <mergeCell ref="C41:C42"/>
    <mergeCell ref="D41:E41"/>
    <mergeCell ref="F41:F42"/>
    <mergeCell ref="G41:G42"/>
    <mergeCell ref="H85:H86"/>
    <mergeCell ref="I85:I86"/>
    <mergeCell ref="J85:J86"/>
    <mergeCell ref="K85:K86"/>
    <mergeCell ref="L85:L86"/>
    <mergeCell ref="M85:M86"/>
    <mergeCell ref="N75:N76"/>
    <mergeCell ref="O75:O76"/>
    <mergeCell ref="P75:P76"/>
    <mergeCell ref="Q75:Q76"/>
    <mergeCell ref="M41:M42"/>
    <mergeCell ref="N85:N86"/>
    <mergeCell ref="O85:O86"/>
    <mergeCell ref="P85:P86"/>
    <mergeCell ref="Q85:Q86"/>
    <mergeCell ref="N55:N56"/>
    <mergeCell ref="O55:O56"/>
    <mergeCell ref="P55:P56"/>
    <mergeCell ref="Q55:Q56"/>
    <mergeCell ref="N48:N49"/>
    <mergeCell ref="O48:O49"/>
    <mergeCell ref="P48:P49"/>
    <mergeCell ref="Q48:Q49"/>
    <mergeCell ref="R41:R42"/>
    <mergeCell ref="L41:L42"/>
    <mergeCell ref="N41:N42"/>
    <mergeCell ref="O41:O42"/>
    <mergeCell ref="P41:P42"/>
    <mergeCell ref="Q41:Q42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F92"/>
  <sheetViews>
    <sheetView topLeftCell="A6" zoomScale="85" zoomScaleNormal="85" workbookViewId="0">
      <selection activeCell="N55" sqref="N55:N56"/>
    </sheetView>
  </sheetViews>
  <sheetFormatPr defaultColWidth="8.875" defaultRowHeight="18.75" x14ac:dyDescent="0.4"/>
  <cols>
    <col min="1" max="1" width="3.375" style="36" customWidth="1"/>
    <col min="2" max="2" width="18.875" style="44" bestFit="1" customWidth="1"/>
    <col min="3" max="3" width="31.625" style="44" customWidth="1"/>
    <col min="4" max="4" width="12.625" style="115" customWidth="1"/>
    <col min="5" max="5" width="22.125" style="106" customWidth="1"/>
    <col min="6" max="6" width="10.625" style="38" customWidth="1"/>
    <col min="7" max="7" width="3.875" style="38" customWidth="1"/>
    <col min="8" max="8" width="7.125" style="38" bestFit="1" customWidth="1"/>
    <col min="9" max="11" width="10.625" style="38" customWidth="1"/>
    <col min="12" max="15" width="10.625" style="42" customWidth="1"/>
    <col min="16" max="16" width="16.125" style="42" customWidth="1"/>
    <col min="17" max="18" width="10.625" style="42" customWidth="1"/>
    <col min="19" max="19" width="9.375" style="145" customWidth="1"/>
    <col min="20" max="20" width="6.5" style="42" customWidth="1"/>
    <col min="21" max="36" width="9.375" style="42" customWidth="1"/>
    <col min="37" max="37" width="9.375" style="43" customWidth="1"/>
    <col min="38" max="45" width="9.375" style="42" customWidth="1"/>
    <col min="46" max="53" width="5.875" style="41" customWidth="1"/>
    <col min="54" max="54" width="13" style="38" bestFit="1" customWidth="1"/>
    <col min="55" max="55" width="4.625" style="38" customWidth="1"/>
    <col min="56" max="56" width="5.125" style="38" customWidth="1"/>
    <col min="57" max="57" width="5.5" style="38" customWidth="1"/>
    <col min="58" max="58" width="6.625" style="40" customWidth="1"/>
    <col min="59" max="59" width="55.625" style="39" bestFit="1" customWidth="1"/>
    <col min="60" max="83" width="4.625" style="38" customWidth="1"/>
    <col min="84" max="84" width="8.875" style="37"/>
    <col min="85" max="16384" width="8.875" style="36"/>
  </cols>
  <sheetData>
    <row r="3" spans="1:84" ht="37.5" customHeight="1" x14ac:dyDescent="0.4">
      <c r="B3" s="87" t="s">
        <v>257</v>
      </c>
      <c r="C3" s="87"/>
      <c r="D3" s="114"/>
      <c r="E3" s="87"/>
      <c r="F3" s="86"/>
      <c r="G3" s="86"/>
      <c r="H3" s="86"/>
      <c r="I3" s="86"/>
      <c r="J3" s="86"/>
      <c r="K3" s="86"/>
      <c r="L3" s="85"/>
      <c r="M3" s="85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4"/>
      <c r="AL3" s="83"/>
      <c r="AM3" s="83"/>
      <c r="AN3" s="83"/>
      <c r="AO3" s="83"/>
      <c r="AP3" s="83"/>
      <c r="AQ3" s="83"/>
      <c r="AR3" s="83"/>
      <c r="AS3" s="83"/>
      <c r="AU3" s="82"/>
      <c r="AV3" s="82"/>
      <c r="AW3" s="82"/>
      <c r="AZ3" s="82"/>
    </row>
    <row r="4" spans="1:84" ht="19.5" thickBot="1" x14ac:dyDescent="0.45">
      <c r="B4" s="106" t="s">
        <v>165</v>
      </c>
    </row>
    <row r="5" spans="1:84" ht="19.5" thickBot="1" x14ac:dyDescent="0.45">
      <c r="B5" s="68" t="s">
        <v>122</v>
      </c>
      <c r="C5" s="93"/>
      <c r="D5" s="491" t="s">
        <v>121</v>
      </c>
      <c r="E5" s="492"/>
      <c r="F5" s="66" t="s">
        <v>120</v>
      </c>
      <c r="G5" s="66" t="s">
        <v>119</v>
      </c>
      <c r="H5" s="95" t="s">
        <v>190</v>
      </c>
      <c r="I5" s="66" t="s">
        <v>118</v>
      </c>
      <c r="J5" s="66" t="s">
        <v>117</v>
      </c>
      <c r="K5" s="66" t="s">
        <v>116</v>
      </c>
      <c r="L5" s="66" t="s">
        <v>115</v>
      </c>
      <c r="M5" s="66"/>
      <c r="N5" s="65" t="s">
        <v>114</v>
      </c>
      <c r="O5" s="65" t="s">
        <v>113</v>
      </c>
      <c r="P5" s="64" t="s">
        <v>112</v>
      </c>
      <c r="Q5" s="64" t="s">
        <v>164</v>
      </c>
      <c r="R5" s="63" t="s">
        <v>159</v>
      </c>
    </row>
    <row r="6" spans="1:84" ht="19.5" thickBot="1" x14ac:dyDescent="0.45">
      <c r="B6" s="68"/>
      <c r="C6" s="93"/>
      <c r="D6" s="67" t="s">
        <v>111</v>
      </c>
      <c r="E6" s="93" t="s">
        <v>110</v>
      </c>
      <c r="F6" s="66"/>
      <c r="G6" s="66"/>
      <c r="H6" s="66"/>
      <c r="I6" s="66"/>
      <c r="J6" s="66"/>
      <c r="K6" s="66"/>
      <c r="L6" s="66"/>
      <c r="M6" s="66"/>
      <c r="N6" s="65"/>
      <c r="O6" s="65"/>
      <c r="P6" s="64"/>
      <c r="Q6" s="64"/>
      <c r="R6" s="63"/>
    </row>
    <row r="7" spans="1:84" x14ac:dyDescent="0.4">
      <c r="B7" s="81"/>
      <c r="C7" s="80"/>
      <c r="D7" s="116" t="str">
        <f>B4 &amp; "_"</f>
        <v>table名_</v>
      </c>
      <c r="E7" s="104"/>
      <c r="F7" s="79" t="s">
        <v>163</v>
      </c>
      <c r="G7" s="79"/>
      <c r="H7" s="79"/>
      <c r="I7" s="78"/>
      <c r="J7" s="78"/>
      <c r="K7" s="78"/>
      <c r="L7" s="78"/>
      <c r="M7" s="78"/>
      <c r="N7" s="78"/>
      <c r="O7" s="78"/>
      <c r="P7" s="77"/>
      <c r="Q7" s="77"/>
      <c r="R7" s="76"/>
    </row>
    <row r="8" spans="1:84" ht="19.5" thickBot="1" x14ac:dyDescent="0.45">
      <c r="B8" s="50"/>
      <c r="C8" s="49"/>
      <c r="D8" s="118" t="str">
        <f>D7</f>
        <v>table名_</v>
      </c>
      <c r="E8" s="107"/>
      <c r="F8" s="48" t="s">
        <v>143</v>
      </c>
      <c r="G8" s="48"/>
      <c r="H8" s="48"/>
      <c r="I8" s="47"/>
      <c r="J8" s="47"/>
      <c r="K8" s="47"/>
      <c r="L8" s="47"/>
      <c r="M8" s="47"/>
      <c r="N8" s="47"/>
      <c r="O8" s="47"/>
      <c r="P8" s="46"/>
      <c r="Q8" s="46"/>
      <c r="R8" s="45"/>
    </row>
    <row r="11" spans="1:84" ht="19.5" thickBot="1" x14ac:dyDescent="0.45">
      <c r="A11" s="42"/>
      <c r="B11" s="106" t="s">
        <v>99</v>
      </c>
      <c r="Z11" s="43"/>
      <c r="AI11" s="41"/>
      <c r="AJ11" s="41"/>
      <c r="AK11" s="41"/>
      <c r="AL11" s="41"/>
      <c r="AM11" s="41"/>
      <c r="AN11" s="41"/>
      <c r="AO11" s="41"/>
      <c r="AP11" s="41"/>
      <c r="AQ11" s="38"/>
      <c r="AR11" s="38"/>
      <c r="AS11" s="38"/>
      <c r="AT11" s="38"/>
      <c r="AU11" s="40"/>
      <c r="AV11" s="39"/>
      <c r="AW11" s="38"/>
      <c r="AX11" s="38"/>
      <c r="AY11" s="38"/>
      <c r="AZ11" s="38"/>
      <c r="BA11" s="38"/>
      <c r="BF11" s="38"/>
      <c r="BG11" s="38"/>
      <c r="BU11" s="37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</row>
    <row r="12" spans="1:84" ht="19.5" thickBot="1" x14ac:dyDescent="0.45">
      <c r="A12" s="42"/>
      <c r="B12" s="487" t="s">
        <v>122</v>
      </c>
      <c r="C12" s="489" t="s">
        <v>100</v>
      </c>
      <c r="D12" s="491" t="s">
        <v>121</v>
      </c>
      <c r="E12" s="492"/>
      <c r="F12" s="486" t="s">
        <v>120</v>
      </c>
      <c r="G12" s="486" t="s">
        <v>119</v>
      </c>
      <c r="H12" s="479" t="s">
        <v>190</v>
      </c>
      <c r="I12" s="486" t="s">
        <v>118</v>
      </c>
      <c r="J12" s="486" t="s">
        <v>117</v>
      </c>
      <c r="K12" s="486" t="s">
        <v>116</v>
      </c>
      <c r="L12" s="486" t="s">
        <v>115</v>
      </c>
      <c r="M12" s="479" t="s">
        <v>315</v>
      </c>
      <c r="N12" s="481" t="s">
        <v>114</v>
      </c>
      <c r="O12" s="481" t="s">
        <v>113</v>
      </c>
      <c r="P12" s="481" t="s">
        <v>112</v>
      </c>
      <c r="Q12" s="481" t="s">
        <v>160</v>
      </c>
      <c r="R12" s="483" t="s">
        <v>159</v>
      </c>
      <c r="Z12" s="43"/>
      <c r="AI12" s="41"/>
      <c r="AJ12" s="41"/>
      <c r="AK12" s="41"/>
      <c r="AL12" s="41"/>
      <c r="AM12" s="41"/>
      <c r="AN12" s="41"/>
      <c r="AO12" s="41"/>
      <c r="AP12" s="41"/>
      <c r="AQ12" s="38"/>
      <c r="AR12" s="38"/>
      <c r="AS12" s="38"/>
      <c r="AT12" s="38"/>
      <c r="AU12" s="40"/>
      <c r="AV12" s="39"/>
      <c r="AW12" s="38"/>
      <c r="AX12" s="38"/>
      <c r="AY12" s="38"/>
      <c r="AZ12" s="38"/>
      <c r="BA12" s="38"/>
      <c r="BF12" s="38"/>
      <c r="BG12" s="38"/>
      <c r="BU12" s="37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</row>
    <row r="13" spans="1:84" ht="19.5" thickBot="1" x14ac:dyDescent="0.45">
      <c r="A13" s="42"/>
      <c r="B13" s="488"/>
      <c r="C13" s="490"/>
      <c r="D13" s="67" t="s">
        <v>111</v>
      </c>
      <c r="E13" s="93" t="s">
        <v>110</v>
      </c>
      <c r="F13" s="480"/>
      <c r="G13" s="480"/>
      <c r="H13" s="485"/>
      <c r="I13" s="480"/>
      <c r="J13" s="480"/>
      <c r="K13" s="480"/>
      <c r="L13" s="480"/>
      <c r="M13" s="480"/>
      <c r="N13" s="482"/>
      <c r="O13" s="482"/>
      <c r="P13" s="482"/>
      <c r="Q13" s="482"/>
      <c r="R13" s="484"/>
      <c r="Z13" s="43"/>
      <c r="AI13" s="41"/>
      <c r="AJ13" s="41"/>
      <c r="AK13" s="41"/>
      <c r="AL13" s="41"/>
      <c r="AM13" s="41"/>
      <c r="AN13" s="41"/>
      <c r="AO13" s="41"/>
      <c r="AP13" s="41"/>
      <c r="AQ13" s="38"/>
      <c r="AR13" s="38"/>
      <c r="AS13" s="38"/>
      <c r="AT13" s="38"/>
      <c r="AU13" s="40"/>
      <c r="AV13" s="39"/>
      <c r="AW13" s="38"/>
      <c r="AX13" s="38"/>
      <c r="AY13" s="38"/>
      <c r="AZ13" s="38"/>
      <c r="BA13" s="38"/>
      <c r="BF13" s="38"/>
      <c r="BG13" s="38"/>
      <c r="BU13" s="37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</row>
    <row r="14" spans="1:84" x14ac:dyDescent="0.4">
      <c r="A14" s="42"/>
      <c r="B14" s="100" t="s">
        <v>269</v>
      </c>
      <c r="C14" s="80" t="s">
        <v>158</v>
      </c>
      <c r="D14" s="116" t="str">
        <f>B11 &amp; "_"</f>
        <v>user_</v>
      </c>
      <c r="E14" s="104" t="s">
        <v>97</v>
      </c>
      <c r="F14" s="79" t="s">
        <v>107</v>
      </c>
      <c r="G14" s="79">
        <v>6</v>
      </c>
      <c r="H14" s="79"/>
      <c r="I14" s="78">
        <v>1</v>
      </c>
      <c r="J14" s="78">
        <v>1</v>
      </c>
      <c r="K14" s="78">
        <v>1</v>
      </c>
      <c r="L14" s="78"/>
      <c r="M14" s="78"/>
      <c r="N14" s="78"/>
      <c r="O14" s="78"/>
      <c r="P14" s="77"/>
      <c r="Q14" s="77"/>
      <c r="R14" s="76"/>
      <c r="S14" s="146" t="s">
        <v>102</v>
      </c>
      <c r="T14" s="144" t="s">
        <v>330</v>
      </c>
      <c r="Z14" s="43"/>
      <c r="AI14" s="41"/>
      <c r="AJ14" s="41"/>
      <c r="AK14" s="41"/>
      <c r="AL14" s="41"/>
      <c r="AM14" s="41"/>
      <c r="AN14" s="41"/>
      <c r="AO14" s="41"/>
      <c r="AP14" s="41"/>
      <c r="AQ14" s="38"/>
      <c r="AR14" s="38"/>
      <c r="AS14" s="38"/>
      <c r="AT14" s="38"/>
      <c r="AU14" s="40"/>
      <c r="AV14" s="39"/>
      <c r="AW14" s="38"/>
      <c r="AX14" s="38"/>
      <c r="AY14" s="38"/>
      <c r="AZ14" s="38"/>
      <c r="BA14" s="38"/>
      <c r="BF14" s="38"/>
      <c r="BG14" s="38"/>
      <c r="BU14" s="37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</row>
    <row r="15" spans="1:84" x14ac:dyDescent="0.4">
      <c r="A15" s="42"/>
      <c r="B15" s="56" t="s">
        <v>157</v>
      </c>
      <c r="C15" s="69" t="s">
        <v>156</v>
      </c>
      <c r="D15" s="117" t="str">
        <f t="shared" ref="D15:D27" si="0">D14</f>
        <v>user_</v>
      </c>
      <c r="E15" s="105" t="s">
        <v>98</v>
      </c>
      <c r="F15" s="94" t="s">
        <v>107</v>
      </c>
      <c r="G15" s="54">
        <v>256</v>
      </c>
      <c r="H15" s="54"/>
      <c r="I15" s="53">
        <v>1</v>
      </c>
      <c r="J15" s="53"/>
      <c r="K15" s="53"/>
      <c r="L15" s="53"/>
      <c r="M15" s="53"/>
      <c r="N15" s="53"/>
      <c r="O15" s="53"/>
      <c r="P15" s="52"/>
      <c r="Q15" s="52"/>
      <c r="R15" s="51"/>
      <c r="Z15" s="43"/>
      <c r="AI15" s="41"/>
      <c r="AJ15" s="41"/>
      <c r="AK15" s="41"/>
      <c r="AL15" s="41"/>
      <c r="AM15" s="41"/>
      <c r="AN15" s="41"/>
      <c r="AO15" s="41"/>
      <c r="AP15" s="41"/>
      <c r="AQ15" s="38"/>
      <c r="AR15" s="38"/>
      <c r="AS15" s="38"/>
      <c r="AT15" s="38"/>
      <c r="AU15" s="40"/>
      <c r="AV15" s="39"/>
      <c r="AW15" s="38"/>
      <c r="AX15" s="38"/>
      <c r="AY15" s="38"/>
      <c r="AZ15" s="38"/>
      <c r="BA15" s="38"/>
      <c r="BF15" s="38"/>
      <c r="BG15" s="38"/>
      <c r="BU15" s="37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</row>
    <row r="16" spans="1:84" x14ac:dyDescent="0.4">
      <c r="A16" s="42"/>
      <c r="B16" s="56" t="s">
        <v>155</v>
      </c>
      <c r="C16" s="69" t="s">
        <v>154</v>
      </c>
      <c r="D16" s="117" t="str">
        <f t="shared" si="0"/>
        <v>user_</v>
      </c>
      <c r="E16" s="105" t="s">
        <v>153</v>
      </c>
      <c r="F16" s="54" t="s">
        <v>107</v>
      </c>
      <c r="G16" s="54">
        <v>30</v>
      </c>
      <c r="H16" s="54"/>
      <c r="I16" s="53">
        <v>1</v>
      </c>
      <c r="J16" s="53"/>
      <c r="K16" s="53"/>
      <c r="L16" s="53"/>
      <c r="M16" s="53"/>
      <c r="N16" s="53"/>
      <c r="O16" s="53"/>
      <c r="P16" s="52"/>
      <c r="Q16" s="52"/>
      <c r="R16" s="51"/>
      <c r="Z16" s="43"/>
      <c r="AI16" s="41"/>
      <c r="AJ16" s="41"/>
      <c r="AK16" s="41"/>
      <c r="AL16" s="41"/>
      <c r="AM16" s="41"/>
      <c r="AN16" s="41"/>
      <c r="AO16" s="41"/>
      <c r="AP16" s="41"/>
      <c r="AQ16" s="38"/>
      <c r="AR16" s="38"/>
      <c r="AS16" s="38"/>
      <c r="AT16" s="38"/>
      <c r="AU16" s="40"/>
      <c r="AV16" s="39"/>
      <c r="AW16" s="38"/>
      <c r="AX16" s="38"/>
      <c r="AY16" s="38"/>
      <c r="AZ16" s="38"/>
      <c r="BA16" s="38"/>
      <c r="BF16" s="38"/>
      <c r="BG16" s="38"/>
      <c r="BU16" s="37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</row>
    <row r="17" spans="1:84" x14ac:dyDescent="0.4">
      <c r="A17" s="42"/>
      <c r="B17" s="56" t="s">
        <v>152</v>
      </c>
      <c r="C17" s="69" t="s">
        <v>151</v>
      </c>
      <c r="D17" s="117" t="str">
        <f t="shared" si="0"/>
        <v>user_</v>
      </c>
      <c r="E17" s="105" t="s">
        <v>150</v>
      </c>
      <c r="F17" s="54" t="s">
        <v>107</v>
      </c>
      <c r="G17" s="54">
        <v>30</v>
      </c>
      <c r="H17" s="54"/>
      <c r="I17" s="53">
        <v>1</v>
      </c>
      <c r="J17" s="53"/>
      <c r="K17" s="53"/>
      <c r="L17" s="53"/>
      <c r="M17" s="53"/>
      <c r="N17" s="53"/>
      <c r="O17" s="53"/>
      <c r="P17" s="52"/>
      <c r="Q17" s="52"/>
      <c r="R17" s="51"/>
      <c r="Z17" s="43"/>
      <c r="AI17" s="41"/>
      <c r="AJ17" s="41"/>
      <c r="AK17" s="41"/>
      <c r="AL17" s="41"/>
      <c r="AM17" s="41"/>
      <c r="AN17" s="41"/>
      <c r="AO17" s="41"/>
      <c r="AP17" s="41"/>
      <c r="AQ17" s="38"/>
      <c r="AR17" s="38"/>
      <c r="AS17" s="38"/>
      <c r="AT17" s="38"/>
      <c r="AU17" s="40"/>
      <c r="AV17" s="39"/>
      <c r="AW17" s="38"/>
      <c r="AX17" s="38"/>
      <c r="AY17" s="38"/>
      <c r="AZ17" s="38"/>
      <c r="BA17" s="38"/>
      <c r="BF17" s="38"/>
      <c r="BG17" s="38"/>
      <c r="BU17" s="37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</row>
    <row r="18" spans="1:84" x14ac:dyDescent="0.4">
      <c r="A18" s="42"/>
      <c r="B18" s="56" t="s">
        <v>149</v>
      </c>
      <c r="C18" s="69" t="s">
        <v>148</v>
      </c>
      <c r="D18" s="117" t="str">
        <f t="shared" si="0"/>
        <v>user_</v>
      </c>
      <c r="E18" s="105" t="s">
        <v>166</v>
      </c>
      <c r="F18" s="54" t="s">
        <v>107</v>
      </c>
      <c r="G18" s="54">
        <v>30</v>
      </c>
      <c r="H18" s="54"/>
      <c r="I18" s="53">
        <v>1</v>
      </c>
      <c r="J18" s="53"/>
      <c r="K18" s="53"/>
      <c r="L18" s="53"/>
      <c r="M18" s="53"/>
      <c r="N18" s="53"/>
      <c r="O18" s="53"/>
      <c r="P18" s="52"/>
      <c r="Q18" s="52"/>
      <c r="R18" s="51"/>
      <c r="Z18" s="43"/>
      <c r="AI18" s="41"/>
      <c r="AJ18" s="41"/>
      <c r="AK18" s="41"/>
      <c r="AL18" s="41"/>
      <c r="AM18" s="41"/>
      <c r="AN18" s="41"/>
      <c r="AO18" s="41"/>
      <c r="AP18" s="41"/>
      <c r="AQ18" s="38"/>
      <c r="AR18" s="38"/>
      <c r="AS18" s="38"/>
      <c r="AT18" s="38"/>
      <c r="AU18" s="40"/>
      <c r="AV18" s="39"/>
      <c r="AW18" s="38"/>
      <c r="AX18" s="38"/>
      <c r="AY18" s="38"/>
      <c r="AZ18" s="38"/>
      <c r="BA18" s="38"/>
      <c r="BF18" s="38"/>
      <c r="BG18" s="38"/>
      <c r="BU18" s="37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</row>
    <row r="19" spans="1:84" x14ac:dyDescent="0.4">
      <c r="A19" s="42"/>
      <c r="B19" s="56" t="s">
        <v>147</v>
      </c>
      <c r="C19" s="69" t="s">
        <v>146</v>
      </c>
      <c r="D19" s="117" t="str">
        <f t="shared" si="0"/>
        <v>user_</v>
      </c>
      <c r="E19" s="105" t="s">
        <v>167</v>
      </c>
      <c r="F19" s="54" t="s">
        <v>107</v>
      </c>
      <c r="G19" s="54">
        <v>30</v>
      </c>
      <c r="H19" s="54"/>
      <c r="I19" s="53">
        <v>1</v>
      </c>
      <c r="J19" s="53"/>
      <c r="K19" s="53"/>
      <c r="L19" s="53"/>
      <c r="M19" s="53"/>
      <c r="N19" s="53"/>
      <c r="O19" s="53"/>
      <c r="P19" s="52"/>
      <c r="Q19" s="52"/>
      <c r="R19" s="51"/>
      <c r="Z19" s="43"/>
      <c r="AI19" s="41"/>
      <c r="AJ19" s="41"/>
      <c r="AK19" s="41"/>
      <c r="AL19" s="41"/>
      <c r="AM19" s="41"/>
      <c r="AN19" s="41"/>
      <c r="AO19" s="41"/>
      <c r="AP19" s="41"/>
      <c r="AQ19" s="38"/>
      <c r="AR19" s="38"/>
      <c r="AS19" s="38"/>
      <c r="AT19" s="38"/>
      <c r="AU19" s="40"/>
      <c r="AV19" s="39"/>
      <c r="AW19" s="38"/>
      <c r="AX19" s="38"/>
      <c r="AY19" s="38"/>
      <c r="AZ19" s="38"/>
      <c r="BA19" s="38"/>
      <c r="BF19" s="38"/>
      <c r="BG19" s="38"/>
      <c r="BU19" s="37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</row>
    <row r="20" spans="1:84" x14ac:dyDescent="0.4">
      <c r="A20" s="42"/>
      <c r="B20" s="56" t="s">
        <v>145</v>
      </c>
      <c r="C20" s="69" t="s">
        <v>145</v>
      </c>
      <c r="D20" s="117" t="str">
        <f t="shared" si="0"/>
        <v>user_</v>
      </c>
      <c r="E20" s="105" t="s">
        <v>144</v>
      </c>
      <c r="F20" s="54" t="s">
        <v>143</v>
      </c>
      <c r="G20" s="54"/>
      <c r="H20" s="54"/>
      <c r="I20" s="53">
        <v>1</v>
      </c>
      <c r="J20" s="53"/>
      <c r="K20" s="53"/>
      <c r="L20" s="53"/>
      <c r="M20" s="53"/>
      <c r="N20" s="53"/>
      <c r="O20" s="53"/>
      <c r="P20" s="52"/>
      <c r="Q20" s="52"/>
      <c r="R20" s="51"/>
      <c r="Z20" s="43"/>
      <c r="AI20" s="41"/>
      <c r="AJ20" s="41"/>
      <c r="AK20" s="41"/>
      <c r="AL20" s="41"/>
      <c r="AM20" s="41"/>
      <c r="AN20" s="41"/>
      <c r="AO20" s="41"/>
      <c r="AP20" s="41"/>
      <c r="AQ20" s="38"/>
      <c r="AR20" s="38"/>
      <c r="AS20" s="38"/>
      <c r="AT20" s="38"/>
      <c r="AU20" s="40"/>
      <c r="AV20" s="39"/>
      <c r="AW20" s="38"/>
      <c r="AX20" s="38"/>
      <c r="AY20" s="38"/>
      <c r="AZ20" s="38"/>
      <c r="BA20" s="38"/>
      <c r="BF20" s="38"/>
      <c r="BG20" s="38"/>
      <c r="BU20" s="37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</row>
    <row r="21" spans="1:84" x14ac:dyDescent="0.4">
      <c r="A21" s="42"/>
      <c r="B21" s="56" t="s">
        <v>142</v>
      </c>
      <c r="C21" s="69" t="s">
        <v>141</v>
      </c>
      <c r="D21" s="117" t="str">
        <f t="shared" si="0"/>
        <v>user_</v>
      </c>
      <c r="E21" s="105" t="s">
        <v>140</v>
      </c>
      <c r="F21" s="54" t="s">
        <v>107</v>
      </c>
      <c r="G21" s="54">
        <v>3</v>
      </c>
      <c r="H21" s="54"/>
      <c r="I21" s="53">
        <v>1</v>
      </c>
      <c r="J21" s="53"/>
      <c r="K21" s="53"/>
      <c r="L21" s="53"/>
      <c r="M21" s="53"/>
      <c r="N21" s="53"/>
      <c r="O21" s="53"/>
      <c r="P21" s="52"/>
      <c r="Q21" s="52"/>
      <c r="R21" s="51"/>
      <c r="Z21" s="43"/>
      <c r="AI21" s="41"/>
      <c r="AJ21" s="41"/>
      <c r="AK21" s="41"/>
      <c r="AL21" s="41"/>
      <c r="AM21" s="41"/>
      <c r="AN21" s="41"/>
      <c r="AO21" s="41"/>
      <c r="AP21" s="41"/>
      <c r="AQ21" s="38"/>
      <c r="AR21" s="38"/>
      <c r="AS21" s="38"/>
      <c r="AT21" s="38"/>
      <c r="AU21" s="40"/>
      <c r="AV21" s="39"/>
      <c r="AW21" s="38"/>
      <c r="AX21" s="38"/>
      <c r="AY21" s="38"/>
      <c r="AZ21" s="38"/>
      <c r="BA21" s="38"/>
      <c r="BF21" s="38"/>
      <c r="BG21" s="38"/>
      <c r="BU21" s="37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</row>
    <row r="22" spans="1:84" x14ac:dyDescent="0.4">
      <c r="A22" s="42"/>
      <c r="B22" s="56" t="s">
        <v>139</v>
      </c>
      <c r="C22" s="69" t="s">
        <v>138</v>
      </c>
      <c r="D22" s="117" t="str">
        <f t="shared" si="0"/>
        <v>user_</v>
      </c>
      <c r="E22" s="105" t="s">
        <v>137</v>
      </c>
      <c r="F22" s="54" t="s">
        <v>136</v>
      </c>
      <c r="G22" s="54">
        <v>7</v>
      </c>
      <c r="H22" s="54"/>
      <c r="I22" s="53">
        <v>1</v>
      </c>
      <c r="J22" s="53"/>
      <c r="K22" s="53"/>
      <c r="L22" s="53"/>
      <c r="M22" s="53"/>
      <c r="N22" s="53"/>
      <c r="O22" s="53"/>
      <c r="P22" s="52"/>
      <c r="Q22" s="52">
        <v>1</v>
      </c>
      <c r="R22" s="51">
        <v>1</v>
      </c>
      <c r="Z22" s="43"/>
      <c r="AI22" s="41"/>
      <c r="AJ22" s="41"/>
      <c r="AK22" s="41"/>
      <c r="AL22" s="41"/>
      <c r="AM22" s="41"/>
      <c r="AN22" s="41"/>
      <c r="AO22" s="41"/>
      <c r="AP22" s="41"/>
      <c r="AQ22" s="38"/>
      <c r="AR22" s="38"/>
      <c r="AS22" s="38"/>
      <c r="AT22" s="38"/>
      <c r="AU22" s="40"/>
      <c r="AV22" s="39"/>
      <c r="AW22" s="38"/>
      <c r="AX22" s="38"/>
      <c r="AY22" s="38"/>
      <c r="AZ22" s="38"/>
      <c r="BA22" s="38"/>
      <c r="BF22" s="38"/>
      <c r="BG22" s="38"/>
      <c r="BU22" s="37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</row>
    <row r="23" spans="1:84" x14ac:dyDescent="0.4">
      <c r="A23" s="42"/>
      <c r="B23" s="56" t="s">
        <v>173</v>
      </c>
      <c r="C23" s="69" t="s">
        <v>174</v>
      </c>
      <c r="D23" s="117" t="str">
        <f t="shared" ref="D23:D25" si="1">D21</f>
        <v>user_</v>
      </c>
      <c r="E23" s="125" t="s">
        <v>168</v>
      </c>
      <c r="F23" s="54" t="s">
        <v>107</v>
      </c>
      <c r="G23" s="54">
        <v>4</v>
      </c>
      <c r="H23" s="54"/>
      <c r="I23" s="53">
        <v>1</v>
      </c>
      <c r="J23" s="53"/>
      <c r="K23" s="53"/>
      <c r="L23" s="53"/>
      <c r="M23" s="53"/>
      <c r="N23" s="53"/>
      <c r="O23" s="53"/>
      <c r="P23" s="52"/>
      <c r="Q23" s="52"/>
      <c r="R23" s="51"/>
      <c r="Z23" s="43"/>
      <c r="AI23" s="41"/>
      <c r="AJ23" s="41"/>
      <c r="AK23" s="41"/>
      <c r="AL23" s="41"/>
      <c r="AM23" s="41"/>
      <c r="AN23" s="41"/>
      <c r="AO23" s="41"/>
      <c r="AP23" s="41"/>
      <c r="AQ23" s="38"/>
      <c r="AR23" s="38"/>
      <c r="AS23" s="38"/>
      <c r="AT23" s="38"/>
      <c r="AU23" s="40"/>
      <c r="AV23" s="39"/>
      <c r="AW23" s="38"/>
      <c r="AX23" s="38"/>
      <c r="AY23" s="38"/>
      <c r="AZ23" s="38"/>
      <c r="BA23" s="38"/>
      <c r="BF23" s="38"/>
      <c r="BG23" s="38"/>
      <c r="BU23" s="37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</row>
    <row r="24" spans="1:84" x14ac:dyDescent="0.4">
      <c r="A24" s="42"/>
      <c r="B24" s="56" t="s">
        <v>175</v>
      </c>
      <c r="C24" s="69" t="s">
        <v>176</v>
      </c>
      <c r="D24" s="117" t="str">
        <f t="shared" si="1"/>
        <v>user_</v>
      </c>
      <c r="E24" s="126" t="s">
        <v>177</v>
      </c>
      <c r="F24" s="54" t="s">
        <v>107</v>
      </c>
      <c r="G24" s="54">
        <v>20</v>
      </c>
      <c r="H24" s="54"/>
      <c r="I24" s="53">
        <v>1</v>
      </c>
      <c r="J24" s="53"/>
      <c r="K24" s="53"/>
      <c r="L24" s="53"/>
      <c r="M24" s="53"/>
      <c r="N24" s="53"/>
      <c r="O24" s="53"/>
      <c r="P24" s="52"/>
      <c r="Q24" s="52"/>
      <c r="R24" s="51"/>
      <c r="Z24" s="43"/>
      <c r="AI24" s="41"/>
      <c r="AJ24" s="41"/>
      <c r="AK24" s="41"/>
      <c r="AL24" s="41"/>
      <c r="AM24" s="41"/>
      <c r="AN24" s="41"/>
      <c r="AO24" s="41"/>
      <c r="AP24" s="41"/>
      <c r="AQ24" s="38"/>
      <c r="AR24" s="38"/>
      <c r="AS24" s="38"/>
      <c r="AT24" s="38"/>
      <c r="AU24" s="40"/>
      <c r="AV24" s="39"/>
      <c r="AW24" s="38"/>
      <c r="AX24" s="38"/>
      <c r="AY24" s="38"/>
      <c r="AZ24" s="38"/>
      <c r="BA24" s="38"/>
      <c r="BF24" s="38"/>
      <c r="BG24" s="38"/>
      <c r="BU24" s="37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</row>
    <row r="25" spans="1:84" x14ac:dyDescent="0.4">
      <c r="A25" s="42"/>
      <c r="B25" s="56" t="s">
        <v>178</v>
      </c>
      <c r="C25" s="69" t="s">
        <v>179</v>
      </c>
      <c r="D25" s="117" t="str">
        <f t="shared" si="1"/>
        <v>user_</v>
      </c>
      <c r="E25" s="126" t="s">
        <v>180</v>
      </c>
      <c r="F25" s="54" t="s">
        <v>107</v>
      </c>
      <c r="G25" s="54">
        <v>20</v>
      </c>
      <c r="H25" s="54"/>
      <c r="I25" s="53">
        <v>1</v>
      </c>
      <c r="J25" s="53"/>
      <c r="K25" s="53"/>
      <c r="L25" s="53"/>
      <c r="M25" s="53"/>
      <c r="N25" s="53"/>
      <c r="O25" s="53"/>
      <c r="P25" s="52"/>
      <c r="Q25" s="52"/>
      <c r="R25" s="51"/>
      <c r="Z25" s="43"/>
      <c r="AI25" s="41"/>
      <c r="AJ25" s="41"/>
      <c r="AK25" s="41"/>
      <c r="AL25" s="41"/>
      <c r="AM25" s="41"/>
      <c r="AN25" s="41"/>
      <c r="AO25" s="41"/>
      <c r="AP25" s="41"/>
      <c r="AQ25" s="38"/>
      <c r="AR25" s="38"/>
      <c r="AS25" s="38"/>
      <c r="AT25" s="38"/>
      <c r="AU25" s="40"/>
      <c r="AV25" s="39"/>
      <c r="AW25" s="38"/>
      <c r="AX25" s="38"/>
      <c r="AY25" s="38"/>
      <c r="AZ25" s="38"/>
      <c r="BA25" s="38"/>
      <c r="BF25" s="38"/>
      <c r="BG25" s="38"/>
      <c r="BU25" s="37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</row>
    <row r="26" spans="1:84" x14ac:dyDescent="0.4">
      <c r="A26" s="42" t="s">
        <v>135</v>
      </c>
      <c r="B26" s="75" t="s">
        <v>132</v>
      </c>
      <c r="C26" s="74" t="s">
        <v>134</v>
      </c>
      <c r="D26" s="119" t="str">
        <f>D22</f>
        <v>user_</v>
      </c>
      <c r="E26" s="108" t="s">
        <v>130</v>
      </c>
      <c r="F26" s="73" t="s">
        <v>133</v>
      </c>
      <c r="G26" s="73">
        <v>11</v>
      </c>
      <c r="H26" s="73"/>
      <c r="I26" s="72"/>
      <c r="J26" s="72"/>
      <c r="K26" s="72"/>
      <c r="L26" s="72"/>
      <c r="M26" s="72"/>
      <c r="N26" s="72"/>
      <c r="O26" s="72"/>
      <c r="P26" s="71"/>
      <c r="Q26" s="71">
        <v>1</v>
      </c>
      <c r="R26" s="70">
        <v>1</v>
      </c>
      <c r="Z26" s="43"/>
      <c r="AI26" s="41"/>
      <c r="AJ26" s="41"/>
      <c r="AK26" s="41"/>
      <c r="AL26" s="41"/>
      <c r="AM26" s="41"/>
      <c r="AN26" s="41"/>
      <c r="AO26" s="41"/>
      <c r="AP26" s="41"/>
      <c r="AQ26" s="38"/>
      <c r="AR26" s="38"/>
      <c r="AS26" s="38"/>
      <c r="AT26" s="38"/>
      <c r="AU26" s="40"/>
      <c r="AV26" s="39"/>
      <c r="AW26" s="38"/>
      <c r="AX26" s="38"/>
      <c r="AY26" s="38"/>
      <c r="AZ26" s="38"/>
      <c r="BA26" s="38"/>
      <c r="BF26" s="38"/>
      <c r="BG26" s="38"/>
      <c r="BU26" s="37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</row>
    <row r="27" spans="1:84" x14ac:dyDescent="0.4">
      <c r="A27" s="42"/>
      <c r="B27" s="96" t="s">
        <v>132</v>
      </c>
      <c r="C27" s="69" t="s">
        <v>131</v>
      </c>
      <c r="D27" s="117" t="str">
        <f t="shared" si="0"/>
        <v>user_</v>
      </c>
      <c r="E27" s="105" t="s">
        <v>130</v>
      </c>
      <c r="F27" s="54" t="s">
        <v>107</v>
      </c>
      <c r="G27" s="54">
        <v>13</v>
      </c>
      <c r="H27" s="54"/>
      <c r="I27" s="53">
        <v>1</v>
      </c>
      <c r="J27" s="53"/>
      <c r="K27" s="53"/>
      <c r="L27" s="53"/>
      <c r="M27" s="53"/>
      <c r="N27" s="53"/>
      <c r="O27" s="53"/>
      <c r="P27" s="52"/>
      <c r="Q27" s="52"/>
      <c r="R27" s="51"/>
      <c r="Z27" s="43"/>
      <c r="AI27" s="41"/>
      <c r="AJ27" s="41"/>
      <c r="AK27" s="41"/>
      <c r="AL27" s="41"/>
      <c r="AM27" s="41"/>
      <c r="AN27" s="41"/>
      <c r="AO27" s="41"/>
      <c r="AP27" s="41"/>
      <c r="AQ27" s="38"/>
      <c r="AR27" s="38"/>
      <c r="AS27" s="38"/>
      <c r="AT27" s="38"/>
      <c r="AU27" s="40"/>
      <c r="AV27" s="39"/>
      <c r="AW27" s="38"/>
      <c r="AX27" s="38"/>
      <c r="AY27" s="38"/>
      <c r="AZ27" s="38"/>
      <c r="BA27" s="38"/>
      <c r="BF27" s="38"/>
      <c r="BG27" s="38"/>
      <c r="BU27" s="37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</row>
    <row r="28" spans="1:84" ht="19.5" thickBot="1" x14ac:dyDescent="0.45">
      <c r="A28" s="42"/>
      <c r="B28" s="56" t="s">
        <v>129</v>
      </c>
      <c r="C28" s="89" t="s">
        <v>181</v>
      </c>
      <c r="D28" s="117" t="str">
        <f>D26</f>
        <v>user_</v>
      </c>
      <c r="E28" s="109" t="s">
        <v>128</v>
      </c>
      <c r="F28" s="94" t="s">
        <v>162</v>
      </c>
      <c r="G28" s="54" t="s">
        <v>171</v>
      </c>
      <c r="H28" s="54"/>
      <c r="I28" s="53">
        <v>1</v>
      </c>
      <c r="J28" s="53"/>
      <c r="K28" s="124">
        <v>1</v>
      </c>
      <c r="L28" s="53"/>
      <c r="M28" s="53"/>
      <c r="N28" s="53"/>
      <c r="O28" s="53"/>
      <c r="P28" s="52"/>
      <c r="Q28" s="52"/>
      <c r="R28" s="51"/>
      <c r="Z28" s="43"/>
      <c r="AI28" s="41"/>
      <c r="AJ28" s="41"/>
      <c r="AK28" s="41"/>
      <c r="AL28" s="41"/>
      <c r="AM28" s="41"/>
      <c r="AN28" s="41"/>
      <c r="AO28" s="41"/>
      <c r="AP28" s="41"/>
      <c r="AQ28" s="38"/>
      <c r="AR28" s="38"/>
      <c r="AS28" s="38"/>
      <c r="AT28" s="38"/>
      <c r="AU28" s="40"/>
      <c r="AV28" s="39"/>
      <c r="AW28" s="38"/>
      <c r="AX28" s="38"/>
      <c r="AY28" s="38"/>
      <c r="AZ28" s="38"/>
      <c r="BA28" s="38"/>
      <c r="BF28" s="38"/>
      <c r="BG28" s="38"/>
      <c r="BU28" s="37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</row>
    <row r="29" spans="1:84" x14ac:dyDescent="0.4">
      <c r="A29" s="42"/>
      <c r="B29" s="56" t="s">
        <v>127</v>
      </c>
      <c r="C29" s="69" t="s">
        <v>126</v>
      </c>
      <c r="D29" s="117" t="str">
        <f>D28</f>
        <v>user_</v>
      </c>
      <c r="E29" s="109" t="s">
        <v>316</v>
      </c>
      <c r="F29" s="54" t="s">
        <v>123</v>
      </c>
      <c r="G29" s="54">
        <v>1</v>
      </c>
      <c r="H29" s="54"/>
      <c r="I29" s="53">
        <v>1</v>
      </c>
      <c r="J29" s="53"/>
      <c r="K29" s="53"/>
      <c r="L29" s="53"/>
      <c r="M29" s="53">
        <v>1</v>
      </c>
      <c r="N29" s="139" t="s">
        <v>325</v>
      </c>
      <c r="O29" s="139" t="s">
        <v>326</v>
      </c>
      <c r="P29" s="52"/>
      <c r="Q29" s="52"/>
      <c r="R29" s="51"/>
      <c r="S29" s="146"/>
      <c r="Z29" s="43"/>
      <c r="AI29" s="41"/>
      <c r="AJ29" s="41"/>
      <c r="AK29" s="41"/>
      <c r="AL29" s="41"/>
      <c r="AM29" s="41"/>
      <c r="AN29" s="41"/>
      <c r="AO29" s="41"/>
      <c r="AP29" s="41"/>
      <c r="AQ29" s="38"/>
      <c r="AR29" s="38"/>
      <c r="AS29" s="38"/>
      <c r="AT29" s="38"/>
      <c r="AU29" s="40"/>
      <c r="AV29" s="39"/>
      <c r="AW29" s="38"/>
      <c r="AX29" s="38"/>
      <c r="AY29" s="38"/>
      <c r="AZ29" s="38"/>
      <c r="BA29" s="38"/>
      <c r="BF29" s="38"/>
      <c r="BG29" s="38"/>
      <c r="BU29" s="37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</row>
    <row r="30" spans="1:84" x14ac:dyDescent="0.4">
      <c r="A30" s="42"/>
      <c r="B30" s="56" t="s">
        <v>125</v>
      </c>
      <c r="C30" s="69" t="s">
        <v>124</v>
      </c>
      <c r="D30" s="117" t="str">
        <f>D29</f>
        <v>user_</v>
      </c>
      <c r="E30" s="109" t="s">
        <v>317</v>
      </c>
      <c r="F30" s="54" t="s">
        <v>107</v>
      </c>
      <c r="G30" s="54">
        <v>20</v>
      </c>
      <c r="H30" s="54"/>
      <c r="I30" s="53">
        <v>1</v>
      </c>
      <c r="J30" s="53"/>
      <c r="K30" s="53"/>
      <c r="L30" s="53"/>
      <c r="M30" s="53"/>
      <c r="N30" s="53"/>
      <c r="O30" s="53"/>
      <c r="P30" s="52"/>
      <c r="Q30" s="52"/>
      <c r="R30" s="51"/>
      <c r="Z30" s="43"/>
      <c r="AI30" s="41"/>
      <c r="AJ30" s="41"/>
      <c r="AK30" s="41"/>
      <c r="AL30" s="41"/>
      <c r="AM30" s="41"/>
      <c r="AN30" s="41"/>
      <c r="AO30" s="41"/>
      <c r="AP30" s="41"/>
      <c r="AQ30" s="38"/>
      <c r="AR30" s="38"/>
      <c r="AS30" s="38"/>
      <c r="AT30" s="38"/>
      <c r="AU30" s="40"/>
      <c r="AV30" s="39"/>
      <c r="AW30" s="38"/>
      <c r="AX30" s="38"/>
      <c r="AY30" s="38"/>
      <c r="AZ30" s="38"/>
      <c r="BA30" s="38"/>
      <c r="BF30" s="38"/>
      <c r="BG30" s="38"/>
      <c r="BU30" s="37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</row>
    <row r="31" spans="1:84" x14ac:dyDescent="0.4">
      <c r="A31" s="42"/>
      <c r="B31" s="91" t="s">
        <v>208</v>
      </c>
      <c r="C31" s="90" t="s">
        <v>209</v>
      </c>
      <c r="D31" s="117" t="str">
        <f>D30</f>
        <v>user_</v>
      </c>
      <c r="E31" s="109" t="s">
        <v>210</v>
      </c>
      <c r="F31" s="94" t="s">
        <v>211</v>
      </c>
      <c r="G31" s="94" t="s">
        <v>172</v>
      </c>
      <c r="H31" s="54"/>
      <c r="I31" s="53">
        <v>1</v>
      </c>
      <c r="J31" s="53"/>
      <c r="K31" s="53"/>
      <c r="L31" s="53"/>
      <c r="M31" s="53"/>
      <c r="N31" s="53"/>
      <c r="O31" s="53"/>
      <c r="P31" s="52"/>
      <c r="Q31" s="52"/>
      <c r="R31" s="51"/>
      <c r="Z31" s="43"/>
      <c r="AI31" s="41"/>
      <c r="AJ31" s="41"/>
      <c r="AK31" s="41"/>
      <c r="AL31" s="41"/>
      <c r="AM31" s="41"/>
      <c r="AN31" s="41"/>
      <c r="AO31" s="41"/>
      <c r="AP31" s="41"/>
      <c r="AQ31" s="38"/>
      <c r="AR31" s="38"/>
      <c r="AS31" s="38"/>
      <c r="AT31" s="38"/>
      <c r="AU31" s="40"/>
      <c r="AV31" s="39"/>
      <c r="AW31" s="38"/>
      <c r="AX31" s="38"/>
      <c r="AY31" s="38"/>
      <c r="AZ31" s="38"/>
      <c r="BA31" s="38"/>
      <c r="BF31" s="38"/>
      <c r="BG31" s="38"/>
      <c r="BU31" s="37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</row>
    <row r="32" spans="1:84" x14ac:dyDescent="0.4">
      <c r="A32" s="42"/>
      <c r="B32" s="91" t="s">
        <v>184</v>
      </c>
      <c r="C32" s="90" t="s">
        <v>186</v>
      </c>
      <c r="D32" s="117" t="str">
        <f>D31</f>
        <v>user_</v>
      </c>
      <c r="E32" s="109" t="s">
        <v>183</v>
      </c>
      <c r="F32" s="54" t="s">
        <v>123</v>
      </c>
      <c r="G32" s="54">
        <v>1</v>
      </c>
      <c r="H32" s="54">
        <v>0</v>
      </c>
      <c r="I32" s="53">
        <v>1</v>
      </c>
      <c r="J32" s="53"/>
      <c r="K32" s="53"/>
      <c r="L32" s="53"/>
      <c r="M32" s="53"/>
      <c r="N32" s="53"/>
      <c r="O32" s="53"/>
      <c r="P32" s="52"/>
      <c r="Q32" s="52"/>
      <c r="R32" s="51"/>
      <c r="Z32" s="43"/>
      <c r="AI32" s="41"/>
      <c r="AJ32" s="41"/>
      <c r="AK32" s="41"/>
      <c r="AL32" s="41"/>
      <c r="AM32" s="41"/>
      <c r="AN32" s="41"/>
      <c r="AO32" s="41"/>
      <c r="AP32" s="41"/>
      <c r="AQ32" s="38"/>
      <c r="AR32" s="38"/>
      <c r="AS32" s="38"/>
      <c r="AT32" s="38"/>
      <c r="AU32" s="40"/>
      <c r="AV32" s="39"/>
      <c r="AW32" s="38"/>
      <c r="AX32" s="38"/>
      <c r="AY32" s="38"/>
      <c r="AZ32" s="38"/>
      <c r="BA32" s="38"/>
      <c r="BF32" s="38"/>
      <c r="BG32" s="38"/>
      <c r="BU32" s="37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</row>
    <row r="33" spans="1:84" x14ac:dyDescent="0.4">
      <c r="A33" s="42"/>
      <c r="B33" s="91" t="s">
        <v>262</v>
      </c>
      <c r="C33" s="90" t="s">
        <v>258</v>
      </c>
      <c r="D33" s="117" t="str">
        <f>D16</f>
        <v>user_</v>
      </c>
      <c r="E33" s="109" t="s">
        <v>264</v>
      </c>
      <c r="F33" s="94" t="s">
        <v>161</v>
      </c>
      <c r="G33" s="94" t="s">
        <v>1</v>
      </c>
      <c r="H33" s="54"/>
      <c r="I33" s="53"/>
      <c r="J33" s="53"/>
      <c r="K33" s="53"/>
      <c r="L33" s="53"/>
      <c r="M33" s="53"/>
      <c r="N33" s="53"/>
      <c r="O33" s="53"/>
      <c r="P33" s="52"/>
      <c r="Q33" s="52"/>
      <c r="R33" s="51"/>
      <c r="Z33" s="43"/>
      <c r="AI33" s="41"/>
      <c r="AJ33" s="41"/>
      <c r="AK33" s="41"/>
      <c r="AL33" s="41"/>
      <c r="AM33" s="41"/>
      <c r="AN33" s="41"/>
      <c r="AO33" s="41"/>
      <c r="AP33" s="41"/>
      <c r="AQ33" s="38"/>
      <c r="AR33" s="38"/>
      <c r="AS33" s="38"/>
      <c r="AT33" s="38"/>
      <c r="AU33" s="40"/>
      <c r="AV33" s="39"/>
      <c r="AW33" s="38"/>
      <c r="AX33" s="38"/>
      <c r="AY33" s="38"/>
      <c r="AZ33" s="38"/>
      <c r="BA33" s="38"/>
      <c r="BF33" s="38"/>
      <c r="BG33" s="38"/>
      <c r="BU33" s="37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</row>
    <row r="34" spans="1:84" x14ac:dyDescent="0.4">
      <c r="A34" s="42"/>
      <c r="B34" s="91" t="s">
        <v>185</v>
      </c>
      <c r="C34" s="90" t="s">
        <v>187</v>
      </c>
      <c r="D34" s="117" t="str">
        <f>D18</f>
        <v>user_</v>
      </c>
      <c r="E34" s="109" t="s">
        <v>182</v>
      </c>
      <c r="F34" s="54" t="s">
        <v>123</v>
      </c>
      <c r="G34" s="54">
        <v>1</v>
      </c>
      <c r="H34" s="54">
        <v>0</v>
      </c>
      <c r="I34" s="53">
        <v>1</v>
      </c>
      <c r="J34" s="53"/>
      <c r="K34" s="53"/>
      <c r="L34" s="53"/>
      <c r="M34" s="53"/>
      <c r="N34" s="53"/>
      <c r="O34" s="53"/>
      <c r="P34" s="52"/>
      <c r="Q34" s="52"/>
      <c r="R34" s="51"/>
      <c r="Z34" s="43"/>
      <c r="AI34" s="41"/>
      <c r="AJ34" s="41"/>
      <c r="AK34" s="41"/>
      <c r="AL34" s="41"/>
      <c r="AM34" s="41"/>
      <c r="AN34" s="41"/>
      <c r="AO34" s="41"/>
      <c r="AP34" s="41"/>
      <c r="AQ34" s="38"/>
      <c r="AR34" s="38"/>
      <c r="AS34" s="38"/>
      <c r="AT34" s="38"/>
      <c r="AU34" s="40"/>
      <c r="AV34" s="39"/>
      <c r="AW34" s="38"/>
      <c r="AX34" s="38"/>
      <c r="AY34" s="38"/>
      <c r="AZ34" s="38"/>
      <c r="BA34" s="38"/>
      <c r="BF34" s="38"/>
      <c r="BG34" s="38"/>
      <c r="BU34" s="37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</row>
    <row r="35" spans="1:84" x14ac:dyDescent="0.4">
      <c r="A35" s="42"/>
      <c r="B35" s="91" t="s">
        <v>263</v>
      </c>
      <c r="C35" s="90" t="s">
        <v>258</v>
      </c>
      <c r="D35" s="117" t="str">
        <f>D18</f>
        <v>user_</v>
      </c>
      <c r="E35" s="109" t="s">
        <v>265</v>
      </c>
      <c r="F35" s="94" t="s">
        <v>161</v>
      </c>
      <c r="G35" s="94" t="s">
        <v>1</v>
      </c>
      <c r="H35" s="54"/>
      <c r="I35" s="53"/>
      <c r="J35" s="53"/>
      <c r="K35" s="53"/>
      <c r="L35" s="53"/>
      <c r="M35" s="53"/>
      <c r="N35" s="53"/>
      <c r="O35" s="53"/>
      <c r="P35" s="52"/>
      <c r="Q35" s="52"/>
      <c r="R35" s="51"/>
      <c r="Z35" s="43"/>
      <c r="AI35" s="41"/>
      <c r="AJ35" s="41"/>
      <c r="AK35" s="41"/>
      <c r="AL35" s="41"/>
      <c r="AM35" s="41"/>
      <c r="AN35" s="41"/>
      <c r="AO35" s="41"/>
      <c r="AP35" s="41"/>
      <c r="AQ35" s="38"/>
      <c r="AR35" s="38"/>
      <c r="AS35" s="38"/>
      <c r="AT35" s="38"/>
      <c r="AU35" s="40"/>
      <c r="AV35" s="39"/>
      <c r="AW35" s="38"/>
      <c r="AX35" s="38"/>
      <c r="AY35" s="38"/>
      <c r="AZ35" s="38"/>
      <c r="BA35" s="38"/>
      <c r="BF35" s="38"/>
      <c r="BG35" s="38"/>
      <c r="BU35" s="37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</row>
    <row r="36" spans="1:84" x14ac:dyDescent="0.4">
      <c r="A36" s="42"/>
      <c r="B36" s="91" t="s">
        <v>189</v>
      </c>
      <c r="C36" s="90" t="s">
        <v>219</v>
      </c>
      <c r="D36" s="117" t="str">
        <f>D19</f>
        <v>user_</v>
      </c>
      <c r="E36" s="109" t="s">
        <v>214</v>
      </c>
      <c r="F36" s="94" t="s">
        <v>123</v>
      </c>
      <c r="G36" s="54">
        <v>1</v>
      </c>
      <c r="H36" s="54">
        <v>0</v>
      </c>
      <c r="I36" s="53">
        <v>1</v>
      </c>
      <c r="J36" s="53"/>
      <c r="K36" s="53"/>
      <c r="L36" s="53"/>
      <c r="M36" s="53"/>
      <c r="N36" s="53"/>
      <c r="O36" s="53"/>
      <c r="P36" s="52"/>
      <c r="Q36" s="52"/>
      <c r="R36" s="51"/>
      <c r="Z36" s="43"/>
      <c r="AI36" s="41"/>
      <c r="AJ36" s="41"/>
      <c r="AK36" s="41"/>
      <c r="AL36" s="41"/>
      <c r="AM36" s="41"/>
      <c r="AN36" s="41"/>
      <c r="AO36" s="41"/>
      <c r="AP36" s="41"/>
      <c r="AQ36" s="38"/>
      <c r="AR36" s="38"/>
      <c r="AS36" s="38"/>
      <c r="AT36" s="38"/>
      <c r="AU36" s="40"/>
      <c r="AV36" s="39"/>
      <c r="AW36" s="38"/>
      <c r="AX36" s="38"/>
      <c r="AY36" s="38"/>
      <c r="AZ36" s="38"/>
      <c r="BA36" s="38"/>
      <c r="BF36" s="38"/>
      <c r="BG36" s="38"/>
      <c r="BU36" s="37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</row>
    <row r="37" spans="1:84" x14ac:dyDescent="0.4">
      <c r="A37" s="42"/>
      <c r="B37" s="91" t="s">
        <v>191</v>
      </c>
      <c r="C37" s="90" t="s">
        <v>220</v>
      </c>
      <c r="D37" s="117" t="str">
        <f>D20</f>
        <v>user_</v>
      </c>
      <c r="E37" s="109" t="s">
        <v>192</v>
      </c>
      <c r="F37" s="94" t="s">
        <v>123</v>
      </c>
      <c r="G37" s="54">
        <v>1</v>
      </c>
      <c r="H37" s="54">
        <v>0</v>
      </c>
      <c r="I37" s="53">
        <v>1</v>
      </c>
      <c r="J37" s="53"/>
      <c r="K37" s="53"/>
      <c r="L37" s="53"/>
      <c r="M37" s="53"/>
      <c r="N37" s="53"/>
      <c r="O37" s="53"/>
      <c r="P37" s="52"/>
      <c r="Q37" s="52"/>
      <c r="R37" s="51"/>
      <c r="Z37" s="43"/>
      <c r="AI37" s="41"/>
      <c r="AJ37" s="41"/>
      <c r="AK37" s="41"/>
      <c r="AL37" s="41"/>
      <c r="AM37" s="41"/>
      <c r="AN37" s="41"/>
      <c r="AO37" s="41"/>
      <c r="AP37" s="41"/>
      <c r="AQ37" s="38"/>
      <c r="AR37" s="38"/>
      <c r="AS37" s="38"/>
      <c r="AT37" s="38"/>
      <c r="AU37" s="40"/>
      <c r="AV37" s="39"/>
      <c r="AW37" s="38"/>
      <c r="AX37" s="38"/>
      <c r="AY37" s="38"/>
      <c r="AZ37" s="38"/>
      <c r="BA37" s="38"/>
      <c r="BF37" s="38"/>
      <c r="BG37" s="38"/>
      <c r="BU37" s="37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</row>
    <row r="38" spans="1:84" ht="19.5" thickBot="1" x14ac:dyDescent="0.45">
      <c r="A38" s="42"/>
      <c r="B38" s="50"/>
      <c r="C38" s="49"/>
      <c r="D38" s="118" t="str">
        <f>D14</f>
        <v>user_</v>
      </c>
      <c r="E38" s="107"/>
      <c r="F38" s="48"/>
      <c r="G38" s="48"/>
      <c r="H38" s="48"/>
      <c r="I38" s="47"/>
      <c r="J38" s="47"/>
      <c r="K38" s="47"/>
      <c r="L38" s="47"/>
      <c r="M38" s="47"/>
      <c r="N38" s="47"/>
      <c r="O38" s="47"/>
      <c r="P38" s="46"/>
      <c r="Q38" s="46"/>
      <c r="R38" s="45"/>
      <c r="Z38" s="43"/>
      <c r="AI38" s="41"/>
      <c r="AJ38" s="41"/>
      <c r="AK38" s="41"/>
      <c r="AL38" s="41"/>
      <c r="AM38" s="41"/>
      <c r="AN38" s="41"/>
      <c r="AO38" s="41"/>
      <c r="AP38" s="41"/>
      <c r="AQ38" s="38"/>
      <c r="AR38" s="38"/>
      <c r="AS38" s="38"/>
      <c r="AT38" s="38"/>
      <c r="AU38" s="40"/>
      <c r="AV38" s="39"/>
      <c r="AW38" s="38"/>
      <c r="AX38" s="38"/>
      <c r="AY38" s="38"/>
      <c r="AZ38" s="38"/>
      <c r="BA38" s="38"/>
      <c r="BF38" s="38"/>
      <c r="BG38" s="38"/>
      <c r="BU38" s="37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</row>
    <row r="40" spans="1:84" ht="19.5" thickBot="1" x14ac:dyDescent="0.45">
      <c r="B40" s="123" t="s">
        <v>318</v>
      </c>
      <c r="C40" s="106"/>
    </row>
    <row r="41" spans="1:84" ht="19.5" thickBot="1" x14ac:dyDescent="0.45">
      <c r="B41" s="487" t="s">
        <v>122</v>
      </c>
      <c r="C41" s="489" t="s">
        <v>100</v>
      </c>
      <c r="D41" s="491" t="s">
        <v>121</v>
      </c>
      <c r="E41" s="492"/>
      <c r="F41" s="486" t="s">
        <v>120</v>
      </c>
      <c r="G41" s="486" t="s">
        <v>119</v>
      </c>
      <c r="H41" s="479" t="s">
        <v>190</v>
      </c>
      <c r="I41" s="486" t="s">
        <v>118</v>
      </c>
      <c r="J41" s="486" t="s">
        <v>117</v>
      </c>
      <c r="K41" s="486" t="s">
        <v>116</v>
      </c>
      <c r="L41" s="486" t="s">
        <v>115</v>
      </c>
      <c r="M41" s="479" t="s">
        <v>315</v>
      </c>
      <c r="N41" s="481" t="s">
        <v>114</v>
      </c>
      <c r="O41" s="481" t="s">
        <v>113</v>
      </c>
      <c r="P41" s="481" t="s">
        <v>112</v>
      </c>
      <c r="Q41" s="481" t="s">
        <v>164</v>
      </c>
      <c r="R41" s="483" t="s">
        <v>159</v>
      </c>
    </row>
    <row r="42" spans="1:84" ht="19.5" thickBot="1" x14ac:dyDescent="0.45">
      <c r="B42" s="488"/>
      <c r="C42" s="490"/>
      <c r="D42" s="67" t="s">
        <v>111</v>
      </c>
      <c r="E42" s="93" t="s">
        <v>110</v>
      </c>
      <c r="F42" s="480"/>
      <c r="G42" s="480"/>
      <c r="H42" s="485"/>
      <c r="I42" s="480"/>
      <c r="J42" s="480"/>
      <c r="K42" s="480"/>
      <c r="L42" s="480"/>
      <c r="M42" s="480"/>
      <c r="N42" s="482"/>
      <c r="O42" s="482"/>
      <c r="P42" s="482"/>
      <c r="Q42" s="482"/>
      <c r="R42" s="484"/>
    </row>
    <row r="43" spans="1:84" x14ac:dyDescent="0.4">
      <c r="B43" s="137" t="s">
        <v>320</v>
      </c>
      <c r="C43" s="140" t="s">
        <v>321</v>
      </c>
      <c r="D43" s="120" t="str">
        <f>B40 &amp; "_"</f>
        <v>secret_q_</v>
      </c>
      <c r="E43" s="110" t="s">
        <v>97</v>
      </c>
      <c r="F43" s="138" t="s">
        <v>123</v>
      </c>
      <c r="G43" s="60">
        <v>1</v>
      </c>
      <c r="H43" s="60"/>
      <c r="I43" s="59">
        <v>1</v>
      </c>
      <c r="J43" s="59">
        <v>1</v>
      </c>
      <c r="K43" s="59">
        <v>1</v>
      </c>
      <c r="L43" s="59"/>
      <c r="M43" s="139"/>
      <c r="N43" s="139"/>
      <c r="O43" s="59">
        <v>1</v>
      </c>
      <c r="P43" s="58"/>
      <c r="Q43" s="58"/>
      <c r="R43" s="57"/>
      <c r="S43" s="146" t="s">
        <v>327</v>
      </c>
    </row>
    <row r="44" spans="1:84" x14ac:dyDescent="0.4">
      <c r="B44" s="91" t="s">
        <v>323</v>
      </c>
      <c r="C44" s="142" t="s">
        <v>322</v>
      </c>
      <c r="D44" s="121" t="str">
        <f>D43</f>
        <v>secret_q_</v>
      </c>
      <c r="E44" s="143" t="s">
        <v>324</v>
      </c>
      <c r="F44" s="94" t="s">
        <v>107</v>
      </c>
      <c r="G44" s="54">
        <v>20</v>
      </c>
      <c r="H44" s="54"/>
      <c r="I44" s="53">
        <v>1</v>
      </c>
      <c r="J44" s="53"/>
      <c r="K44" s="53"/>
      <c r="L44" s="53"/>
      <c r="M44" s="53"/>
      <c r="N44" s="53"/>
      <c r="O44" s="53"/>
      <c r="P44" s="52"/>
      <c r="Q44" s="52"/>
      <c r="R44" s="51"/>
    </row>
    <row r="45" spans="1:84" ht="19.5" thickBot="1" x14ac:dyDescent="0.45">
      <c r="B45" s="50"/>
      <c r="C45" s="97"/>
      <c r="D45" s="122" t="str">
        <f>D44</f>
        <v>secret_q_</v>
      </c>
      <c r="E45" s="112"/>
      <c r="F45" s="98"/>
      <c r="G45" s="48"/>
      <c r="H45" s="48"/>
      <c r="I45" s="47"/>
      <c r="J45" s="47"/>
      <c r="K45" s="47"/>
      <c r="L45" s="47"/>
      <c r="M45" s="47"/>
      <c r="N45" s="47"/>
      <c r="O45" s="47"/>
      <c r="P45" s="46"/>
      <c r="Q45" s="46"/>
      <c r="R45" s="45"/>
    </row>
    <row r="47" spans="1:84" ht="19.5" thickBot="1" x14ac:dyDescent="0.45">
      <c r="B47" s="123" t="s">
        <v>259</v>
      </c>
      <c r="C47" s="106" t="s">
        <v>260</v>
      </c>
    </row>
    <row r="48" spans="1:84" ht="19.5" thickBot="1" x14ac:dyDescent="0.45">
      <c r="B48" s="487" t="s">
        <v>122</v>
      </c>
      <c r="C48" s="489" t="s">
        <v>100</v>
      </c>
      <c r="D48" s="491" t="s">
        <v>121</v>
      </c>
      <c r="E48" s="492"/>
      <c r="F48" s="486" t="s">
        <v>120</v>
      </c>
      <c r="G48" s="486" t="s">
        <v>119</v>
      </c>
      <c r="H48" s="479" t="s">
        <v>190</v>
      </c>
      <c r="I48" s="486" t="s">
        <v>118</v>
      </c>
      <c r="J48" s="486" t="s">
        <v>117</v>
      </c>
      <c r="K48" s="486" t="s">
        <v>116</v>
      </c>
      <c r="L48" s="486" t="s">
        <v>115</v>
      </c>
      <c r="M48" s="479" t="s">
        <v>315</v>
      </c>
      <c r="N48" s="481" t="s">
        <v>114</v>
      </c>
      <c r="O48" s="481" t="s">
        <v>113</v>
      </c>
      <c r="P48" s="481" t="s">
        <v>112</v>
      </c>
      <c r="Q48" s="481" t="s">
        <v>164</v>
      </c>
      <c r="R48" s="483" t="s">
        <v>159</v>
      </c>
    </row>
    <row r="49" spans="1:84" ht="19.5" thickBot="1" x14ac:dyDescent="0.45">
      <c r="B49" s="488"/>
      <c r="C49" s="490"/>
      <c r="D49" s="67" t="s">
        <v>111</v>
      </c>
      <c r="E49" s="93" t="s">
        <v>110</v>
      </c>
      <c r="F49" s="480"/>
      <c r="G49" s="480"/>
      <c r="H49" s="485"/>
      <c r="I49" s="480"/>
      <c r="J49" s="480"/>
      <c r="K49" s="480"/>
      <c r="L49" s="480"/>
      <c r="M49" s="480"/>
      <c r="N49" s="482"/>
      <c r="O49" s="482"/>
      <c r="P49" s="482"/>
      <c r="Q49" s="482"/>
      <c r="R49" s="484"/>
    </row>
    <row r="50" spans="1:84" s="42" customFormat="1" x14ac:dyDescent="0.4">
      <c r="A50" s="36"/>
      <c r="B50" s="137" t="s">
        <v>269</v>
      </c>
      <c r="C50" s="61" t="s">
        <v>108</v>
      </c>
      <c r="D50" s="120" t="str">
        <f>B47 &amp; "_"</f>
        <v>log_</v>
      </c>
      <c r="E50" s="110" t="s">
        <v>97</v>
      </c>
      <c r="F50" s="60" t="s">
        <v>107</v>
      </c>
      <c r="G50" s="60">
        <v>6</v>
      </c>
      <c r="H50" s="60"/>
      <c r="I50" s="59">
        <v>1</v>
      </c>
      <c r="J50" s="59"/>
      <c r="K50" s="59"/>
      <c r="L50" s="59">
        <v>1</v>
      </c>
      <c r="M50" s="139" t="s">
        <v>96</v>
      </c>
      <c r="N50" s="139" t="s">
        <v>328</v>
      </c>
      <c r="O50" s="59"/>
      <c r="P50" s="58"/>
      <c r="Q50" s="58"/>
      <c r="R50" s="57"/>
      <c r="S50" s="145"/>
      <c r="AK50" s="43"/>
      <c r="AT50" s="41"/>
      <c r="AU50" s="41"/>
      <c r="AV50" s="41"/>
      <c r="AW50" s="41"/>
      <c r="AX50" s="41"/>
      <c r="AY50" s="41"/>
      <c r="AZ50" s="41"/>
      <c r="BA50" s="41"/>
      <c r="BB50" s="38"/>
      <c r="BC50" s="38"/>
      <c r="BD50" s="38"/>
      <c r="BE50" s="38"/>
      <c r="BF50" s="40"/>
      <c r="BG50" s="39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7"/>
    </row>
    <row r="51" spans="1:84" s="42" customFormat="1" x14ac:dyDescent="0.4">
      <c r="A51" s="36"/>
      <c r="B51" s="56" t="s">
        <v>106</v>
      </c>
      <c r="C51" s="55" t="s">
        <v>105</v>
      </c>
      <c r="D51" s="121" t="str">
        <f>D50</f>
        <v>log_</v>
      </c>
      <c r="E51" s="111" t="s">
        <v>101</v>
      </c>
      <c r="F51" s="94" t="s">
        <v>161</v>
      </c>
      <c r="G51" s="54" t="s">
        <v>1</v>
      </c>
      <c r="H51" s="54"/>
      <c r="I51" s="53">
        <v>1</v>
      </c>
      <c r="J51" s="53"/>
      <c r="K51" s="53"/>
      <c r="L51" s="53"/>
      <c r="M51" s="53"/>
      <c r="N51" s="53"/>
      <c r="O51" s="53"/>
      <c r="P51" s="52"/>
      <c r="Q51" s="52"/>
      <c r="R51" s="51"/>
      <c r="S51" s="145"/>
      <c r="AK51" s="43"/>
      <c r="AT51" s="41"/>
      <c r="AU51" s="41"/>
      <c r="AV51" s="41"/>
      <c r="AW51" s="41"/>
      <c r="AX51" s="41"/>
      <c r="AY51" s="41"/>
      <c r="AZ51" s="41"/>
      <c r="BA51" s="41"/>
      <c r="BB51" s="38"/>
      <c r="BC51" s="38"/>
      <c r="BD51" s="38"/>
      <c r="BE51" s="38"/>
      <c r="BF51" s="40"/>
      <c r="BG51" s="39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7"/>
    </row>
    <row r="52" spans="1:84" s="42" customFormat="1" ht="19.5" thickBot="1" x14ac:dyDescent="0.45">
      <c r="A52" s="36"/>
      <c r="B52" s="50"/>
      <c r="C52" s="97"/>
      <c r="D52" s="122" t="str">
        <f>D51</f>
        <v>log_</v>
      </c>
      <c r="E52" s="112"/>
      <c r="F52" s="98"/>
      <c r="G52" s="48"/>
      <c r="H52" s="48"/>
      <c r="I52" s="47"/>
      <c r="J52" s="47"/>
      <c r="K52" s="47"/>
      <c r="L52" s="47"/>
      <c r="M52" s="47"/>
      <c r="N52" s="47"/>
      <c r="O52" s="47"/>
      <c r="P52" s="46"/>
      <c r="Q52" s="46"/>
      <c r="R52" s="45"/>
      <c r="S52" s="145"/>
      <c r="AK52" s="43"/>
      <c r="AT52" s="41"/>
      <c r="AU52" s="41"/>
      <c r="AV52" s="41"/>
      <c r="AW52" s="41"/>
      <c r="AX52" s="41"/>
      <c r="AY52" s="41"/>
      <c r="AZ52" s="41"/>
      <c r="BA52" s="41"/>
      <c r="BB52" s="38"/>
      <c r="BC52" s="38"/>
      <c r="BD52" s="38"/>
      <c r="BE52" s="38"/>
      <c r="BF52" s="40"/>
      <c r="BG52" s="39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7"/>
    </row>
    <row r="54" spans="1:84" ht="19.5" thickBot="1" x14ac:dyDescent="0.45">
      <c r="B54" s="123" t="s">
        <v>194</v>
      </c>
    </row>
    <row r="55" spans="1:84" ht="19.5" thickBot="1" x14ac:dyDescent="0.45">
      <c r="B55" s="487" t="s">
        <v>122</v>
      </c>
      <c r="C55" s="489" t="s">
        <v>100</v>
      </c>
      <c r="D55" s="491" t="s">
        <v>121</v>
      </c>
      <c r="E55" s="492"/>
      <c r="F55" s="486" t="s">
        <v>120</v>
      </c>
      <c r="G55" s="486" t="s">
        <v>119</v>
      </c>
      <c r="H55" s="479" t="s">
        <v>190</v>
      </c>
      <c r="I55" s="486" t="s">
        <v>118</v>
      </c>
      <c r="J55" s="486" t="s">
        <v>117</v>
      </c>
      <c r="K55" s="486" t="s">
        <v>116</v>
      </c>
      <c r="L55" s="486" t="s">
        <v>115</v>
      </c>
      <c r="M55" s="479" t="s">
        <v>315</v>
      </c>
      <c r="N55" s="481" t="s">
        <v>114</v>
      </c>
      <c r="O55" s="481" t="s">
        <v>113</v>
      </c>
      <c r="P55" s="481" t="s">
        <v>112</v>
      </c>
      <c r="Q55" s="481" t="s">
        <v>160</v>
      </c>
      <c r="R55" s="483" t="s">
        <v>159</v>
      </c>
    </row>
    <row r="56" spans="1:84" s="42" customFormat="1" ht="19.5" thickBot="1" x14ac:dyDescent="0.45">
      <c r="A56" s="36"/>
      <c r="B56" s="488"/>
      <c r="C56" s="490"/>
      <c r="D56" s="67" t="s">
        <v>111</v>
      </c>
      <c r="E56" s="93" t="s">
        <v>110</v>
      </c>
      <c r="F56" s="480"/>
      <c r="G56" s="480"/>
      <c r="H56" s="485"/>
      <c r="I56" s="480"/>
      <c r="J56" s="480"/>
      <c r="K56" s="480"/>
      <c r="L56" s="480"/>
      <c r="M56" s="480"/>
      <c r="N56" s="482"/>
      <c r="O56" s="482"/>
      <c r="P56" s="482"/>
      <c r="Q56" s="482"/>
      <c r="R56" s="484"/>
      <c r="S56" s="145"/>
      <c r="AK56" s="43"/>
      <c r="AT56" s="41"/>
      <c r="AU56" s="41"/>
      <c r="AV56" s="41"/>
      <c r="AW56" s="41"/>
      <c r="AX56" s="41"/>
      <c r="AY56" s="41"/>
      <c r="AZ56" s="41"/>
      <c r="BA56" s="41"/>
      <c r="BB56" s="38"/>
      <c r="BC56" s="38"/>
      <c r="BD56" s="38"/>
      <c r="BE56" s="38"/>
      <c r="BF56" s="40"/>
      <c r="BG56" s="39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37"/>
    </row>
    <row r="57" spans="1:84" s="42" customFormat="1" x14ac:dyDescent="0.4">
      <c r="A57" s="36"/>
      <c r="B57" s="100" t="s">
        <v>337</v>
      </c>
      <c r="C57" s="101" t="s">
        <v>195</v>
      </c>
      <c r="D57" s="116" t="str">
        <f>B54 &amp; "_"</f>
        <v>question_</v>
      </c>
      <c r="E57" s="113" t="s">
        <v>196</v>
      </c>
      <c r="F57" s="102" t="s">
        <v>197</v>
      </c>
      <c r="G57" s="102" t="s">
        <v>172</v>
      </c>
      <c r="H57" s="79"/>
      <c r="I57" s="78">
        <v>1</v>
      </c>
      <c r="J57" s="78">
        <v>1</v>
      </c>
      <c r="K57" s="78">
        <v>1</v>
      </c>
      <c r="L57" s="78"/>
      <c r="M57" s="78"/>
      <c r="N57" s="78"/>
      <c r="O57" s="78">
        <v>1</v>
      </c>
      <c r="P57" s="77">
        <v>1</v>
      </c>
      <c r="Q57" s="77"/>
      <c r="R57" s="76"/>
      <c r="S57" s="146" t="s">
        <v>335</v>
      </c>
      <c r="AK57" s="43"/>
      <c r="AT57" s="41"/>
      <c r="AU57" s="41"/>
      <c r="AV57" s="41"/>
      <c r="AW57" s="41"/>
      <c r="AX57" s="41"/>
      <c r="AY57" s="41"/>
      <c r="AZ57" s="41"/>
      <c r="BA57" s="41"/>
      <c r="BB57" s="38"/>
      <c r="BC57" s="38"/>
      <c r="BD57" s="38"/>
      <c r="BE57" s="38"/>
      <c r="BF57" s="40"/>
      <c r="BG57" s="39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38"/>
      <c r="CE57" s="38"/>
      <c r="CF57" s="37"/>
    </row>
    <row r="58" spans="1:84" s="42" customFormat="1" x14ac:dyDescent="0.4">
      <c r="A58" s="36"/>
      <c r="B58" s="91" t="s">
        <v>199</v>
      </c>
      <c r="C58" s="90" t="s">
        <v>200</v>
      </c>
      <c r="D58" s="117" t="str">
        <f t="shared" ref="D58:D69" si="2">D57</f>
        <v>question_</v>
      </c>
      <c r="E58" s="109" t="s">
        <v>201</v>
      </c>
      <c r="F58" s="94" t="s">
        <v>107</v>
      </c>
      <c r="G58" s="94">
        <v>20</v>
      </c>
      <c r="H58" s="54"/>
      <c r="I58" s="53">
        <v>1</v>
      </c>
      <c r="J58" s="53"/>
      <c r="K58" s="53"/>
      <c r="L58" s="53"/>
      <c r="M58" s="53"/>
      <c r="N58" s="53"/>
      <c r="O58" s="53"/>
      <c r="P58" s="52"/>
      <c r="Q58" s="52"/>
      <c r="R58" s="51"/>
      <c r="S58" s="145"/>
      <c r="AK58" s="43"/>
      <c r="AT58" s="41"/>
      <c r="AU58" s="41"/>
      <c r="AV58" s="41"/>
      <c r="AW58" s="41"/>
      <c r="AX58" s="41"/>
      <c r="AY58" s="41"/>
      <c r="AZ58" s="41"/>
      <c r="BA58" s="41"/>
      <c r="BB58" s="38"/>
      <c r="BC58" s="38"/>
      <c r="BD58" s="38"/>
      <c r="BE58" s="38"/>
      <c r="BF58" s="40"/>
      <c r="BG58" s="39"/>
      <c r="BH58" s="38"/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38"/>
      <c r="CE58" s="38"/>
      <c r="CF58" s="37"/>
    </row>
    <row r="59" spans="1:84" s="42" customFormat="1" x14ac:dyDescent="0.4">
      <c r="A59" s="36"/>
      <c r="B59" s="91" t="s">
        <v>269</v>
      </c>
      <c r="C59" s="90" t="s">
        <v>203</v>
      </c>
      <c r="D59" s="117" t="str">
        <f t="shared" si="2"/>
        <v>question_</v>
      </c>
      <c r="E59" s="109" t="s">
        <v>204</v>
      </c>
      <c r="F59" s="54" t="s">
        <v>107</v>
      </c>
      <c r="G59" s="54">
        <v>6</v>
      </c>
      <c r="H59" s="54"/>
      <c r="I59" s="53">
        <v>1</v>
      </c>
      <c r="J59" s="53"/>
      <c r="K59" s="53"/>
      <c r="L59" s="53">
        <v>1</v>
      </c>
      <c r="M59" s="141" t="s">
        <v>96</v>
      </c>
      <c r="N59" s="141" t="s">
        <v>329</v>
      </c>
      <c r="O59" s="53"/>
      <c r="P59" s="52"/>
      <c r="Q59" s="52"/>
      <c r="R59" s="51"/>
      <c r="S59" s="145"/>
      <c r="AK59" s="43"/>
      <c r="AT59" s="41"/>
      <c r="AU59" s="41"/>
      <c r="AV59" s="41"/>
      <c r="AW59" s="41"/>
      <c r="AX59" s="41"/>
      <c r="AY59" s="41"/>
      <c r="AZ59" s="41"/>
      <c r="BA59" s="41"/>
      <c r="BB59" s="38"/>
      <c r="BC59" s="38"/>
      <c r="BD59" s="38"/>
      <c r="BE59" s="38"/>
      <c r="BF59" s="40"/>
      <c r="BG59" s="39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  <c r="CE59" s="38"/>
      <c r="CF59" s="37"/>
    </row>
    <row r="60" spans="1:84" s="42" customFormat="1" x14ac:dyDescent="0.4">
      <c r="A60" s="36"/>
      <c r="B60" s="91" t="s">
        <v>230</v>
      </c>
      <c r="C60" s="90" t="s">
        <v>222</v>
      </c>
      <c r="D60" s="117" t="str">
        <f t="shared" si="2"/>
        <v>question_</v>
      </c>
      <c r="E60" s="109" t="s">
        <v>95</v>
      </c>
      <c r="F60" s="94" t="s">
        <v>162</v>
      </c>
      <c r="G60" s="94" t="s">
        <v>172</v>
      </c>
      <c r="H60" s="54"/>
      <c r="I60" s="53"/>
      <c r="J60" s="53"/>
      <c r="K60" s="53"/>
      <c r="L60" s="53"/>
      <c r="M60" s="53"/>
      <c r="N60" s="53"/>
      <c r="O60" s="53"/>
      <c r="P60" s="52"/>
      <c r="Q60" s="52"/>
      <c r="R60" s="51"/>
      <c r="S60" s="145"/>
      <c r="AK60" s="43"/>
      <c r="AT60" s="41"/>
      <c r="AU60" s="41"/>
      <c r="AV60" s="41"/>
      <c r="AW60" s="41"/>
      <c r="AX60" s="41"/>
      <c r="AY60" s="41"/>
      <c r="AZ60" s="41"/>
      <c r="BA60" s="41"/>
      <c r="BB60" s="38"/>
      <c r="BC60" s="38"/>
      <c r="BD60" s="38"/>
      <c r="BE60" s="38"/>
      <c r="BF60" s="40"/>
      <c r="BG60" s="39"/>
      <c r="BH60" s="38"/>
      <c r="BI60" s="38"/>
      <c r="BJ60" s="38"/>
      <c r="BK60" s="38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  <c r="CA60" s="38"/>
      <c r="CB60" s="38"/>
      <c r="CC60" s="38"/>
      <c r="CD60" s="38"/>
      <c r="CE60" s="38"/>
      <c r="CF60" s="37"/>
    </row>
    <row r="61" spans="1:84" s="42" customFormat="1" x14ac:dyDescent="0.4">
      <c r="A61" s="36"/>
      <c r="B61" s="91" t="s">
        <v>223</v>
      </c>
      <c r="C61" s="90" t="s">
        <v>233</v>
      </c>
      <c r="D61" s="117" t="str">
        <f t="shared" si="2"/>
        <v>question_</v>
      </c>
      <c r="E61" s="109" t="s">
        <v>240</v>
      </c>
      <c r="F61" s="94" t="s">
        <v>107</v>
      </c>
      <c r="G61" s="94">
        <v>20</v>
      </c>
      <c r="H61" s="54"/>
      <c r="I61" s="53"/>
      <c r="J61" s="53"/>
      <c r="K61" s="53"/>
      <c r="L61" s="53"/>
      <c r="M61" s="53"/>
      <c r="N61" s="53"/>
      <c r="O61" s="53"/>
      <c r="P61" s="52"/>
      <c r="Q61" s="52"/>
      <c r="R61" s="51"/>
      <c r="S61" s="145"/>
      <c r="AK61" s="43"/>
      <c r="AT61" s="41"/>
      <c r="AU61" s="41"/>
      <c r="AV61" s="41"/>
      <c r="AW61" s="41"/>
      <c r="AX61" s="41"/>
      <c r="AY61" s="41"/>
      <c r="AZ61" s="41"/>
      <c r="BA61" s="41"/>
      <c r="BB61" s="38"/>
      <c r="BC61" s="38"/>
      <c r="BD61" s="38"/>
      <c r="BE61" s="38"/>
      <c r="BF61" s="40"/>
      <c r="BG61" s="39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/>
      <c r="CC61" s="38"/>
      <c r="CD61" s="38"/>
      <c r="CE61" s="38"/>
      <c r="CF61" s="37"/>
    </row>
    <row r="62" spans="1:84" s="42" customFormat="1" x14ac:dyDescent="0.4">
      <c r="A62" s="36"/>
      <c r="B62" s="91" t="s">
        <v>224</v>
      </c>
      <c r="C62" s="90" t="s">
        <v>235</v>
      </c>
      <c r="D62" s="117" t="str">
        <f t="shared" si="2"/>
        <v>question_</v>
      </c>
      <c r="E62" s="109" t="s">
        <v>241</v>
      </c>
      <c r="F62" s="94" t="s">
        <v>107</v>
      </c>
      <c r="G62" s="94">
        <v>20</v>
      </c>
      <c r="H62" s="54"/>
      <c r="I62" s="53"/>
      <c r="J62" s="53"/>
      <c r="K62" s="53"/>
      <c r="L62" s="53"/>
      <c r="M62" s="53"/>
      <c r="N62" s="53"/>
      <c r="O62" s="53"/>
      <c r="P62" s="52"/>
      <c r="Q62" s="52"/>
      <c r="R62" s="51"/>
      <c r="S62" s="145"/>
      <c r="AK62" s="43"/>
      <c r="AT62" s="41"/>
      <c r="AU62" s="41"/>
      <c r="AV62" s="41"/>
      <c r="AW62" s="41"/>
      <c r="AX62" s="41"/>
      <c r="AY62" s="41"/>
      <c r="AZ62" s="41"/>
      <c r="BA62" s="41"/>
      <c r="BB62" s="38"/>
      <c r="BC62" s="38"/>
      <c r="BD62" s="38"/>
      <c r="BE62" s="38"/>
      <c r="BF62" s="40"/>
      <c r="BG62" s="39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/>
      <c r="CC62" s="38"/>
      <c r="CD62" s="38"/>
      <c r="CE62" s="38"/>
      <c r="CF62" s="37"/>
    </row>
    <row r="63" spans="1:84" s="42" customFormat="1" x14ac:dyDescent="0.4">
      <c r="A63" s="36"/>
      <c r="B63" s="91" t="s">
        <v>225</v>
      </c>
      <c r="C63" s="90" t="s">
        <v>236</v>
      </c>
      <c r="D63" s="117" t="str">
        <f t="shared" si="2"/>
        <v>question_</v>
      </c>
      <c r="E63" s="109" t="s">
        <v>242</v>
      </c>
      <c r="F63" s="94" t="s">
        <v>107</v>
      </c>
      <c r="G63" s="94">
        <v>20</v>
      </c>
      <c r="H63" s="54"/>
      <c r="I63" s="53"/>
      <c r="J63" s="53"/>
      <c r="K63" s="53"/>
      <c r="L63" s="53"/>
      <c r="M63" s="53"/>
      <c r="N63" s="53"/>
      <c r="O63" s="53"/>
      <c r="P63" s="52"/>
      <c r="Q63" s="52"/>
      <c r="R63" s="51"/>
      <c r="S63" s="145"/>
      <c r="AK63" s="43"/>
      <c r="AT63" s="41"/>
      <c r="AU63" s="41"/>
      <c r="AV63" s="41"/>
      <c r="AW63" s="41"/>
      <c r="AX63" s="41"/>
      <c r="AY63" s="41"/>
      <c r="AZ63" s="41"/>
      <c r="BA63" s="41"/>
      <c r="BB63" s="38"/>
      <c r="BC63" s="38"/>
      <c r="BD63" s="38"/>
      <c r="BE63" s="38"/>
      <c r="BF63" s="40"/>
      <c r="BG63" s="39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38"/>
      <c r="CC63" s="38"/>
      <c r="CD63" s="38"/>
      <c r="CE63" s="38"/>
      <c r="CF63" s="37"/>
    </row>
    <row r="64" spans="1:84" s="42" customFormat="1" x14ac:dyDescent="0.4">
      <c r="A64" s="36"/>
      <c r="B64" s="91" t="s">
        <v>226</v>
      </c>
      <c r="C64" s="90" t="s">
        <v>237</v>
      </c>
      <c r="D64" s="117" t="str">
        <f t="shared" si="2"/>
        <v>question_</v>
      </c>
      <c r="E64" s="109" t="s">
        <v>243</v>
      </c>
      <c r="F64" s="94" t="s">
        <v>107</v>
      </c>
      <c r="G64" s="94">
        <v>20</v>
      </c>
      <c r="H64" s="54"/>
      <c r="I64" s="53"/>
      <c r="J64" s="53"/>
      <c r="K64" s="53"/>
      <c r="L64" s="53"/>
      <c r="M64" s="53"/>
      <c r="N64" s="53"/>
      <c r="O64" s="53"/>
      <c r="P64" s="52"/>
      <c r="Q64" s="52"/>
      <c r="R64" s="51"/>
      <c r="S64" s="145"/>
      <c r="AK64" s="43"/>
      <c r="AT64" s="41"/>
      <c r="AU64" s="41"/>
      <c r="AV64" s="41"/>
      <c r="AW64" s="41"/>
      <c r="AX64" s="41"/>
      <c r="AY64" s="41"/>
      <c r="AZ64" s="41"/>
      <c r="BA64" s="41"/>
      <c r="BB64" s="38"/>
      <c r="BC64" s="38"/>
      <c r="BD64" s="38"/>
      <c r="BE64" s="38"/>
      <c r="BF64" s="40"/>
      <c r="BG64" s="39"/>
      <c r="BH64" s="38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B64" s="38"/>
      <c r="CC64" s="38"/>
      <c r="CD64" s="38"/>
      <c r="CE64" s="38"/>
      <c r="CF64" s="37"/>
    </row>
    <row r="65" spans="1:84" s="42" customFormat="1" x14ac:dyDescent="0.4">
      <c r="A65" s="36"/>
      <c r="B65" s="91" t="s">
        <v>227</v>
      </c>
      <c r="C65" s="90" t="s">
        <v>245</v>
      </c>
      <c r="D65" s="117" t="str">
        <f t="shared" si="2"/>
        <v>question_</v>
      </c>
      <c r="E65" s="109" t="s">
        <v>250</v>
      </c>
      <c r="F65" s="94" t="s">
        <v>123</v>
      </c>
      <c r="G65" s="54">
        <v>1</v>
      </c>
      <c r="H65" s="54"/>
      <c r="I65" s="53"/>
      <c r="J65" s="53"/>
      <c r="K65" s="53"/>
      <c r="L65" s="53"/>
      <c r="M65" s="53"/>
      <c r="N65" s="53"/>
      <c r="O65" s="53"/>
      <c r="P65" s="52"/>
      <c r="Q65" s="52"/>
      <c r="R65" s="51"/>
      <c r="S65" s="145"/>
      <c r="AK65" s="43"/>
      <c r="AT65" s="41"/>
      <c r="AU65" s="41"/>
      <c r="AV65" s="41"/>
      <c r="AW65" s="41"/>
      <c r="AX65" s="41"/>
      <c r="AY65" s="41"/>
      <c r="AZ65" s="41"/>
      <c r="BA65" s="41"/>
      <c r="BB65" s="38"/>
      <c r="BC65" s="38"/>
      <c r="BD65" s="38"/>
      <c r="BE65" s="38"/>
      <c r="BF65" s="40"/>
      <c r="BG65" s="39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37"/>
    </row>
    <row r="66" spans="1:84" s="42" customFormat="1" x14ac:dyDescent="0.4">
      <c r="A66" s="36"/>
      <c r="B66" s="91" t="s">
        <v>228</v>
      </c>
      <c r="C66" s="90" t="s">
        <v>248</v>
      </c>
      <c r="D66" s="117" t="str">
        <f t="shared" si="2"/>
        <v>question_</v>
      </c>
      <c r="E66" s="109" t="s">
        <v>249</v>
      </c>
      <c r="F66" s="94" t="s">
        <v>255</v>
      </c>
      <c r="G66" s="94"/>
      <c r="H66" s="54"/>
      <c r="I66" s="53"/>
      <c r="J66" s="53"/>
      <c r="K66" s="53"/>
      <c r="L66" s="53"/>
      <c r="M66" s="53"/>
      <c r="N66" s="53"/>
      <c r="O66" s="53"/>
      <c r="P66" s="52"/>
      <c r="Q66" s="52"/>
      <c r="R66" s="51"/>
      <c r="S66" s="145"/>
      <c r="AK66" s="43"/>
      <c r="AT66" s="41"/>
      <c r="AU66" s="41"/>
      <c r="AV66" s="41"/>
      <c r="AW66" s="41"/>
      <c r="AX66" s="41"/>
      <c r="AY66" s="41"/>
      <c r="AZ66" s="41"/>
      <c r="BA66" s="41"/>
      <c r="BB66" s="38"/>
      <c r="BC66" s="38"/>
      <c r="BD66" s="38"/>
      <c r="BE66" s="38"/>
      <c r="BF66" s="40"/>
      <c r="BG66" s="39"/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38"/>
      <c r="CC66" s="38"/>
      <c r="CD66" s="38"/>
      <c r="CE66" s="38"/>
      <c r="CF66" s="37"/>
    </row>
    <row r="67" spans="1:84" s="42" customFormat="1" x14ac:dyDescent="0.4">
      <c r="A67" s="36"/>
      <c r="B67" s="91" t="s">
        <v>229</v>
      </c>
      <c r="C67" s="90" t="s">
        <v>253</v>
      </c>
      <c r="D67" s="117" t="str">
        <f t="shared" si="2"/>
        <v>question_</v>
      </c>
      <c r="E67" s="109" t="s">
        <v>254</v>
      </c>
      <c r="F67" s="94" t="s">
        <v>162</v>
      </c>
      <c r="G67" s="94" t="s">
        <v>172</v>
      </c>
      <c r="H67" s="54"/>
      <c r="I67" s="53"/>
      <c r="J67" s="53"/>
      <c r="K67" s="53"/>
      <c r="L67" s="53"/>
      <c r="M67" s="53"/>
      <c r="N67" s="53"/>
      <c r="O67" s="53"/>
      <c r="P67" s="52"/>
      <c r="Q67" s="52"/>
      <c r="R67" s="51"/>
      <c r="S67" s="145"/>
      <c r="AK67" s="43"/>
      <c r="AT67" s="41"/>
      <c r="AU67" s="41"/>
      <c r="AV67" s="41"/>
      <c r="AW67" s="41"/>
      <c r="AX67" s="41"/>
      <c r="AY67" s="41"/>
      <c r="AZ67" s="41"/>
      <c r="BA67" s="41"/>
      <c r="BB67" s="38"/>
      <c r="BC67" s="38"/>
      <c r="BD67" s="38"/>
      <c r="BE67" s="38"/>
      <c r="BF67" s="40"/>
      <c r="BG67" s="39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7"/>
    </row>
    <row r="68" spans="1:84" s="42" customFormat="1" x14ac:dyDescent="0.4">
      <c r="A68" s="103"/>
      <c r="B68" s="91" t="s">
        <v>212</v>
      </c>
      <c r="C68" s="90" t="s">
        <v>213</v>
      </c>
      <c r="D68" s="117" t="str">
        <f t="shared" si="2"/>
        <v>question_</v>
      </c>
      <c r="E68" s="109" t="s">
        <v>286</v>
      </c>
      <c r="F68" s="94" t="s">
        <v>211</v>
      </c>
      <c r="G68" s="54"/>
      <c r="H68" s="54"/>
      <c r="I68" s="53">
        <v>1</v>
      </c>
      <c r="J68" s="53"/>
      <c r="K68" s="53"/>
      <c r="L68" s="53"/>
      <c r="M68" s="53"/>
      <c r="N68" s="53"/>
      <c r="O68" s="53"/>
      <c r="P68" s="52"/>
      <c r="Q68" s="52"/>
      <c r="R68" s="51"/>
      <c r="S68" s="145"/>
      <c r="AK68" s="43"/>
      <c r="AT68" s="41"/>
      <c r="AU68" s="41"/>
      <c r="AV68" s="41"/>
      <c r="AW68" s="41"/>
      <c r="AX68" s="41"/>
      <c r="AY68" s="41"/>
      <c r="AZ68" s="41"/>
      <c r="BA68" s="41"/>
      <c r="BB68" s="38"/>
      <c r="BC68" s="38"/>
      <c r="BD68" s="38"/>
      <c r="BE68" s="38"/>
      <c r="BF68" s="40"/>
      <c r="BG68" s="39"/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38"/>
      <c r="CB68" s="38"/>
      <c r="CC68" s="38"/>
      <c r="CD68" s="38"/>
      <c r="CE68" s="38"/>
      <c r="CF68" s="37"/>
    </row>
    <row r="69" spans="1:84" s="42" customFormat="1" x14ac:dyDescent="0.4">
      <c r="A69" s="103"/>
      <c r="B69" s="91" t="s">
        <v>283</v>
      </c>
      <c r="C69" s="90" t="s">
        <v>284</v>
      </c>
      <c r="D69" s="117" t="str">
        <f t="shared" si="2"/>
        <v>question_</v>
      </c>
      <c r="E69" s="109" t="s">
        <v>285</v>
      </c>
      <c r="F69" s="94" t="s">
        <v>211</v>
      </c>
      <c r="G69" s="54"/>
      <c r="H69" s="54"/>
      <c r="I69" s="53"/>
      <c r="J69" s="53"/>
      <c r="K69" s="53"/>
      <c r="L69" s="53"/>
      <c r="M69" s="53"/>
      <c r="N69" s="53"/>
      <c r="O69" s="53"/>
      <c r="P69" s="52"/>
      <c r="Q69" s="52"/>
      <c r="R69" s="51"/>
      <c r="S69" s="145"/>
      <c r="AK69" s="43"/>
      <c r="AT69" s="41"/>
      <c r="AU69" s="41"/>
      <c r="AV69" s="41"/>
      <c r="AW69" s="41"/>
      <c r="AX69" s="41"/>
      <c r="AY69" s="41"/>
      <c r="AZ69" s="41"/>
      <c r="BA69" s="41"/>
      <c r="BB69" s="38"/>
      <c r="BC69" s="38"/>
      <c r="BD69" s="38"/>
      <c r="BE69" s="38"/>
      <c r="BF69" s="40"/>
      <c r="BG69" s="39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38"/>
      <c r="CE69" s="38"/>
      <c r="CF69" s="37"/>
    </row>
    <row r="70" spans="1:84" s="42" customFormat="1" x14ac:dyDescent="0.4">
      <c r="A70" s="36"/>
      <c r="B70" s="91" t="s">
        <v>221</v>
      </c>
      <c r="C70" s="90" t="s">
        <v>215</v>
      </c>
      <c r="D70" s="117" t="str">
        <f>D68</f>
        <v>question_</v>
      </c>
      <c r="E70" s="109" t="s">
        <v>216</v>
      </c>
      <c r="F70" s="94" t="s">
        <v>123</v>
      </c>
      <c r="G70" s="54">
        <v>1</v>
      </c>
      <c r="H70" s="54">
        <v>0</v>
      </c>
      <c r="I70" s="53">
        <v>1</v>
      </c>
      <c r="J70" s="53"/>
      <c r="K70" s="53"/>
      <c r="L70" s="53"/>
      <c r="M70" s="53"/>
      <c r="N70" s="53"/>
      <c r="O70" s="53"/>
      <c r="P70" s="52"/>
      <c r="Q70" s="52"/>
      <c r="R70" s="51"/>
      <c r="S70" s="145"/>
      <c r="AK70" s="43"/>
      <c r="AT70" s="41"/>
      <c r="AU70" s="41"/>
      <c r="AV70" s="41"/>
      <c r="AW70" s="41"/>
      <c r="AX70" s="41"/>
      <c r="AY70" s="41"/>
      <c r="AZ70" s="41"/>
      <c r="BA70" s="41"/>
      <c r="BB70" s="38"/>
      <c r="BC70" s="38"/>
      <c r="BD70" s="38"/>
      <c r="BE70" s="38"/>
      <c r="BF70" s="40"/>
      <c r="BG70" s="39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  <c r="CA70" s="38"/>
      <c r="CB70" s="38"/>
      <c r="CC70" s="38"/>
      <c r="CD70" s="38"/>
      <c r="CE70" s="38"/>
      <c r="CF70" s="37"/>
    </row>
    <row r="71" spans="1:84" s="42" customFormat="1" x14ac:dyDescent="0.4">
      <c r="A71" s="36"/>
      <c r="B71" s="91" t="s">
        <v>347</v>
      </c>
      <c r="C71" s="90" t="s">
        <v>346</v>
      </c>
      <c r="D71" s="117" t="str">
        <f>D69</f>
        <v>question_</v>
      </c>
      <c r="E71" s="109" t="s">
        <v>348</v>
      </c>
      <c r="F71" s="94" t="s">
        <v>162</v>
      </c>
      <c r="G71" s="54"/>
      <c r="H71" s="54"/>
      <c r="I71" s="53"/>
      <c r="J71" s="53"/>
      <c r="K71" s="53"/>
      <c r="L71" s="53"/>
      <c r="M71" s="53"/>
      <c r="N71" s="53"/>
      <c r="O71" s="53"/>
      <c r="P71" s="52"/>
      <c r="Q71" s="52"/>
      <c r="R71" s="51"/>
      <c r="S71" s="145"/>
      <c r="AK71" s="43"/>
      <c r="AT71" s="41"/>
      <c r="AU71" s="41"/>
      <c r="AV71" s="41"/>
      <c r="AW71" s="41"/>
      <c r="AX71" s="41"/>
      <c r="AY71" s="41"/>
      <c r="AZ71" s="41"/>
      <c r="BA71" s="41"/>
      <c r="BB71" s="38"/>
      <c r="BC71" s="38"/>
      <c r="BD71" s="38"/>
      <c r="BE71" s="38"/>
      <c r="BF71" s="40"/>
      <c r="BG71" s="39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  <c r="CC71" s="38"/>
      <c r="CD71" s="38"/>
      <c r="CE71" s="38"/>
      <c r="CF71" s="37"/>
    </row>
    <row r="72" spans="1:84" s="42" customFormat="1" x14ac:dyDescent="0.4">
      <c r="A72" s="36"/>
      <c r="B72" s="91" t="s">
        <v>261</v>
      </c>
      <c r="C72" s="90" t="s">
        <v>295</v>
      </c>
      <c r="D72" s="117" t="str">
        <f>D70</f>
        <v>question_</v>
      </c>
      <c r="E72" s="109" t="s">
        <v>217</v>
      </c>
      <c r="F72" s="94" t="s">
        <v>123</v>
      </c>
      <c r="G72" s="54">
        <v>1</v>
      </c>
      <c r="H72" s="54">
        <v>1</v>
      </c>
      <c r="I72" s="53">
        <v>1</v>
      </c>
      <c r="J72" s="53"/>
      <c r="K72" s="53"/>
      <c r="L72" s="53"/>
      <c r="M72" s="53"/>
      <c r="N72" s="53"/>
      <c r="O72" s="53"/>
      <c r="P72" s="52"/>
      <c r="Q72" s="52"/>
      <c r="R72" s="51"/>
      <c r="S72" s="145"/>
      <c r="AK72" s="43"/>
      <c r="AT72" s="41"/>
      <c r="AU72" s="41"/>
      <c r="AV72" s="41"/>
      <c r="AW72" s="41"/>
      <c r="AX72" s="41"/>
      <c r="AY72" s="41"/>
      <c r="AZ72" s="41"/>
      <c r="BA72" s="41"/>
      <c r="BB72" s="38"/>
      <c r="BC72" s="38"/>
      <c r="BD72" s="38"/>
      <c r="BE72" s="38"/>
      <c r="BF72" s="40"/>
      <c r="BG72" s="39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38"/>
      <c r="CA72" s="38"/>
      <c r="CB72" s="38"/>
      <c r="CC72" s="38"/>
      <c r="CD72" s="38"/>
      <c r="CE72" s="38"/>
      <c r="CF72" s="37"/>
    </row>
    <row r="73" spans="1:84" s="42" customFormat="1" ht="19.5" thickBot="1" x14ac:dyDescent="0.45">
      <c r="A73" s="36"/>
      <c r="B73" s="50"/>
      <c r="C73" s="49"/>
      <c r="D73" s="118" t="str">
        <f>D57</f>
        <v>question_</v>
      </c>
      <c r="E73" s="107"/>
      <c r="F73" s="48"/>
      <c r="G73" s="48"/>
      <c r="H73" s="48"/>
      <c r="I73" s="47"/>
      <c r="J73" s="47"/>
      <c r="K73" s="47"/>
      <c r="L73" s="47"/>
      <c r="M73" s="47"/>
      <c r="N73" s="47"/>
      <c r="O73" s="47"/>
      <c r="P73" s="46"/>
      <c r="Q73" s="46"/>
      <c r="R73" s="45"/>
      <c r="S73" s="145"/>
      <c r="AK73" s="43"/>
      <c r="AT73" s="41"/>
      <c r="AU73" s="41"/>
      <c r="AV73" s="41"/>
      <c r="AW73" s="41"/>
      <c r="AX73" s="41"/>
      <c r="AY73" s="41"/>
      <c r="AZ73" s="41"/>
      <c r="BA73" s="41"/>
      <c r="BB73" s="38"/>
      <c r="BC73" s="38"/>
      <c r="BD73" s="38"/>
      <c r="BE73" s="38"/>
      <c r="BF73" s="40"/>
      <c r="BG73" s="39"/>
      <c r="BH73" s="38"/>
      <c r="BI73" s="38"/>
      <c r="BJ73" s="38"/>
      <c r="BK73" s="38"/>
      <c r="BL73" s="38"/>
      <c r="BM73" s="38"/>
      <c r="BN73" s="38"/>
      <c r="BO73" s="38"/>
      <c r="BP73" s="38"/>
      <c r="BQ73" s="38"/>
      <c r="BR73" s="38"/>
      <c r="BS73" s="38"/>
      <c r="BT73" s="38"/>
      <c r="BU73" s="38"/>
      <c r="BV73" s="38"/>
      <c r="BW73" s="38"/>
      <c r="BX73" s="38"/>
      <c r="BY73" s="38"/>
      <c r="BZ73" s="38"/>
      <c r="CA73" s="38"/>
      <c r="CB73" s="38"/>
      <c r="CC73" s="38"/>
      <c r="CD73" s="38"/>
      <c r="CE73" s="38"/>
      <c r="CF73" s="37"/>
    </row>
    <row r="75" spans="1:84" s="42" customFormat="1" ht="19.5" thickBot="1" x14ac:dyDescent="0.45">
      <c r="A75" s="36"/>
      <c r="B75" s="123" t="s">
        <v>267</v>
      </c>
      <c r="C75" s="44"/>
      <c r="D75" s="115"/>
      <c r="E75" s="106"/>
      <c r="F75" s="38"/>
      <c r="G75" s="38"/>
      <c r="H75" s="38"/>
      <c r="I75" s="38"/>
      <c r="J75" s="38"/>
      <c r="K75" s="38"/>
      <c r="S75" s="145"/>
      <c r="AK75" s="43"/>
      <c r="AT75" s="41"/>
      <c r="AU75" s="41"/>
      <c r="AV75" s="41"/>
      <c r="AW75" s="41"/>
      <c r="AX75" s="41"/>
      <c r="AY75" s="41"/>
      <c r="AZ75" s="41"/>
      <c r="BA75" s="41"/>
      <c r="BB75" s="38"/>
      <c r="BC75" s="38"/>
      <c r="BD75" s="38"/>
      <c r="BE75" s="38"/>
      <c r="BF75" s="40"/>
      <c r="BG75" s="39"/>
      <c r="BH75" s="38"/>
      <c r="BI75" s="38"/>
      <c r="BJ75" s="38"/>
      <c r="BK75" s="38"/>
      <c r="BL75" s="38"/>
      <c r="BM75" s="38"/>
      <c r="BN75" s="38"/>
      <c r="BO75" s="38"/>
      <c r="BP75" s="38"/>
      <c r="BQ75" s="38"/>
      <c r="BR75" s="38"/>
      <c r="BS75" s="38"/>
      <c r="BT75" s="38"/>
      <c r="BU75" s="38"/>
      <c r="BV75" s="38"/>
      <c r="BW75" s="38"/>
      <c r="BX75" s="38"/>
      <c r="BY75" s="38"/>
      <c r="BZ75" s="38"/>
      <c r="CA75" s="38"/>
      <c r="CB75" s="38"/>
      <c r="CC75" s="38"/>
      <c r="CD75" s="38"/>
      <c r="CE75" s="38"/>
      <c r="CF75" s="37"/>
    </row>
    <row r="76" spans="1:84" s="42" customFormat="1" ht="19.5" thickBot="1" x14ac:dyDescent="0.45">
      <c r="A76" s="36"/>
      <c r="B76" s="487" t="s">
        <v>122</v>
      </c>
      <c r="C76" s="489" t="s">
        <v>100</v>
      </c>
      <c r="D76" s="491" t="s">
        <v>121</v>
      </c>
      <c r="E76" s="492"/>
      <c r="F76" s="486" t="s">
        <v>120</v>
      </c>
      <c r="G76" s="486" t="s">
        <v>119</v>
      </c>
      <c r="H76" s="479" t="s">
        <v>190</v>
      </c>
      <c r="I76" s="486" t="s">
        <v>118</v>
      </c>
      <c r="J76" s="486" t="s">
        <v>117</v>
      </c>
      <c r="K76" s="486" t="s">
        <v>116</v>
      </c>
      <c r="L76" s="486" t="s">
        <v>115</v>
      </c>
      <c r="M76" s="479" t="s">
        <v>315</v>
      </c>
      <c r="N76" s="481" t="s">
        <v>114</v>
      </c>
      <c r="O76" s="481" t="s">
        <v>113</v>
      </c>
      <c r="P76" s="481" t="s">
        <v>112</v>
      </c>
      <c r="Q76" s="481" t="s">
        <v>160</v>
      </c>
      <c r="R76" s="483" t="s">
        <v>159</v>
      </c>
      <c r="S76" s="145"/>
      <c r="AK76" s="43"/>
      <c r="AT76" s="41"/>
      <c r="AU76" s="41"/>
      <c r="AV76" s="41"/>
      <c r="AW76" s="41"/>
      <c r="AX76" s="41"/>
      <c r="AY76" s="41"/>
      <c r="AZ76" s="41"/>
      <c r="BA76" s="41"/>
      <c r="BB76" s="38"/>
      <c r="BC76" s="38"/>
      <c r="BD76" s="38"/>
      <c r="BE76" s="38"/>
      <c r="BF76" s="40"/>
      <c r="BG76" s="39"/>
      <c r="BH76" s="38"/>
      <c r="BI76" s="38"/>
      <c r="BJ76" s="38"/>
      <c r="BK76" s="38"/>
      <c r="BL76" s="38"/>
      <c r="BM76" s="38"/>
      <c r="BN76" s="38"/>
      <c r="BO76" s="38"/>
      <c r="BP76" s="38"/>
      <c r="BQ76" s="38"/>
      <c r="BR76" s="38"/>
      <c r="BS76" s="38"/>
      <c r="BT76" s="38"/>
      <c r="BU76" s="38"/>
      <c r="BV76" s="38"/>
      <c r="BW76" s="38"/>
      <c r="BX76" s="38"/>
      <c r="BY76" s="38"/>
      <c r="BZ76" s="38"/>
      <c r="CA76" s="38"/>
      <c r="CB76" s="38"/>
      <c r="CC76" s="38"/>
      <c r="CD76" s="38"/>
      <c r="CE76" s="38"/>
      <c r="CF76" s="37"/>
    </row>
    <row r="77" spans="1:84" s="42" customFormat="1" ht="19.5" thickBot="1" x14ac:dyDescent="0.45">
      <c r="A77" s="36"/>
      <c r="B77" s="488"/>
      <c r="C77" s="490"/>
      <c r="D77" s="67" t="s">
        <v>111</v>
      </c>
      <c r="E77" s="93" t="s">
        <v>110</v>
      </c>
      <c r="F77" s="480"/>
      <c r="G77" s="480"/>
      <c r="H77" s="485"/>
      <c r="I77" s="480"/>
      <c r="J77" s="480"/>
      <c r="K77" s="480"/>
      <c r="L77" s="480"/>
      <c r="M77" s="480"/>
      <c r="N77" s="482"/>
      <c r="O77" s="482"/>
      <c r="P77" s="482"/>
      <c r="Q77" s="482"/>
      <c r="R77" s="484"/>
      <c r="S77" s="145"/>
      <c r="AK77" s="43"/>
      <c r="AT77" s="41"/>
      <c r="AU77" s="41"/>
      <c r="AV77" s="41"/>
      <c r="AW77" s="41"/>
      <c r="AX77" s="41"/>
      <c r="AY77" s="41"/>
      <c r="AZ77" s="41"/>
      <c r="BA77" s="41"/>
      <c r="BB77" s="38"/>
      <c r="BC77" s="38"/>
      <c r="BD77" s="38"/>
      <c r="BE77" s="38"/>
      <c r="BF77" s="40"/>
      <c r="BG77" s="39"/>
      <c r="BH77" s="38"/>
      <c r="BI77" s="38"/>
      <c r="BJ77" s="38"/>
      <c r="BK77" s="38"/>
      <c r="BL77" s="38"/>
      <c r="BM77" s="38"/>
      <c r="BN77" s="38"/>
      <c r="BO77" s="38"/>
      <c r="BP77" s="38"/>
      <c r="BQ77" s="38"/>
      <c r="BR77" s="38"/>
      <c r="BS77" s="38"/>
      <c r="BT77" s="38"/>
      <c r="BU77" s="38"/>
      <c r="BV77" s="38"/>
      <c r="BW77" s="38"/>
      <c r="BX77" s="38"/>
      <c r="BY77" s="38"/>
      <c r="BZ77" s="38"/>
      <c r="CA77" s="38"/>
      <c r="CB77" s="38"/>
      <c r="CC77" s="38"/>
      <c r="CD77" s="38"/>
      <c r="CE77" s="38"/>
      <c r="CF77" s="37"/>
    </row>
    <row r="78" spans="1:84" s="42" customFormat="1" x14ac:dyDescent="0.4">
      <c r="A78" s="36"/>
      <c r="B78" s="91" t="s">
        <v>336</v>
      </c>
      <c r="C78" s="90" t="s">
        <v>336</v>
      </c>
      <c r="D78" s="117" t="str">
        <f>B75 &amp; "_"</f>
        <v>answer_</v>
      </c>
      <c r="E78" s="109" t="s">
        <v>332</v>
      </c>
      <c r="F78" s="94" t="s">
        <v>163</v>
      </c>
      <c r="G78" s="94" t="s">
        <v>172</v>
      </c>
      <c r="H78" s="54"/>
      <c r="I78" s="53">
        <v>1</v>
      </c>
      <c r="J78" s="53"/>
      <c r="K78" s="53"/>
      <c r="L78" s="53">
        <v>1</v>
      </c>
      <c r="M78" s="141" t="s">
        <v>333</v>
      </c>
      <c r="N78" s="141" t="s">
        <v>334</v>
      </c>
      <c r="O78" s="53"/>
      <c r="P78" s="52"/>
      <c r="Q78" s="52"/>
      <c r="R78" s="51"/>
      <c r="S78" s="145"/>
      <c r="AK78" s="43"/>
      <c r="AT78" s="41"/>
      <c r="AU78" s="41"/>
      <c r="AV78" s="41"/>
      <c r="AW78" s="41"/>
      <c r="AX78" s="41"/>
      <c r="AY78" s="41"/>
      <c r="AZ78" s="41"/>
      <c r="BA78" s="41"/>
      <c r="BB78" s="38"/>
      <c r="BC78" s="38"/>
      <c r="BD78" s="38"/>
      <c r="BE78" s="38"/>
      <c r="BF78" s="40"/>
      <c r="BG78" s="39"/>
      <c r="BH78" s="38"/>
      <c r="BI78" s="38"/>
      <c r="BJ78" s="38"/>
      <c r="BK78" s="38"/>
      <c r="BL78" s="38"/>
      <c r="BM78" s="38"/>
      <c r="BN78" s="38"/>
      <c r="BO78" s="38"/>
      <c r="BP78" s="38"/>
      <c r="BQ78" s="38"/>
      <c r="BR78" s="38"/>
      <c r="BS78" s="38"/>
      <c r="BT78" s="38"/>
      <c r="BU78" s="38"/>
      <c r="BV78" s="38"/>
      <c r="BW78" s="38"/>
      <c r="BX78" s="38"/>
      <c r="BY78" s="38"/>
      <c r="BZ78" s="38"/>
      <c r="CA78" s="38"/>
      <c r="CB78" s="38"/>
      <c r="CC78" s="38"/>
      <c r="CD78" s="38"/>
      <c r="CE78" s="38"/>
      <c r="CF78" s="37"/>
    </row>
    <row r="79" spans="1:84" s="42" customFormat="1" x14ac:dyDescent="0.4">
      <c r="A79" s="36"/>
      <c r="B79" s="91" t="s">
        <v>341</v>
      </c>
      <c r="C79" s="90" t="s">
        <v>338</v>
      </c>
      <c r="D79" s="117" t="str">
        <f>D78</f>
        <v>answer_</v>
      </c>
      <c r="E79" s="109" t="s">
        <v>343</v>
      </c>
      <c r="F79" s="94" t="s">
        <v>163</v>
      </c>
      <c r="G79" s="94" t="s">
        <v>172</v>
      </c>
      <c r="H79" s="54">
        <v>0</v>
      </c>
      <c r="I79" s="53"/>
      <c r="J79" s="53"/>
      <c r="K79" s="53"/>
      <c r="L79" s="53"/>
      <c r="M79" s="53"/>
      <c r="N79" s="53"/>
      <c r="O79" s="53"/>
      <c r="P79" s="52"/>
      <c r="Q79" s="52"/>
      <c r="R79" s="51"/>
      <c r="S79" s="145"/>
      <c r="AK79" s="43"/>
      <c r="AT79" s="41"/>
      <c r="AU79" s="41"/>
      <c r="AV79" s="41"/>
      <c r="AW79" s="41"/>
      <c r="AX79" s="41"/>
      <c r="AY79" s="41"/>
      <c r="AZ79" s="41"/>
      <c r="BA79" s="41"/>
      <c r="BB79" s="38"/>
      <c r="BC79" s="38"/>
      <c r="BD79" s="38"/>
      <c r="BE79" s="38"/>
      <c r="BF79" s="40"/>
      <c r="BG79" s="39"/>
      <c r="BH79" s="38"/>
      <c r="BI79" s="38"/>
      <c r="BJ79" s="38"/>
      <c r="BK79" s="38"/>
      <c r="BL79" s="38"/>
      <c r="BM79" s="38"/>
      <c r="BN79" s="38"/>
      <c r="BO79" s="38"/>
      <c r="BP79" s="38"/>
      <c r="BQ79" s="38"/>
      <c r="BR79" s="38"/>
      <c r="BS79" s="38"/>
      <c r="BT79" s="38"/>
      <c r="BU79" s="38"/>
      <c r="BV79" s="38"/>
      <c r="BW79" s="38"/>
      <c r="BX79" s="38"/>
      <c r="BY79" s="38"/>
      <c r="BZ79" s="38"/>
      <c r="CA79" s="38"/>
      <c r="CB79" s="38"/>
      <c r="CC79" s="38"/>
      <c r="CD79" s="38"/>
      <c r="CE79" s="38"/>
      <c r="CF79" s="37"/>
    </row>
    <row r="80" spans="1:84" s="42" customFormat="1" x14ac:dyDescent="0.4">
      <c r="A80" s="36"/>
      <c r="B80" s="91" t="s">
        <v>339</v>
      </c>
      <c r="C80" s="90" t="s">
        <v>292</v>
      </c>
      <c r="D80" s="117" t="str">
        <f>D78</f>
        <v>answer_</v>
      </c>
      <c r="E80" s="109" t="s">
        <v>349</v>
      </c>
      <c r="F80" s="94" t="s">
        <v>163</v>
      </c>
      <c r="G80" s="94" t="s">
        <v>172</v>
      </c>
      <c r="H80" s="54">
        <v>0</v>
      </c>
      <c r="I80" s="53"/>
      <c r="J80" s="53"/>
      <c r="K80" s="53"/>
      <c r="L80" s="53"/>
      <c r="M80" s="53"/>
      <c r="N80" s="53"/>
      <c r="O80" s="53"/>
      <c r="P80" s="52"/>
      <c r="Q80" s="52"/>
      <c r="R80" s="51"/>
      <c r="S80" s="145"/>
      <c r="AK80" s="43"/>
      <c r="AT80" s="41"/>
      <c r="AU80" s="41"/>
      <c r="AV80" s="41"/>
      <c r="AW80" s="41"/>
      <c r="AX80" s="41"/>
      <c r="AY80" s="41"/>
      <c r="AZ80" s="41"/>
      <c r="BA80" s="41"/>
      <c r="BB80" s="38"/>
      <c r="BC80" s="38"/>
      <c r="BD80" s="38"/>
      <c r="BE80" s="38"/>
      <c r="BF80" s="40"/>
      <c r="BG80" s="39"/>
      <c r="BH80" s="38"/>
      <c r="BI80" s="38"/>
      <c r="BJ80" s="38"/>
      <c r="BK80" s="38"/>
      <c r="BL80" s="38"/>
      <c r="BM80" s="38"/>
      <c r="BN80" s="38"/>
      <c r="BO80" s="38"/>
      <c r="BP80" s="38"/>
      <c r="BQ80" s="38"/>
      <c r="BR80" s="38"/>
      <c r="BS80" s="38"/>
      <c r="BT80" s="38"/>
      <c r="BU80" s="38"/>
      <c r="BV80" s="38"/>
      <c r="BW80" s="38"/>
      <c r="BX80" s="38"/>
      <c r="BY80" s="38"/>
      <c r="BZ80" s="38"/>
      <c r="CA80" s="38"/>
      <c r="CB80" s="38"/>
      <c r="CC80" s="38"/>
      <c r="CD80" s="38"/>
      <c r="CE80" s="38"/>
      <c r="CF80" s="37"/>
    </row>
    <row r="81" spans="1:84" s="42" customFormat="1" x14ac:dyDescent="0.4">
      <c r="A81" s="36"/>
      <c r="B81" s="91" t="s">
        <v>340</v>
      </c>
      <c r="C81" s="90" t="s">
        <v>342</v>
      </c>
      <c r="D81" s="117" t="str">
        <f>D79</f>
        <v>answer_</v>
      </c>
      <c r="E81" s="109" t="s">
        <v>344</v>
      </c>
      <c r="F81" s="94" t="s">
        <v>163</v>
      </c>
      <c r="G81" s="94" t="s">
        <v>172</v>
      </c>
      <c r="H81" s="54">
        <v>0</v>
      </c>
      <c r="I81" s="53"/>
      <c r="J81" s="53"/>
      <c r="K81" s="53"/>
      <c r="L81" s="53"/>
      <c r="M81" s="53"/>
      <c r="N81" s="53"/>
      <c r="O81" s="53"/>
      <c r="P81" s="52"/>
      <c r="Q81" s="52"/>
      <c r="R81" s="51"/>
      <c r="S81" s="145"/>
      <c r="AK81" s="43"/>
      <c r="AT81" s="41"/>
      <c r="AU81" s="41"/>
      <c r="AV81" s="41"/>
      <c r="AW81" s="41"/>
      <c r="AX81" s="41"/>
      <c r="AY81" s="41"/>
      <c r="AZ81" s="41"/>
      <c r="BA81" s="41"/>
      <c r="BB81" s="38"/>
      <c r="BC81" s="38"/>
      <c r="BD81" s="38"/>
      <c r="BE81" s="38"/>
      <c r="BF81" s="40"/>
      <c r="BG81" s="39"/>
      <c r="BH81" s="38"/>
      <c r="BI81" s="38"/>
      <c r="BJ81" s="38"/>
      <c r="BK81" s="38"/>
      <c r="BL81" s="38"/>
      <c r="BM81" s="38"/>
      <c r="BN81" s="38"/>
      <c r="BO81" s="38"/>
      <c r="BP81" s="38"/>
      <c r="BQ81" s="38"/>
      <c r="BR81" s="38"/>
      <c r="BS81" s="38"/>
      <c r="BT81" s="38"/>
      <c r="BU81" s="38"/>
      <c r="BV81" s="38"/>
      <c r="BW81" s="38"/>
      <c r="BX81" s="38"/>
      <c r="BY81" s="38"/>
      <c r="BZ81" s="38"/>
      <c r="CA81" s="38"/>
      <c r="CB81" s="38"/>
      <c r="CC81" s="38"/>
      <c r="CD81" s="38"/>
      <c r="CE81" s="38"/>
      <c r="CF81" s="37"/>
    </row>
    <row r="82" spans="1:84" s="42" customFormat="1" x14ac:dyDescent="0.4">
      <c r="A82" s="36"/>
      <c r="B82" s="91" t="s">
        <v>280</v>
      </c>
      <c r="C82" s="90" t="s">
        <v>331</v>
      </c>
      <c r="D82" s="117" t="str">
        <f>D80</f>
        <v>answer_</v>
      </c>
      <c r="E82" s="109" t="s">
        <v>207</v>
      </c>
      <c r="F82" s="94" t="s">
        <v>163</v>
      </c>
      <c r="G82" s="94" t="s">
        <v>172</v>
      </c>
      <c r="H82" s="54">
        <v>0</v>
      </c>
      <c r="I82" s="53"/>
      <c r="J82" s="53"/>
      <c r="K82" s="53"/>
      <c r="L82" s="53"/>
      <c r="M82" s="53"/>
      <c r="N82" s="53"/>
      <c r="O82" s="53"/>
      <c r="P82" s="52"/>
      <c r="Q82" s="52"/>
      <c r="R82" s="51"/>
      <c r="S82" s="145"/>
      <c r="AK82" s="43"/>
      <c r="AT82" s="41"/>
      <c r="AU82" s="41"/>
      <c r="AV82" s="41"/>
      <c r="AW82" s="41"/>
      <c r="AX82" s="41"/>
      <c r="AY82" s="41"/>
      <c r="AZ82" s="41"/>
      <c r="BA82" s="41"/>
      <c r="BB82" s="38"/>
      <c r="BC82" s="38"/>
      <c r="BD82" s="38"/>
      <c r="BE82" s="38"/>
      <c r="BF82" s="40"/>
      <c r="BG82" s="39"/>
      <c r="BH82" s="38"/>
      <c r="BI82" s="38"/>
      <c r="BJ82" s="38"/>
      <c r="BK82" s="38"/>
      <c r="BL82" s="38"/>
      <c r="BM82" s="38"/>
      <c r="BN82" s="38"/>
      <c r="BO82" s="38"/>
      <c r="BP82" s="38"/>
      <c r="BQ82" s="38"/>
      <c r="BR82" s="38"/>
      <c r="BS82" s="38"/>
      <c r="BT82" s="38"/>
      <c r="BU82" s="38"/>
      <c r="BV82" s="38"/>
      <c r="BW82" s="38"/>
      <c r="BX82" s="38"/>
      <c r="BY82" s="38"/>
      <c r="BZ82" s="38"/>
      <c r="CA82" s="38"/>
      <c r="CB82" s="38"/>
      <c r="CC82" s="38"/>
      <c r="CD82" s="38"/>
      <c r="CE82" s="38"/>
      <c r="CF82" s="37"/>
    </row>
    <row r="83" spans="1:84" s="42" customFormat="1" ht="19.5" thickBot="1" x14ac:dyDescent="0.45">
      <c r="A83" s="36"/>
      <c r="B83" s="50"/>
      <c r="C83" s="49"/>
      <c r="D83" s="118" t="str">
        <f>D78</f>
        <v>answer_</v>
      </c>
      <c r="E83" s="107"/>
      <c r="F83" s="48"/>
      <c r="G83" s="48"/>
      <c r="H83" s="48"/>
      <c r="I83" s="47"/>
      <c r="J83" s="47"/>
      <c r="K83" s="47"/>
      <c r="L83" s="47"/>
      <c r="M83" s="47"/>
      <c r="N83" s="47"/>
      <c r="O83" s="47"/>
      <c r="P83" s="46"/>
      <c r="Q83" s="46"/>
      <c r="R83" s="45"/>
      <c r="S83" s="145"/>
      <c r="AK83" s="43"/>
      <c r="AT83" s="41"/>
      <c r="AU83" s="41"/>
      <c r="AV83" s="41"/>
      <c r="AW83" s="41"/>
      <c r="AX83" s="41"/>
      <c r="AY83" s="41"/>
      <c r="AZ83" s="41"/>
      <c r="BA83" s="41"/>
      <c r="BB83" s="38"/>
      <c r="BC83" s="38"/>
      <c r="BD83" s="38"/>
      <c r="BE83" s="38"/>
      <c r="BF83" s="40"/>
      <c r="BG83" s="39"/>
      <c r="BH83" s="38"/>
      <c r="BI83" s="38"/>
      <c r="BJ83" s="38"/>
      <c r="BK83" s="38"/>
      <c r="BL83" s="38"/>
      <c r="BM83" s="38"/>
      <c r="BN83" s="38"/>
      <c r="BO83" s="38"/>
      <c r="BP83" s="38"/>
      <c r="BQ83" s="38"/>
      <c r="BR83" s="38"/>
      <c r="BS83" s="38"/>
      <c r="BT83" s="38"/>
      <c r="BU83" s="38"/>
      <c r="BV83" s="38"/>
      <c r="BW83" s="38"/>
      <c r="BX83" s="38"/>
      <c r="BY83" s="38"/>
      <c r="BZ83" s="38"/>
      <c r="CA83" s="38"/>
      <c r="CB83" s="38"/>
      <c r="CC83" s="38"/>
      <c r="CD83" s="38"/>
      <c r="CE83" s="38"/>
      <c r="CF83" s="37"/>
    </row>
    <row r="85" spans="1:84" s="42" customFormat="1" ht="19.5" thickBot="1" x14ac:dyDescent="0.45">
      <c r="A85" s="36"/>
      <c r="B85" s="123" t="s">
        <v>307</v>
      </c>
      <c r="C85" s="44"/>
      <c r="D85" s="115"/>
      <c r="E85" s="106"/>
      <c r="F85" s="38"/>
      <c r="G85" s="38"/>
      <c r="H85" s="38"/>
      <c r="I85" s="38"/>
      <c r="J85" s="38"/>
      <c r="K85" s="38"/>
      <c r="S85" s="145"/>
      <c r="AK85" s="43"/>
      <c r="AT85" s="41"/>
      <c r="AU85" s="41"/>
      <c r="AV85" s="41"/>
      <c r="AW85" s="41"/>
      <c r="AX85" s="41"/>
      <c r="AY85" s="41"/>
      <c r="AZ85" s="41"/>
      <c r="BA85" s="41"/>
      <c r="BB85" s="38"/>
      <c r="BC85" s="38"/>
      <c r="BD85" s="38"/>
      <c r="BE85" s="38"/>
      <c r="BF85" s="40"/>
      <c r="BG85" s="39"/>
      <c r="BH85" s="38"/>
      <c r="BI85" s="38"/>
      <c r="BJ85" s="38"/>
      <c r="BK85" s="38"/>
      <c r="BL85" s="38"/>
      <c r="BM85" s="38"/>
      <c r="BN85" s="38"/>
      <c r="BO85" s="38"/>
      <c r="BP85" s="38"/>
      <c r="BQ85" s="38"/>
      <c r="BR85" s="38"/>
      <c r="BS85" s="38"/>
      <c r="BT85" s="38"/>
      <c r="BU85" s="38"/>
      <c r="BV85" s="38"/>
      <c r="BW85" s="38"/>
      <c r="BX85" s="38"/>
      <c r="BY85" s="38"/>
      <c r="BZ85" s="38"/>
      <c r="CA85" s="38"/>
      <c r="CB85" s="38"/>
      <c r="CC85" s="38"/>
      <c r="CD85" s="38"/>
      <c r="CE85" s="38"/>
      <c r="CF85" s="37"/>
    </row>
    <row r="86" spans="1:84" s="42" customFormat="1" ht="19.5" thickBot="1" x14ac:dyDescent="0.45">
      <c r="A86" s="36"/>
      <c r="B86" s="487" t="s">
        <v>122</v>
      </c>
      <c r="C86" s="489" t="s">
        <v>100</v>
      </c>
      <c r="D86" s="491" t="s">
        <v>121</v>
      </c>
      <c r="E86" s="492"/>
      <c r="F86" s="486" t="s">
        <v>120</v>
      </c>
      <c r="G86" s="486" t="s">
        <v>119</v>
      </c>
      <c r="H86" s="479" t="s">
        <v>190</v>
      </c>
      <c r="I86" s="486" t="s">
        <v>118</v>
      </c>
      <c r="J86" s="486" t="s">
        <v>117</v>
      </c>
      <c r="K86" s="486" t="s">
        <v>116</v>
      </c>
      <c r="L86" s="486" t="s">
        <v>115</v>
      </c>
      <c r="M86" s="479" t="s">
        <v>315</v>
      </c>
      <c r="N86" s="481" t="s">
        <v>114</v>
      </c>
      <c r="O86" s="481" t="s">
        <v>113</v>
      </c>
      <c r="P86" s="481" t="s">
        <v>112</v>
      </c>
      <c r="Q86" s="481" t="s">
        <v>160</v>
      </c>
      <c r="R86" s="483" t="s">
        <v>159</v>
      </c>
      <c r="S86" s="145"/>
      <c r="AK86" s="43"/>
      <c r="AT86" s="41"/>
      <c r="AU86" s="41"/>
      <c r="AV86" s="41"/>
      <c r="AW86" s="41"/>
      <c r="AX86" s="41"/>
      <c r="AY86" s="41"/>
      <c r="AZ86" s="41"/>
      <c r="BA86" s="41"/>
      <c r="BB86" s="38"/>
      <c r="BC86" s="38"/>
      <c r="BD86" s="38"/>
      <c r="BE86" s="38"/>
      <c r="BF86" s="40"/>
      <c r="BG86" s="39"/>
      <c r="BH86" s="38"/>
      <c r="BI86" s="38"/>
      <c r="BJ86" s="38"/>
      <c r="BK86" s="38"/>
      <c r="BL86" s="38"/>
      <c r="BM86" s="38"/>
      <c r="BN86" s="38"/>
      <c r="BO86" s="38"/>
      <c r="BP86" s="38"/>
      <c r="BQ86" s="38"/>
      <c r="BR86" s="38"/>
      <c r="BS86" s="38"/>
      <c r="BT86" s="38"/>
      <c r="BU86" s="38"/>
      <c r="BV86" s="38"/>
      <c r="BW86" s="38"/>
      <c r="BX86" s="38"/>
      <c r="BY86" s="38"/>
      <c r="BZ86" s="38"/>
      <c r="CA86" s="38"/>
      <c r="CB86" s="38"/>
      <c r="CC86" s="38"/>
      <c r="CD86" s="38"/>
      <c r="CE86" s="38"/>
      <c r="CF86" s="37"/>
    </row>
    <row r="87" spans="1:84" s="42" customFormat="1" ht="19.5" thickBot="1" x14ac:dyDescent="0.45">
      <c r="A87" s="36"/>
      <c r="B87" s="488"/>
      <c r="C87" s="490"/>
      <c r="D87" s="67" t="s">
        <v>111</v>
      </c>
      <c r="E87" s="93" t="s">
        <v>110</v>
      </c>
      <c r="F87" s="480"/>
      <c r="G87" s="480"/>
      <c r="H87" s="485"/>
      <c r="I87" s="480"/>
      <c r="J87" s="480"/>
      <c r="K87" s="480"/>
      <c r="L87" s="480"/>
      <c r="M87" s="480"/>
      <c r="N87" s="482"/>
      <c r="O87" s="482"/>
      <c r="P87" s="482"/>
      <c r="Q87" s="482"/>
      <c r="R87" s="484"/>
      <c r="S87" s="145"/>
      <c r="AK87" s="43"/>
      <c r="AT87" s="41"/>
      <c r="AU87" s="41"/>
      <c r="AV87" s="41"/>
      <c r="AW87" s="41"/>
      <c r="AX87" s="41"/>
      <c r="AY87" s="41"/>
      <c r="AZ87" s="41"/>
      <c r="BA87" s="41"/>
      <c r="BB87" s="38"/>
      <c r="BC87" s="38"/>
      <c r="BD87" s="38"/>
      <c r="BE87" s="38"/>
      <c r="BF87" s="40"/>
      <c r="BG87" s="39"/>
      <c r="BH87" s="38"/>
      <c r="BI87" s="38"/>
      <c r="BJ87" s="38"/>
      <c r="BK87" s="38"/>
      <c r="BL87" s="38"/>
      <c r="BM87" s="38"/>
      <c r="BN87" s="38"/>
      <c r="BO87" s="38"/>
      <c r="BP87" s="38"/>
      <c r="BQ87" s="38"/>
      <c r="BR87" s="38"/>
      <c r="BS87" s="38"/>
      <c r="BT87" s="38"/>
      <c r="BU87" s="38"/>
      <c r="BV87" s="38"/>
      <c r="BW87" s="38"/>
      <c r="BX87" s="38"/>
      <c r="BY87" s="38"/>
      <c r="BZ87" s="38"/>
      <c r="CA87" s="38"/>
      <c r="CB87" s="38"/>
      <c r="CC87" s="38"/>
      <c r="CD87" s="38"/>
      <c r="CE87" s="38"/>
      <c r="CF87" s="37"/>
    </row>
    <row r="88" spans="1:84" s="42" customFormat="1" x14ac:dyDescent="0.4">
      <c r="A88" s="36"/>
      <c r="B88" s="100" t="s">
        <v>269</v>
      </c>
      <c r="C88" s="101" t="s">
        <v>269</v>
      </c>
      <c r="D88" s="116" t="str">
        <f>B85 &amp; "_"</f>
        <v>grade_</v>
      </c>
      <c r="E88" s="113" t="s">
        <v>97</v>
      </c>
      <c r="F88" s="102" t="s">
        <v>107</v>
      </c>
      <c r="G88" s="102">
        <v>6</v>
      </c>
      <c r="H88" s="79"/>
      <c r="I88" s="78"/>
      <c r="J88" s="78"/>
      <c r="K88" s="78"/>
      <c r="L88" s="128">
        <v>1</v>
      </c>
      <c r="M88" s="128" t="s">
        <v>96</v>
      </c>
      <c r="N88" s="128" t="s">
        <v>319</v>
      </c>
      <c r="O88" s="78"/>
      <c r="P88" s="77"/>
      <c r="Q88" s="77"/>
      <c r="R88" s="76"/>
      <c r="S88" s="145"/>
      <c r="AK88" s="43"/>
      <c r="AT88" s="41"/>
      <c r="AU88" s="41"/>
      <c r="AV88" s="41"/>
      <c r="AW88" s="41"/>
      <c r="AX88" s="41"/>
      <c r="AY88" s="41"/>
      <c r="AZ88" s="41"/>
      <c r="BA88" s="41"/>
      <c r="BB88" s="38"/>
      <c r="BC88" s="38"/>
      <c r="BD88" s="38"/>
      <c r="BE88" s="38"/>
      <c r="BF88" s="40"/>
      <c r="BG88" s="39"/>
      <c r="BH88" s="38"/>
      <c r="BI88" s="38"/>
      <c r="BJ88" s="38"/>
      <c r="BK88" s="38"/>
      <c r="BL88" s="38"/>
      <c r="BM88" s="38"/>
      <c r="BN88" s="38"/>
      <c r="BO88" s="38"/>
      <c r="BP88" s="38"/>
      <c r="BQ88" s="38"/>
      <c r="BR88" s="38"/>
      <c r="BS88" s="38"/>
      <c r="BT88" s="38"/>
      <c r="BU88" s="38"/>
      <c r="BV88" s="38"/>
      <c r="BW88" s="38"/>
      <c r="BX88" s="38"/>
      <c r="BY88" s="38"/>
      <c r="BZ88" s="38"/>
      <c r="CA88" s="38"/>
      <c r="CB88" s="38"/>
      <c r="CC88" s="38"/>
      <c r="CD88" s="38"/>
      <c r="CE88" s="38"/>
      <c r="CF88" s="37"/>
    </row>
    <row r="89" spans="1:84" s="42" customFormat="1" x14ac:dyDescent="0.4">
      <c r="A89" s="36"/>
      <c r="B89" s="91" t="s">
        <v>297</v>
      </c>
      <c r="C89" s="90" t="s">
        <v>309</v>
      </c>
      <c r="D89" s="117" t="str">
        <f t="shared" ref="D89" si="3">D88</f>
        <v>grade_</v>
      </c>
      <c r="E89" s="109" t="s">
        <v>306</v>
      </c>
      <c r="F89" s="94" t="s">
        <v>123</v>
      </c>
      <c r="G89" s="94">
        <v>1</v>
      </c>
      <c r="H89" s="54"/>
      <c r="I89" s="53"/>
      <c r="J89" s="53"/>
      <c r="K89" s="53"/>
      <c r="L89" s="53"/>
      <c r="M89" s="53"/>
      <c r="N89" s="53"/>
      <c r="O89" s="53"/>
      <c r="P89" s="52"/>
      <c r="Q89" s="52"/>
      <c r="R89" s="51"/>
      <c r="S89" s="145"/>
      <c r="AK89" s="43"/>
      <c r="AT89" s="41"/>
      <c r="AU89" s="41"/>
      <c r="AV89" s="41"/>
      <c r="AW89" s="41"/>
      <c r="AX89" s="41"/>
      <c r="AY89" s="41"/>
      <c r="AZ89" s="41"/>
      <c r="BA89" s="41"/>
      <c r="BB89" s="38"/>
      <c r="BC89" s="38"/>
      <c r="BD89" s="38"/>
      <c r="BE89" s="38"/>
      <c r="BF89" s="40"/>
      <c r="BG89" s="39"/>
      <c r="BH89" s="38"/>
      <c r="BI89" s="38"/>
      <c r="BJ89" s="38"/>
      <c r="BK89" s="38"/>
      <c r="BL89" s="38"/>
      <c r="BM89" s="38"/>
      <c r="BN89" s="38"/>
      <c r="BO89" s="38"/>
      <c r="BP89" s="38"/>
      <c r="BQ89" s="38"/>
      <c r="BR89" s="38"/>
      <c r="BS89" s="38"/>
      <c r="BT89" s="38"/>
      <c r="BU89" s="38"/>
      <c r="BV89" s="38"/>
      <c r="BW89" s="38"/>
      <c r="BX89" s="38"/>
      <c r="BY89" s="38"/>
      <c r="BZ89" s="38"/>
      <c r="CA89" s="38"/>
      <c r="CB89" s="38"/>
      <c r="CC89" s="38"/>
      <c r="CD89" s="38"/>
      <c r="CE89" s="38"/>
      <c r="CF89" s="37"/>
    </row>
    <row r="90" spans="1:84" s="42" customFormat="1" x14ac:dyDescent="0.4">
      <c r="A90" s="36"/>
      <c r="B90" s="91" t="s">
        <v>298</v>
      </c>
      <c r="C90" s="90" t="s">
        <v>305</v>
      </c>
      <c r="D90" s="117" t="str">
        <f>D89</f>
        <v>grade_</v>
      </c>
      <c r="E90" s="109" t="s">
        <v>308</v>
      </c>
      <c r="F90" s="94" t="s">
        <v>123</v>
      </c>
      <c r="G90" s="54">
        <v>2</v>
      </c>
      <c r="H90" s="54"/>
      <c r="I90" s="53"/>
      <c r="J90" s="53"/>
      <c r="K90" s="53"/>
      <c r="L90" s="53"/>
      <c r="M90" s="53"/>
      <c r="N90" s="53"/>
      <c r="O90" s="53"/>
      <c r="P90" s="52"/>
      <c r="Q90" s="52"/>
      <c r="R90" s="51"/>
      <c r="S90" s="145"/>
      <c r="AK90" s="43"/>
      <c r="AT90" s="41"/>
      <c r="AU90" s="41"/>
      <c r="AV90" s="41"/>
      <c r="AW90" s="41"/>
      <c r="AX90" s="41"/>
      <c r="AY90" s="41"/>
      <c r="AZ90" s="41"/>
      <c r="BA90" s="41"/>
      <c r="BB90" s="38"/>
      <c r="BC90" s="38"/>
      <c r="BD90" s="38"/>
      <c r="BE90" s="38"/>
      <c r="BF90" s="40"/>
      <c r="BG90" s="39"/>
      <c r="BH90" s="38"/>
      <c r="BI90" s="38"/>
      <c r="BJ90" s="38"/>
      <c r="BK90" s="38"/>
      <c r="BL90" s="38"/>
      <c r="BM90" s="38"/>
      <c r="BN90" s="38"/>
      <c r="BO90" s="38"/>
      <c r="BP90" s="38"/>
      <c r="BQ90" s="38"/>
      <c r="BR90" s="38"/>
      <c r="BS90" s="38"/>
      <c r="BT90" s="38"/>
      <c r="BU90" s="38"/>
      <c r="BV90" s="38"/>
      <c r="BW90" s="38"/>
      <c r="BX90" s="38"/>
      <c r="BY90" s="38"/>
      <c r="BZ90" s="38"/>
      <c r="CA90" s="38"/>
      <c r="CB90" s="38"/>
      <c r="CC90" s="38"/>
      <c r="CD90" s="38"/>
      <c r="CE90" s="38"/>
      <c r="CF90" s="37"/>
    </row>
    <row r="91" spans="1:84" s="42" customFormat="1" x14ac:dyDescent="0.4">
      <c r="A91" s="36"/>
      <c r="B91" s="129" t="s">
        <v>303</v>
      </c>
      <c r="C91" s="130" t="s">
        <v>345</v>
      </c>
      <c r="D91" s="117" t="str">
        <f>D90</f>
        <v>grade_</v>
      </c>
      <c r="E91" s="131" t="s">
        <v>314</v>
      </c>
      <c r="F91" s="132" t="s">
        <v>161</v>
      </c>
      <c r="G91" s="133"/>
      <c r="H91" s="133"/>
      <c r="I91" s="134"/>
      <c r="J91" s="134"/>
      <c r="K91" s="134"/>
      <c r="L91" s="134"/>
      <c r="M91" s="134"/>
      <c r="N91" s="134"/>
      <c r="O91" s="134"/>
      <c r="P91" s="135"/>
      <c r="Q91" s="135"/>
      <c r="R91" s="136"/>
      <c r="S91" s="145"/>
      <c r="AK91" s="43"/>
      <c r="AT91" s="41"/>
      <c r="AU91" s="41"/>
      <c r="AV91" s="41"/>
      <c r="AW91" s="41"/>
      <c r="AX91" s="41"/>
      <c r="AY91" s="41"/>
      <c r="AZ91" s="41"/>
      <c r="BA91" s="41"/>
      <c r="BB91" s="38"/>
      <c r="BC91" s="38"/>
      <c r="BD91" s="38"/>
      <c r="BE91" s="38"/>
      <c r="BF91" s="40"/>
      <c r="BG91" s="39"/>
      <c r="BH91" s="38"/>
      <c r="BI91" s="38"/>
      <c r="BJ91" s="38"/>
      <c r="BK91" s="38"/>
      <c r="BL91" s="38"/>
      <c r="BM91" s="38"/>
      <c r="BN91" s="38"/>
      <c r="BO91" s="38"/>
      <c r="BP91" s="38"/>
      <c r="BQ91" s="38"/>
      <c r="BR91" s="38"/>
      <c r="BS91" s="38"/>
      <c r="BT91" s="38"/>
      <c r="BU91" s="38"/>
      <c r="BV91" s="38"/>
      <c r="BW91" s="38"/>
      <c r="BX91" s="38"/>
      <c r="BY91" s="38"/>
      <c r="BZ91" s="38"/>
      <c r="CA91" s="38"/>
      <c r="CB91" s="38"/>
      <c r="CC91" s="38"/>
      <c r="CD91" s="38"/>
      <c r="CE91" s="38"/>
      <c r="CF91" s="37"/>
    </row>
    <row r="92" spans="1:84" s="42" customFormat="1" ht="19.5" thickBot="1" x14ac:dyDescent="0.45">
      <c r="A92" s="36"/>
      <c r="B92" s="50"/>
      <c r="C92" s="49"/>
      <c r="D92" s="118" t="str">
        <f>D88</f>
        <v>grade_</v>
      </c>
      <c r="E92" s="107"/>
      <c r="F92" s="48"/>
      <c r="G92" s="48"/>
      <c r="H92" s="48"/>
      <c r="I92" s="47"/>
      <c r="J92" s="47"/>
      <c r="K92" s="47"/>
      <c r="L92" s="47"/>
      <c r="M92" s="47"/>
      <c r="N92" s="47"/>
      <c r="O92" s="47"/>
      <c r="P92" s="46"/>
      <c r="Q92" s="46"/>
      <c r="R92" s="45"/>
      <c r="S92" s="145"/>
      <c r="AK92" s="43"/>
      <c r="AT92" s="41"/>
      <c r="AU92" s="41"/>
      <c r="AV92" s="41"/>
      <c r="AW92" s="41"/>
      <c r="AX92" s="41"/>
      <c r="AY92" s="41"/>
      <c r="AZ92" s="41"/>
      <c r="BA92" s="41"/>
      <c r="BB92" s="38"/>
      <c r="BC92" s="38"/>
      <c r="BD92" s="38"/>
      <c r="BE92" s="38"/>
      <c r="BF92" s="40"/>
      <c r="BG92" s="39"/>
      <c r="BH92" s="38"/>
      <c r="BI92" s="38"/>
      <c r="BJ92" s="38"/>
      <c r="BK92" s="38"/>
      <c r="BL92" s="38"/>
      <c r="BM92" s="38"/>
      <c r="BN92" s="38"/>
      <c r="BO92" s="38"/>
      <c r="BP92" s="38"/>
      <c r="BQ92" s="38"/>
      <c r="BR92" s="38"/>
      <c r="BS92" s="38"/>
      <c r="BT92" s="38"/>
      <c r="BU92" s="38"/>
      <c r="BV92" s="38"/>
      <c r="BW92" s="38"/>
      <c r="BX92" s="38"/>
      <c r="BY92" s="38"/>
      <c r="BZ92" s="38"/>
      <c r="CA92" s="38"/>
      <c r="CB92" s="38"/>
      <c r="CC92" s="38"/>
      <c r="CD92" s="38"/>
      <c r="CE92" s="38"/>
      <c r="CF92" s="37"/>
    </row>
  </sheetData>
  <mergeCells count="97">
    <mergeCell ref="D5:E5"/>
    <mergeCell ref="B12:B13"/>
    <mergeCell ref="C12:C13"/>
    <mergeCell ref="D12:E12"/>
    <mergeCell ref="F12:F13"/>
    <mergeCell ref="P12:P13"/>
    <mergeCell ref="Q12:Q13"/>
    <mergeCell ref="R12:R13"/>
    <mergeCell ref="B41:B42"/>
    <mergeCell ref="C41:C42"/>
    <mergeCell ref="D41:E41"/>
    <mergeCell ref="F41:F42"/>
    <mergeCell ref="G41:G42"/>
    <mergeCell ref="H12:H13"/>
    <mergeCell ref="I12:I13"/>
    <mergeCell ref="J12:J13"/>
    <mergeCell ref="K12:K13"/>
    <mergeCell ref="L12:L13"/>
    <mergeCell ref="M12:M13"/>
    <mergeCell ref="G12:G13"/>
    <mergeCell ref="K41:K42"/>
    <mergeCell ref="L41:L42"/>
    <mergeCell ref="M41:M42"/>
    <mergeCell ref="N12:N13"/>
    <mergeCell ref="O12:O13"/>
    <mergeCell ref="F48:F49"/>
    <mergeCell ref="G48:G49"/>
    <mergeCell ref="H41:H42"/>
    <mergeCell ref="I41:I42"/>
    <mergeCell ref="J41:J42"/>
    <mergeCell ref="N41:N42"/>
    <mergeCell ref="O41:O42"/>
    <mergeCell ref="H48:H49"/>
    <mergeCell ref="I48:I49"/>
    <mergeCell ref="J48:J49"/>
    <mergeCell ref="K48:K49"/>
    <mergeCell ref="L48:L49"/>
    <mergeCell ref="P41:P42"/>
    <mergeCell ref="Q41:Q42"/>
    <mergeCell ref="R41:R42"/>
    <mergeCell ref="Q48:Q49"/>
    <mergeCell ref="R48:R49"/>
    <mergeCell ref="B48:B49"/>
    <mergeCell ref="C48:C49"/>
    <mergeCell ref="D48:E48"/>
    <mergeCell ref="L55:L56"/>
    <mergeCell ref="M55:M56"/>
    <mergeCell ref="B55:B56"/>
    <mergeCell ref="C55:C56"/>
    <mergeCell ref="D55:E55"/>
    <mergeCell ref="F55:F56"/>
    <mergeCell ref="G55:G56"/>
    <mergeCell ref="N48:N49"/>
    <mergeCell ref="O48:O49"/>
    <mergeCell ref="P48:P49"/>
    <mergeCell ref="G76:G77"/>
    <mergeCell ref="H55:H56"/>
    <mergeCell ref="I55:I56"/>
    <mergeCell ref="J55:J56"/>
    <mergeCell ref="K55:K56"/>
    <mergeCell ref="N55:N56"/>
    <mergeCell ref="O55:O56"/>
    <mergeCell ref="P55:P56"/>
    <mergeCell ref="P76:P77"/>
    <mergeCell ref="M48:M49"/>
    <mergeCell ref="Q55:Q56"/>
    <mergeCell ref="R55:R56"/>
    <mergeCell ref="R76:R77"/>
    <mergeCell ref="B86:B87"/>
    <mergeCell ref="C86:C87"/>
    <mergeCell ref="D86:E86"/>
    <mergeCell ref="F86:F87"/>
    <mergeCell ref="G86:G87"/>
    <mergeCell ref="H76:H77"/>
    <mergeCell ref="I76:I77"/>
    <mergeCell ref="J76:J77"/>
    <mergeCell ref="K76:K77"/>
    <mergeCell ref="L76:L77"/>
    <mergeCell ref="M76:M77"/>
    <mergeCell ref="B76:B77"/>
    <mergeCell ref="C76:C77"/>
    <mergeCell ref="D76:E76"/>
    <mergeCell ref="F76:F77"/>
    <mergeCell ref="M86:M87"/>
    <mergeCell ref="N76:N77"/>
    <mergeCell ref="O76:O77"/>
    <mergeCell ref="R86:R87"/>
    <mergeCell ref="Q76:Q77"/>
    <mergeCell ref="H86:H87"/>
    <mergeCell ref="I86:I87"/>
    <mergeCell ref="J86:J87"/>
    <mergeCell ref="K86:K87"/>
    <mergeCell ref="L86:L87"/>
    <mergeCell ref="N86:N87"/>
    <mergeCell ref="O86:O87"/>
    <mergeCell ref="P86:P87"/>
    <mergeCell ref="Q86:Q87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G96"/>
  <sheetViews>
    <sheetView zoomScale="70" zoomScaleNormal="70" workbookViewId="0">
      <selection activeCell="G77" sqref="G77"/>
    </sheetView>
  </sheetViews>
  <sheetFormatPr defaultColWidth="8.875" defaultRowHeight="18.75" x14ac:dyDescent="0.4"/>
  <cols>
    <col min="1" max="1" width="3.375" style="36" customWidth="1"/>
    <col min="2" max="2" width="18.875" style="44" bestFit="1" customWidth="1"/>
    <col min="3" max="3" width="35.125" style="44" customWidth="1"/>
    <col min="4" max="4" width="12.625" style="115" customWidth="1"/>
    <col min="5" max="6" width="22.125" style="106" customWidth="1"/>
    <col min="7" max="7" width="10.625" style="205" customWidth="1"/>
    <col min="8" max="8" width="3.875" style="38" customWidth="1"/>
    <col min="9" max="9" width="7.125" style="38" bestFit="1" customWidth="1"/>
    <col min="10" max="12" width="10.625" style="38" customWidth="1"/>
    <col min="13" max="16" width="10.625" style="42" customWidth="1"/>
    <col min="17" max="17" width="16.125" style="42" customWidth="1"/>
    <col min="18" max="19" width="10.625" style="42" customWidth="1"/>
    <col min="20" max="20" width="9.375" style="145" customWidth="1"/>
    <col min="21" max="21" width="6.5" style="42" customWidth="1"/>
    <col min="22" max="37" width="9.375" style="42" customWidth="1"/>
    <col min="38" max="38" width="9.375" style="43" customWidth="1"/>
    <col min="39" max="46" width="9.375" style="42" customWidth="1"/>
    <col min="47" max="54" width="5.875" style="41" customWidth="1"/>
    <col min="55" max="55" width="13" style="38" bestFit="1" customWidth="1"/>
    <col min="56" max="56" width="4.625" style="38" customWidth="1"/>
    <col min="57" max="57" width="5.125" style="38" customWidth="1"/>
    <col min="58" max="58" width="5.5" style="38" customWidth="1"/>
    <col min="59" max="59" width="6.625" style="40" customWidth="1"/>
    <col min="60" max="60" width="55.625" style="39" bestFit="1" customWidth="1"/>
    <col min="61" max="84" width="4.625" style="38" customWidth="1"/>
    <col min="85" max="85" width="8.875" style="37"/>
    <col min="86" max="16384" width="8.875" style="36"/>
  </cols>
  <sheetData>
    <row r="2" spans="1:85" ht="37.5" customHeight="1" x14ac:dyDescent="0.4">
      <c r="B2" s="87" t="s">
        <v>257</v>
      </c>
      <c r="C2" s="87"/>
      <c r="D2" s="114"/>
      <c r="E2" s="87"/>
      <c r="F2" s="87"/>
      <c r="G2" s="204"/>
      <c r="H2" s="86"/>
      <c r="I2" s="86"/>
      <c r="J2" s="86"/>
      <c r="K2" s="86"/>
      <c r="L2" s="86"/>
      <c r="M2" s="85"/>
      <c r="N2" s="85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4"/>
      <c r="AM2" s="83"/>
      <c r="AN2" s="83"/>
      <c r="AO2" s="83"/>
      <c r="AP2" s="83"/>
      <c r="AQ2" s="83"/>
      <c r="AR2" s="83"/>
      <c r="AS2" s="83"/>
      <c r="AT2" s="83"/>
      <c r="AV2" s="82"/>
      <c r="AW2" s="82"/>
      <c r="AX2" s="82"/>
      <c r="BA2" s="82"/>
    </row>
    <row r="4" spans="1:85" ht="19.5" thickBot="1" x14ac:dyDescent="0.45">
      <c r="A4" s="42"/>
      <c r="B4" s="123" t="s">
        <v>356</v>
      </c>
      <c r="AA4" s="43"/>
      <c r="AJ4" s="41"/>
      <c r="AK4" s="41"/>
      <c r="AL4" s="41"/>
      <c r="AM4" s="41"/>
      <c r="AN4" s="41"/>
      <c r="AO4" s="41"/>
      <c r="AP4" s="41"/>
      <c r="AQ4" s="41"/>
      <c r="AR4" s="38"/>
      <c r="AS4" s="38"/>
      <c r="AT4" s="38"/>
      <c r="AU4" s="38"/>
      <c r="AV4" s="40"/>
      <c r="AW4" s="39"/>
      <c r="AX4" s="38"/>
      <c r="AY4" s="38"/>
      <c r="AZ4" s="38"/>
      <c r="BA4" s="38"/>
      <c r="BB4" s="38"/>
      <c r="BG4" s="38"/>
      <c r="BH4" s="38"/>
      <c r="BV4" s="37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</row>
    <row r="5" spans="1:85" ht="19.5" thickBot="1" x14ac:dyDescent="0.45">
      <c r="A5" s="42"/>
      <c r="B5" s="487" t="s">
        <v>122</v>
      </c>
      <c r="C5" s="489" t="s">
        <v>100</v>
      </c>
      <c r="D5" s="491" t="s">
        <v>121</v>
      </c>
      <c r="E5" s="492"/>
      <c r="F5" s="163"/>
      <c r="G5" s="496" t="s">
        <v>120</v>
      </c>
      <c r="H5" s="486" t="s">
        <v>119</v>
      </c>
      <c r="I5" s="479" t="s">
        <v>266</v>
      </c>
      <c r="J5" s="486" t="s">
        <v>118</v>
      </c>
      <c r="K5" s="486" t="s">
        <v>117</v>
      </c>
      <c r="L5" s="486" t="s">
        <v>116</v>
      </c>
      <c r="M5" s="486" t="s">
        <v>115</v>
      </c>
      <c r="N5" s="479" t="s">
        <v>315</v>
      </c>
      <c r="O5" s="481" t="s">
        <v>114</v>
      </c>
      <c r="P5" s="481" t="s">
        <v>113</v>
      </c>
      <c r="Q5" s="481" t="s">
        <v>112</v>
      </c>
      <c r="R5" s="481" t="s">
        <v>160</v>
      </c>
      <c r="S5" s="483" t="s">
        <v>159</v>
      </c>
      <c r="AA5" s="43"/>
      <c r="AJ5" s="41"/>
      <c r="AK5" s="41"/>
      <c r="AL5" s="41"/>
      <c r="AM5" s="41"/>
      <c r="AN5" s="41"/>
      <c r="AO5" s="41"/>
      <c r="AP5" s="41"/>
      <c r="AQ5" s="41"/>
      <c r="AR5" s="38"/>
      <c r="AS5" s="38"/>
      <c r="AT5" s="38"/>
      <c r="AU5" s="38"/>
      <c r="AV5" s="40"/>
      <c r="AW5" s="39"/>
      <c r="AX5" s="38"/>
      <c r="AY5" s="38"/>
      <c r="AZ5" s="38"/>
      <c r="BA5" s="38"/>
      <c r="BB5" s="38"/>
      <c r="BG5" s="38"/>
      <c r="BH5" s="38"/>
      <c r="BV5" s="37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</row>
    <row r="6" spans="1:85" ht="19.5" thickBot="1" x14ac:dyDescent="0.45">
      <c r="A6" s="42"/>
      <c r="B6" s="488"/>
      <c r="C6" s="490"/>
      <c r="D6" s="67" t="s">
        <v>111</v>
      </c>
      <c r="E6" s="165" t="s">
        <v>110</v>
      </c>
      <c r="F6" s="164"/>
      <c r="G6" s="501"/>
      <c r="H6" s="480"/>
      <c r="I6" s="485"/>
      <c r="J6" s="480"/>
      <c r="K6" s="480"/>
      <c r="L6" s="480"/>
      <c r="M6" s="480"/>
      <c r="N6" s="480"/>
      <c r="O6" s="482"/>
      <c r="P6" s="482"/>
      <c r="Q6" s="482"/>
      <c r="R6" s="482"/>
      <c r="S6" s="484"/>
      <c r="AA6" s="43"/>
      <c r="AJ6" s="41"/>
      <c r="AK6" s="41"/>
      <c r="AL6" s="41"/>
      <c r="AM6" s="41"/>
      <c r="AN6" s="41"/>
      <c r="AO6" s="41"/>
      <c r="AP6" s="41"/>
      <c r="AQ6" s="41"/>
      <c r="AR6" s="38"/>
      <c r="AS6" s="38"/>
      <c r="AT6" s="38"/>
      <c r="AU6" s="38"/>
      <c r="AV6" s="40"/>
      <c r="AW6" s="39"/>
      <c r="AX6" s="38"/>
      <c r="AY6" s="38"/>
      <c r="AZ6" s="38"/>
      <c r="BA6" s="38"/>
      <c r="BB6" s="38"/>
      <c r="BG6" s="38"/>
      <c r="BH6" s="38"/>
      <c r="BV6" s="37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</row>
    <row r="7" spans="1:85" ht="19.5" thickBot="1" x14ac:dyDescent="0.45">
      <c r="A7" s="42"/>
      <c r="B7" s="100" t="s">
        <v>269</v>
      </c>
      <c r="C7" s="80" t="s">
        <v>158</v>
      </c>
      <c r="D7" s="158" t="s">
        <v>367</v>
      </c>
      <c r="E7" s="104" t="s">
        <v>97</v>
      </c>
      <c r="F7" s="104" t="str">
        <f>D7 &amp;E7</f>
        <v>seller_id</v>
      </c>
      <c r="G7" s="213" t="s">
        <v>489</v>
      </c>
      <c r="H7" s="79">
        <v>12</v>
      </c>
      <c r="I7" s="79"/>
      <c r="J7" s="78">
        <v>1</v>
      </c>
      <c r="K7" s="78">
        <v>1</v>
      </c>
      <c r="L7" s="78">
        <v>1</v>
      </c>
      <c r="M7" s="78"/>
      <c r="N7" s="78"/>
      <c r="O7" s="78"/>
      <c r="P7" s="78">
        <v>1</v>
      </c>
      <c r="Q7" s="77"/>
      <c r="R7" s="77"/>
      <c r="S7" s="76"/>
      <c r="T7" s="146" t="s">
        <v>102</v>
      </c>
      <c r="U7" s="144" t="s">
        <v>351</v>
      </c>
      <c r="AA7" s="43"/>
      <c r="AJ7" s="41"/>
      <c r="AK7" s="41"/>
      <c r="AL7" s="41"/>
      <c r="AM7" s="41"/>
      <c r="AN7" s="41"/>
      <c r="AO7" s="41"/>
      <c r="AP7" s="41"/>
      <c r="AQ7" s="41"/>
      <c r="AR7" s="38"/>
      <c r="AS7" s="38"/>
      <c r="AT7" s="38"/>
      <c r="AU7" s="38"/>
      <c r="AV7" s="40"/>
      <c r="AW7" s="39"/>
      <c r="AX7" s="38"/>
      <c r="AY7" s="38"/>
      <c r="AZ7" s="38"/>
      <c r="BA7" s="38"/>
      <c r="BB7" s="38"/>
      <c r="BG7" s="38"/>
      <c r="BH7" s="38"/>
      <c r="BV7" s="37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</row>
    <row r="8" spans="1:85" x14ac:dyDescent="0.4">
      <c r="A8" s="42"/>
      <c r="B8" s="56" t="s">
        <v>157</v>
      </c>
      <c r="C8" s="69" t="s">
        <v>156</v>
      </c>
      <c r="D8" s="158" t="s">
        <v>367</v>
      </c>
      <c r="E8" s="105" t="s">
        <v>98</v>
      </c>
      <c r="F8" s="104" t="str">
        <f t="shared" ref="F8:F18" si="0">D8 &amp;E8</f>
        <v>seller_pw</v>
      </c>
      <c r="G8" s="207" t="s">
        <v>107</v>
      </c>
      <c r="H8" s="54">
        <v>256</v>
      </c>
      <c r="I8" s="54"/>
      <c r="J8" s="53">
        <v>1</v>
      </c>
      <c r="K8" s="53"/>
      <c r="L8" s="53"/>
      <c r="M8" s="53"/>
      <c r="N8" s="53"/>
      <c r="O8" s="53"/>
      <c r="P8" s="53"/>
      <c r="Q8" s="52"/>
      <c r="R8" s="52"/>
      <c r="S8" s="51"/>
      <c r="AA8" s="43"/>
      <c r="AJ8" s="41"/>
      <c r="AK8" s="41"/>
      <c r="AL8" s="41"/>
      <c r="AM8" s="41"/>
      <c r="AN8" s="41"/>
      <c r="AO8" s="41"/>
      <c r="AP8" s="41"/>
      <c r="AQ8" s="41"/>
      <c r="AR8" s="38"/>
      <c r="AS8" s="38"/>
      <c r="AT8" s="38"/>
      <c r="AU8" s="38"/>
      <c r="AV8" s="40"/>
      <c r="AW8" s="39"/>
      <c r="AX8" s="38"/>
      <c r="AY8" s="38"/>
      <c r="AZ8" s="38"/>
      <c r="BA8" s="38"/>
      <c r="BB8" s="38"/>
      <c r="BG8" s="38"/>
      <c r="BH8" s="38"/>
      <c r="BV8" s="37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</row>
    <row r="9" spans="1:85" x14ac:dyDescent="0.4">
      <c r="A9" s="42"/>
      <c r="B9" s="214" t="s">
        <v>357</v>
      </c>
      <c r="C9" s="215" t="s">
        <v>358</v>
      </c>
      <c r="D9" s="216" t="s">
        <v>367</v>
      </c>
      <c r="E9" s="217" t="s">
        <v>363</v>
      </c>
      <c r="F9" s="218" t="str">
        <f t="shared" si="0"/>
        <v>seller_name</v>
      </c>
      <c r="G9" s="219" t="s">
        <v>107</v>
      </c>
      <c r="H9" s="220">
        <v>30</v>
      </c>
      <c r="I9" s="220"/>
      <c r="J9" s="124">
        <v>1</v>
      </c>
      <c r="K9" s="124"/>
      <c r="L9" s="124"/>
      <c r="M9" s="124"/>
      <c r="N9" s="124"/>
      <c r="O9" s="124"/>
      <c r="P9" s="124"/>
      <c r="Q9" s="221"/>
      <c r="R9" s="221"/>
      <c r="S9" s="222"/>
      <c r="AA9" s="43"/>
      <c r="AJ9" s="41"/>
      <c r="AK9" s="41"/>
      <c r="AL9" s="41"/>
      <c r="AM9" s="41"/>
      <c r="AN9" s="41"/>
      <c r="AO9" s="41"/>
      <c r="AP9" s="41"/>
      <c r="AQ9" s="41"/>
      <c r="AR9" s="38"/>
      <c r="AS9" s="38"/>
      <c r="AT9" s="38"/>
      <c r="AU9" s="38"/>
      <c r="AV9" s="40"/>
      <c r="AW9" s="39"/>
      <c r="AX9" s="38"/>
      <c r="AY9" s="38"/>
      <c r="AZ9" s="38"/>
      <c r="BA9" s="38"/>
      <c r="BB9" s="38"/>
      <c r="BG9" s="38"/>
      <c r="BH9" s="38"/>
      <c r="BV9" s="37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</row>
    <row r="10" spans="1:85" x14ac:dyDescent="0.4">
      <c r="A10" s="42"/>
      <c r="B10" s="91" t="s">
        <v>368</v>
      </c>
      <c r="C10" s="90" t="s">
        <v>369</v>
      </c>
      <c r="D10" s="158" t="s">
        <v>370</v>
      </c>
      <c r="E10" s="109" t="s">
        <v>371</v>
      </c>
      <c r="F10" s="104" t="str">
        <f t="shared" si="0"/>
        <v>seller_office_name</v>
      </c>
      <c r="G10" s="207" t="s">
        <v>372</v>
      </c>
      <c r="H10" s="54">
        <v>30</v>
      </c>
      <c r="I10" s="54"/>
      <c r="J10" s="124"/>
      <c r="K10" s="53"/>
      <c r="L10" s="53"/>
      <c r="M10" s="53"/>
      <c r="N10" s="53"/>
      <c r="O10" s="53"/>
      <c r="P10" s="53"/>
      <c r="Q10" s="52"/>
      <c r="R10" s="52"/>
      <c r="S10" s="51"/>
      <c r="AA10" s="43"/>
      <c r="AJ10" s="41"/>
      <c r="AK10" s="41"/>
      <c r="AL10" s="41"/>
      <c r="AM10" s="41"/>
      <c r="AN10" s="41"/>
      <c r="AO10" s="41"/>
      <c r="AP10" s="41"/>
      <c r="AQ10" s="41"/>
      <c r="AR10" s="38"/>
      <c r="AS10" s="38"/>
      <c r="AT10" s="38"/>
      <c r="AU10" s="38"/>
      <c r="AV10" s="40"/>
      <c r="AW10" s="39"/>
      <c r="AX10" s="38"/>
      <c r="AY10" s="38"/>
      <c r="AZ10" s="38"/>
      <c r="BA10" s="38"/>
      <c r="BB10" s="38"/>
      <c r="BG10" s="38"/>
      <c r="BH10" s="38"/>
      <c r="BV10" s="37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</row>
    <row r="11" spans="1:85" x14ac:dyDescent="0.4">
      <c r="A11" s="42"/>
      <c r="B11" s="91" t="s">
        <v>360</v>
      </c>
      <c r="C11" s="90" t="s">
        <v>359</v>
      </c>
      <c r="D11" s="158" t="s">
        <v>367</v>
      </c>
      <c r="E11" s="109" t="s">
        <v>364</v>
      </c>
      <c r="F11" s="104" t="str">
        <f t="shared" si="0"/>
        <v>seller_high_postalcode</v>
      </c>
      <c r="G11" s="219" t="s">
        <v>136</v>
      </c>
      <c r="H11" s="54">
        <v>3</v>
      </c>
      <c r="I11" s="54"/>
      <c r="J11" s="53">
        <v>1</v>
      </c>
      <c r="K11" s="53"/>
      <c r="L11" s="53"/>
      <c r="M11" s="53"/>
      <c r="N11" s="53"/>
      <c r="O11" s="53"/>
      <c r="P11" s="53"/>
      <c r="Q11" s="52"/>
      <c r="R11" s="52">
        <v>1</v>
      </c>
      <c r="S11" s="51">
        <v>1</v>
      </c>
      <c r="AA11" s="43"/>
      <c r="AJ11" s="41"/>
      <c r="AK11" s="41"/>
      <c r="AL11" s="41"/>
      <c r="AM11" s="41"/>
      <c r="AN11" s="41"/>
      <c r="AO11" s="41"/>
      <c r="AP11" s="41"/>
      <c r="AQ11" s="41"/>
      <c r="AR11" s="38"/>
      <c r="AS11" s="38"/>
      <c r="AT11" s="38"/>
      <c r="AU11" s="38"/>
      <c r="AV11" s="40"/>
      <c r="AW11" s="39"/>
      <c r="AX11" s="38"/>
      <c r="AY11" s="38"/>
      <c r="AZ11" s="38"/>
      <c r="BA11" s="38"/>
      <c r="BB11" s="38"/>
      <c r="BG11" s="38"/>
      <c r="BH11" s="38"/>
      <c r="BV11" s="37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</row>
    <row r="12" spans="1:85" x14ac:dyDescent="0.4">
      <c r="A12" s="42"/>
      <c r="B12" s="91" t="s">
        <v>361</v>
      </c>
      <c r="C12" s="90" t="s">
        <v>362</v>
      </c>
      <c r="D12" s="158" t="s">
        <v>367</v>
      </c>
      <c r="E12" s="109" t="s">
        <v>365</v>
      </c>
      <c r="F12" s="104" t="str">
        <f t="shared" si="0"/>
        <v>seller_low_postalcode</v>
      </c>
      <c r="G12" s="219" t="s">
        <v>136</v>
      </c>
      <c r="H12" s="54">
        <v>4</v>
      </c>
      <c r="I12" s="54"/>
      <c r="J12" s="53">
        <v>1</v>
      </c>
      <c r="K12" s="53"/>
      <c r="L12" s="53"/>
      <c r="M12" s="53"/>
      <c r="N12" s="53"/>
      <c r="O12" s="53"/>
      <c r="P12" s="53"/>
      <c r="Q12" s="52"/>
      <c r="R12" s="52">
        <v>1</v>
      </c>
      <c r="S12" s="51">
        <v>1</v>
      </c>
      <c r="AA12" s="43"/>
      <c r="AJ12" s="41"/>
      <c r="AK12" s="41"/>
      <c r="AL12" s="41"/>
      <c r="AM12" s="41"/>
      <c r="AN12" s="41"/>
      <c r="AO12" s="41"/>
      <c r="AP12" s="41"/>
      <c r="AQ12" s="41"/>
      <c r="AR12" s="38"/>
      <c r="AS12" s="38"/>
      <c r="AT12" s="38"/>
      <c r="AU12" s="38"/>
      <c r="AV12" s="40"/>
      <c r="AW12" s="39"/>
      <c r="AX12" s="38"/>
      <c r="AY12" s="38"/>
      <c r="AZ12" s="38"/>
      <c r="BA12" s="38"/>
      <c r="BB12" s="38"/>
      <c r="BG12" s="38"/>
      <c r="BH12" s="38"/>
      <c r="BV12" s="37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</row>
    <row r="13" spans="1:85" x14ac:dyDescent="0.4">
      <c r="A13" s="42"/>
      <c r="B13" s="56" t="s">
        <v>173</v>
      </c>
      <c r="C13" s="69" t="s">
        <v>174</v>
      </c>
      <c r="D13" s="158" t="s">
        <v>367</v>
      </c>
      <c r="E13" s="125" t="s">
        <v>168</v>
      </c>
      <c r="F13" s="104" t="str">
        <f t="shared" si="0"/>
        <v>seller_address_1</v>
      </c>
      <c r="G13" s="208" t="s">
        <v>107</v>
      </c>
      <c r="H13" s="54">
        <v>4</v>
      </c>
      <c r="I13" s="54"/>
      <c r="J13" s="53">
        <v>1</v>
      </c>
      <c r="K13" s="53"/>
      <c r="L13" s="53"/>
      <c r="M13" s="53"/>
      <c r="N13" s="53"/>
      <c r="O13" s="53"/>
      <c r="P13" s="53"/>
      <c r="Q13" s="52"/>
      <c r="R13" s="52"/>
      <c r="S13" s="51"/>
      <c r="AA13" s="43"/>
      <c r="AJ13" s="41"/>
      <c r="AK13" s="41"/>
      <c r="AL13" s="41"/>
      <c r="AM13" s="41"/>
      <c r="AN13" s="41"/>
      <c r="AO13" s="41"/>
      <c r="AP13" s="41"/>
      <c r="AQ13" s="41"/>
      <c r="AR13" s="38"/>
      <c r="AS13" s="38"/>
      <c r="AT13" s="38"/>
      <c r="AU13" s="38"/>
      <c r="AV13" s="40"/>
      <c r="AW13" s="39"/>
      <c r="AX13" s="38"/>
      <c r="AY13" s="38"/>
      <c r="AZ13" s="38"/>
      <c r="BA13" s="38"/>
      <c r="BB13" s="38"/>
      <c r="BG13" s="38"/>
      <c r="BH13" s="38"/>
      <c r="BV13" s="37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</row>
    <row r="14" spans="1:85" x14ac:dyDescent="0.4">
      <c r="A14" s="42"/>
      <c r="B14" s="56" t="s">
        <v>175</v>
      </c>
      <c r="C14" s="69" t="s">
        <v>176</v>
      </c>
      <c r="D14" s="158" t="s">
        <v>367</v>
      </c>
      <c r="E14" s="126" t="s">
        <v>177</v>
      </c>
      <c r="F14" s="104" t="str">
        <f t="shared" si="0"/>
        <v>seller_address_2</v>
      </c>
      <c r="G14" s="208" t="s">
        <v>107</v>
      </c>
      <c r="H14" s="54">
        <v>20</v>
      </c>
      <c r="I14" s="54"/>
      <c r="J14" s="53">
        <v>1</v>
      </c>
      <c r="K14" s="53"/>
      <c r="L14" s="53"/>
      <c r="M14" s="53"/>
      <c r="N14" s="53"/>
      <c r="O14" s="53"/>
      <c r="P14" s="53"/>
      <c r="Q14" s="52"/>
      <c r="R14" s="52"/>
      <c r="S14" s="51"/>
      <c r="AA14" s="43"/>
      <c r="AJ14" s="41"/>
      <c r="AK14" s="41"/>
      <c r="AL14" s="41"/>
      <c r="AM14" s="41"/>
      <c r="AN14" s="41"/>
      <c r="AO14" s="41"/>
      <c r="AP14" s="41"/>
      <c r="AQ14" s="41"/>
      <c r="AR14" s="38"/>
      <c r="AS14" s="38"/>
      <c r="AT14" s="38"/>
      <c r="AU14" s="38"/>
      <c r="AV14" s="40"/>
      <c r="AW14" s="39"/>
      <c r="AX14" s="38"/>
      <c r="AY14" s="38"/>
      <c r="AZ14" s="38"/>
      <c r="BA14" s="38"/>
      <c r="BB14" s="38"/>
      <c r="BG14" s="38"/>
      <c r="BH14" s="38"/>
      <c r="BV14" s="37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</row>
    <row r="15" spans="1:85" x14ac:dyDescent="0.4">
      <c r="A15" s="42"/>
      <c r="B15" s="56" t="s">
        <v>178</v>
      </c>
      <c r="C15" s="69" t="s">
        <v>179</v>
      </c>
      <c r="D15" s="158" t="s">
        <v>367</v>
      </c>
      <c r="E15" s="126" t="s">
        <v>180</v>
      </c>
      <c r="F15" s="104" t="str">
        <f t="shared" si="0"/>
        <v>seller_address_3</v>
      </c>
      <c r="G15" s="208" t="s">
        <v>107</v>
      </c>
      <c r="H15" s="54">
        <v>20</v>
      </c>
      <c r="I15" s="54"/>
      <c r="J15" s="53">
        <v>1</v>
      </c>
      <c r="K15" s="53"/>
      <c r="L15" s="53"/>
      <c r="M15" s="53"/>
      <c r="N15" s="53"/>
      <c r="O15" s="53"/>
      <c r="P15" s="53"/>
      <c r="Q15" s="52"/>
      <c r="R15" s="52"/>
      <c r="S15" s="51"/>
      <c r="AA15" s="43"/>
      <c r="AJ15" s="41"/>
      <c r="AK15" s="41"/>
      <c r="AL15" s="41"/>
      <c r="AM15" s="41"/>
      <c r="AN15" s="41"/>
      <c r="AO15" s="41"/>
      <c r="AP15" s="41"/>
      <c r="AQ15" s="41"/>
      <c r="AR15" s="38"/>
      <c r="AS15" s="38"/>
      <c r="AT15" s="38"/>
      <c r="AU15" s="38"/>
      <c r="AV15" s="40"/>
      <c r="AW15" s="39"/>
      <c r="AX15" s="38"/>
      <c r="AY15" s="38"/>
      <c r="AZ15" s="38"/>
      <c r="BA15" s="38"/>
      <c r="BB15" s="38"/>
      <c r="BG15" s="38"/>
      <c r="BH15" s="38"/>
      <c r="BV15" s="37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</row>
    <row r="16" spans="1:85" x14ac:dyDescent="0.4">
      <c r="A16" s="42"/>
      <c r="B16" s="91" t="s">
        <v>208</v>
      </c>
      <c r="C16" s="90" t="s">
        <v>209</v>
      </c>
      <c r="D16" s="158" t="s">
        <v>367</v>
      </c>
      <c r="E16" s="109" t="s">
        <v>210</v>
      </c>
      <c r="F16" s="104" t="str">
        <f t="shared" si="0"/>
        <v>seller_registration</v>
      </c>
      <c r="G16" s="207" t="s">
        <v>355</v>
      </c>
      <c r="H16" s="94" t="s">
        <v>350</v>
      </c>
      <c r="I16" s="54"/>
      <c r="J16" s="53">
        <v>1</v>
      </c>
      <c r="K16" s="53"/>
      <c r="L16" s="53"/>
      <c r="M16" s="53"/>
      <c r="N16" s="53"/>
      <c r="O16" s="53"/>
      <c r="P16" s="53"/>
      <c r="Q16" s="53"/>
      <c r="R16" s="52"/>
      <c r="S16" s="51"/>
      <c r="AA16" s="43"/>
      <c r="AJ16" s="41"/>
      <c r="AK16" s="41"/>
      <c r="AL16" s="41"/>
      <c r="AM16" s="41"/>
      <c r="AN16" s="41"/>
      <c r="AO16" s="41"/>
      <c r="AP16" s="41"/>
      <c r="AQ16" s="41"/>
      <c r="AR16" s="38"/>
      <c r="AS16" s="38"/>
      <c r="AT16" s="38"/>
      <c r="AU16" s="38"/>
      <c r="AV16" s="40"/>
      <c r="AW16" s="39"/>
      <c r="AX16" s="38"/>
      <c r="AY16" s="38"/>
      <c r="AZ16" s="38"/>
      <c r="BA16" s="38"/>
      <c r="BB16" s="38"/>
      <c r="BG16" s="38"/>
      <c r="BH16" s="38"/>
      <c r="BV16" s="37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</row>
    <row r="17" spans="1:85" x14ac:dyDescent="0.4">
      <c r="A17" s="42"/>
      <c r="B17" s="91" t="s">
        <v>189</v>
      </c>
      <c r="C17" s="90" t="s">
        <v>219</v>
      </c>
      <c r="D17" s="158" t="s">
        <v>367</v>
      </c>
      <c r="E17" s="109" t="s">
        <v>366</v>
      </c>
      <c r="F17" s="104" t="str">
        <f t="shared" si="0"/>
        <v>seller_remove</v>
      </c>
      <c r="G17" s="207" t="s">
        <v>123</v>
      </c>
      <c r="H17" s="54">
        <v>1</v>
      </c>
      <c r="I17" s="54">
        <v>0</v>
      </c>
      <c r="J17" s="53">
        <v>1</v>
      </c>
      <c r="K17" s="53"/>
      <c r="L17" s="53"/>
      <c r="M17" s="53"/>
      <c r="N17" s="53"/>
      <c r="O17" s="53"/>
      <c r="P17" s="53"/>
      <c r="Q17" s="52"/>
      <c r="R17" s="52"/>
      <c r="S17" s="51"/>
      <c r="AA17" s="43"/>
      <c r="AJ17" s="41"/>
      <c r="AK17" s="41"/>
      <c r="AL17" s="41"/>
      <c r="AM17" s="41"/>
      <c r="AN17" s="41"/>
      <c r="AO17" s="41"/>
      <c r="AP17" s="41"/>
      <c r="AQ17" s="41"/>
      <c r="AR17" s="38"/>
      <c r="AS17" s="38"/>
      <c r="AT17" s="38"/>
      <c r="AU17" s="38"/>
      <c r="AV17" s="40"/>
      <c r="AW17" s="39"/>
      <c r="AX17" s="38"/>
      <c r="AY17" s="38"/>
      <c r="AZ17" s="38"/>
      <c r="BA17" s="38"/>
      <c r="BB17" s="38"/>
      <c r="BG17" s="38"/>
      <c r="BH17" s="38"/>
      <c r="BV17" s="37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</row>
    <row r="18" spans="1:85" ht="19.5" thickBot="1" x14ac:dyDescent="0.45">
      <c r="A18" s="42"/>
      <c r="B18" s="166" t="s">
        <v>191</v>
      </c>
      <c r="C18" s="97" t="s">
        <v>220</v>
      </c>
      <c r="D18" s="167" t="s">
        <v>367</v>
      </c>
      <c r="E18" s="168" t="s">
        <v>192</v>
      </c>
      <c r="F18" s="169" t="str">
        <f t="shared" si="0"/>
        <v>seller_freeze</v>
      </c>
      <c r="G18" s="209" t="s">
        <v>123</v>
      </c>
      <c r="H18" s="48">
        <v>1</v>
      </c>
      <c r="I18" s="48">
        <v>0</v>
      </c>
      <c r="J18" s="47">
        <v>1</v>
      </c>
      <c r="K18" s="47"/>
      <c r="L18" s="47"/>
      <c r="M18" s="47"/>
      <c r="N18" s="47"/>
      <c r="O18" s="47"/>
      <c r="P18" s="47"/>
      <c r="Q18" s="46"/>
      <c r="R18" s="46"/>
      <c r="S18" s="45"/>
      <c r="AA18" s="43"/>
      <c r="AJ18" s="41"/>
      <c r="AK18" s="41"/>
      <c r="AL18" s="41"/>
      <c r="AM18" s="41"/>
      <c r="AN18" s="41"/>
      <c r="AO18" s="41"/>
      <c r="AP18" s="41"/>
      <c r="AQ18" s="41"/>
      <c r="AR18" s="38"/>
      <c r="AS18" s="38"/>
      <c r="AT18" s="38"/>
      <c r="AU18" s="38"/>
      <c r="AV18" s="40"/>
      <c r="AW18" s="39"/>
      <c r="AX18" s="38"/>
      <c r="AY18" s="38"/>
      <c r="AZ18" s="38"/>
      <c r="BA18" s="38"/>
      <c r="BB18" s="38"/>
      <c r="BG18" s="38"/>
      <c r="BH18" s="38"/>
      <c r="BV18" s="37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</row>
    <row r="20" spans="1:85" ht="19.5" thickBot="1" x14ac:dyDescent="0.45">
      <c r="B20" s="170" t="s">
        <v>455</v>
      </c>
      <c r="C20"/>
      <c r="D20"/>
      <c r="E20"/>
      <c r="F20"/>
      <c r="G20" s="173"/>
      <c r="H20"/>
      <c r="I20"/>
      <c r="J20"/>
      <c r="K20"/>
      <c r="L20"/>
      <c r="M20"/>
      <c r="N20"/>
      <c r="O20"/>
      <c r="P20"/>
      <c r="Q20"/>
      <c r="R20"/>
      <c r="S20"/>
    </row>
    <row r="21" spans="1:85" ht="19.5" thickBot="1" x14ac:dyDescent="0.45">
      <c r="B21" s="487" t="s">
        <v>122</v>
      </c>
      <c r="C21" s="489" t="s">
        <v>100</v>
      </c>
      <c r="D21" s="491" t="s">
        <v>121</v>
      </c>
      <c r="E21" s="492"/>
      <c r="F21" s="163"/>
      <c r="G21" s="496" t="s">
        <v>120</v>
      </c>
      <c r="H21" s="486" t="s">
        <v>119</v>
      </c>
      <c r="I21" s="479" t="s">
        <v>266</v>
      </c>
      <c r="J21" s="486" t="s">
        <v>118</v>
      </c>
      <c r="K21" s="486" t="s">
        <v>117</v>
      </c>
      <c r="L21" s="486" t="s">
        <v>116</v>
      </c>
      <c r="M21" s="486" t="s">
        <v>115</v>
      </c>
      <c r="N21" s="479" t="s">
        <v>315</v>
      </c>
      <c r="O21" s="481" t="s">
        <v>114</v>
      </c>
      <c r="P21" s="481" t="s">
        <v>113</v>
      </c>
      <c r="Q21" s="481" t="s">
        <v>112</v>
      </c>
      <c r="R21" s="481" t="s">
        <v>160</v>
      </c>
      <c r="S21" s="483" t="s">
        <v>159</v>
      </c>
    </row>
    <row r="22" spans="1:85" ht="19.5" thickBot="1" x14ac:dyDescent="0.45">
      <c r="B22" s="488"/>
      <c r="C22" s="490"/>
      <c r="D22" s="67" t="s">
        <v>111</v>
      </c>
      <c r="E22" s="165" t="s">
        <v>110</v>
      </c>
      <c r="F22" s="164"/>
      <c r="G22" s="501"/>
      <c r="H22" s="480"/>
      <c r="I22" s="485"/>
      <c r="J22" s="480"/>
      <c r="K22" s="480"/>
      <c r="L22" s="480"/>
      <c r="M22" s="480"/>
      <c r="N22" s="480"/>
      <c r="O22" s="482"/>
      <c r="P22" s="482"/>
      <c r="Q22" s="482"/>
      <c r="R22" s="482"/>
      <c r="S22" s="484"/>
    </row>
    <row r="23" spans="1:85" x14ac:dyDescent="0.4">
      <c r="B23" s="100" t="s">
        <v>269</v>
      </c>
      <c r="C23" s="80" t="s">
        <v>158</v>
      </c>
      <c r="D23" s="158" t="s">
        <v>457</v>
      </c>
      <c r="E23" s="104" t="s">
        <v>97</v>
      </c>
      <c r="F23" s="104" t="str">
        <f>D23 &amp;E23</f>
        <v>customer_id</v>
      </c>
      <c r="G23" s="223" t="s">
        <v>490</v>
      </c>
      <c r="H23" s="79">
        <v>12</v>
      </c>
      <c r="I23" s="79"/>
      <c r="J23" s="78">
        <v>1</v>
      </c>
      <c r="K23" s="78">
        <v>1</v>
      </c>
      <c r="L23" s="78">
        <v>1</v>
      </c>
      <c r="M23" s="78"/>
      <c r="N23" s="78"/>
      <c r="O23" s="78"/>
      <c r="P23" s="78">
        <v>1</v>
      </c>
      <c r="Q23" s="77"/>
      <c r="R23" s="77"/>
      <c r="S23" s="76"/>
      <c r="T23" s="146"/>
    </row>
    <row r="24" spans="1:85" x14ac:dyDescent="0.4">
      <c r="B24" s="56" t="s">
        <v>157</v>
      </c>
      <c r="C24" s="69" t="s">
        <v>156</v>
      </c>
      <c r="D24" s="158" t="s">
        <v>456</v>
      </c>
      <c r="E24" s="105" t="s">
        <v>98</v>
      </c>
      <c r="F24" s="104" t="str">
        <f t="shared" ref="F24:F33" si="1">D24 &amp;E24</f>
        <v>customer_pw</v>
      </c>
      <c r="G24" s="207" t="s">
        <v>107</v>
      </c>
      <c r="H24" s="54">
        <v>256</v>
      </c>
      <c r="I24" s="54"/>
      <c r="J24" s="53">
        <v>1</v>
      </c>
      <c r="K24" s="53"/>
      <c r="L24" s="53"/>
      <c r="M24" s="53"/>
      <c r="N24" s="53"/>
      <c r="O24" s="53"/>
      <c r="P24" s="53"/>
      <c r="Q24" s="52"/>
      <c r="R24" s="52"/>
      <c r="S24" s="51"/>
    </row>
    <row r="25" spans="1:85" x14ac:dyDescent="0.4">
      <c r="B25" s="91" t="s">
        <v>357</v>
      </c>
      <c r="C25" s="90" t="s">
        <v>394</v>
      </c>
      <c r="D25" s="158" t="s">
        <v>456</v>
      </c>
      <c r="E25" s="109" t="s">
        <v>363</v>
      </c>
      <c r="F25" s="104" t="str">
        <f t="shared" si="1"/>
        <v>customer_name</v>
      </c>
      <c r="G25" s="207" t="s">
        <v>107</v>
      </c>
      <c r="H25" s="54">
        <v>30</v>
      </c>
      <c r="I25" s="54"/>
      <c r="J25" s="53">
        <v>1</v>
      </c>
      <c r="K25" s="53"/>
      <c r="L25" s="53"/>
      <c r="M25" s="53"/>
      <c r="N25" s="53"/>
      <c r="O25" s="53"/>
      <c r="P25" s="53"/>
      <c r="Q25" s="52"/>
      <c r="R25" s="52"/>
      <c r="S25" s="51"/>
    </row>
    <row r="26" spans="1:85" x14ac:dyDescent="0.4">
      <c r="B26" s="91" t="s">
        <v>360</v>
      </c>
      <c r="C26" s="90" t="s">
        <v>359</v>
      </c>
      <c r="D26" s="158" t="s">
        <v>456</v>
      </c>
      <c r="E26" s="109" t="s">
        <v>364</v>
      </c>
      <c r="F26" s="104" t="str">
        <f t="shared" si="1"/>
        <v>customer_high_postalcode</v>
      </c>
      <c r="G26" s="219" t="s">
        <v>136</v>
      </c>
      <c r="H26" s="54">
        <v>3</v>
      </c>
      <c r="I26" s="54"/>
      <c r="J26" s="53">
        <v>1</v>
      </c>
      <c r="K26" s="53"/>
      <c r="L26" s="53"/>
      <c r="M26" s="53"/>
      <c r="N26" s="53"/>
      <c r="O26" s="53"/>
      <c r="P26" s="53"/>
      <c r="Q26" s="52"/>
      <c r="R26" s="52">
        <v>1</v>
      </c>
      <c r="S26" s="51">
        <v>1</v>
      </c>
    </row>
    <row r="27" spans="1:85" x14ac:dyDescent="0.4">
      <c r="B27" s="91" t="s">
        <v>361</v>
      </c>
      <c r="C27" s="90" t="s">
        <v>362</v>
      </c>
      <c r="D27" s="158" t="s">
        <v>456</v>
      </c>
      <c r="E27" s="109" t="s">
        <v>365</v>
      </c>
      <c r="F27" s="104" t="str">
        <f t="shared" si="1"/>
        <v>customer_low_postalcode</v>
      </c>
      <c r="G27" s="219" t="s">
        <v>136</v>
      </c>
      <c r="H27" s="54">
        <v>4</v>
      </c>
      <c r="I27" s="54"/>
      <c r="J27" s="53">
        <v>1</v>
      </c>
      <c r="K27" s="53"/>
      <c r="L27" s="53"/>
      <c r="M27" s="53"/>
      <c r="N27" s="53"/>
      <c r="O27" s="53"/>
      <c r="P27" s="53"/>
      <c r="Q27" s="52"/>
      <c r="R27" s="52">
        <v>1</v>
      </c>
      <c r="S27" s="51">
        <v>1</v>
      </c>
    </row>
    <row r="28" spans="1:85" x14ac:dyDescent="0.4">
      <c r="B28" s="56" t="s">
        <v>173</v>
      </c>
      <c r="C28" s="69" t="s">
        <v>174</v>
      </c>
      <c r="D28" s="158" t="s">
        <v>456</v>
      </c>
      <c r="E28" s="125" t="s">
        <v>168</v>
      </c>
      <c r="F28" s="104" t="str">
        <f t="shared" si="1"/>
        <v>customer_address_1</v>
      </c>
      <c r="G28" s="208" t="s">
        <v>107</v>
      </c>
      <c r="H28" s="54">
        <v>4</v>
      </c>
      <c r="I28" s="54"/>
      <c r="J28" s="53">
        <v>1</v>
      </c>
      <c r="K28" s="53"/>
      <c r="L28" s="53"/>
      <c r="M28" s="53"/>
      <c r="N28" s="53"/>
      <c r="O28" s="53"/>
      <c r="P28" s="53"/>
      <c r="Q28" s="52"/>
      <c r="R28" s="52"/>
      <c r="S28" s="51"/>
    </row>
    <row r="29" spans="1:85" x14ac:dyDescent="0.4">
      <c r="B29" s="56" t="s">
        <v>175</v>
      </c>
      <c r="C29" s="69" t="s">
        <v>176</v>
      </c>
      <c r="D29" s="158" t="s">
        <v>456</v>
      </c>
      <c r="E29" s="126" t="s">
        <v>177</v>
      </c>
      <c r="F29" s="104" t="str">
        <f t="shared" si="1"/>
        <v>customer_address_2</v>
      </c>
      <c r="G29" s="208" t="s">
        <v>107</v>
      </c>
      <c r="H29" s="54">
        <v>20</v>
      </c>
      <c r="I29" s="54"/>
      <c r="J29" s="53">
        <v>1</v>
      </c>
      <c r="K29" s="53"/>
      <c r="L29" s="53"/>
      <c r="M29" s="53"/>
      <c r="N29" s="53"/>
      <c r="O29" s="53"/>
      <c r="P29" s="53"/>
      <c r="Q29" s="52"/>
      <c r="R29" s="52"/>
      <c r="S29" s="51"/>
    </row>
    <row r="30" spans="1:85" s="42" customFormat="1" x14ac:dyDescent="0.4">
      <c r="A30" s="36"/>
      <c r="B30" s="56" t="s">
        <v>178</v>
      </c>
      <c r="C30" s="69" t="s">
        <v>179</v>
      </c>
      <c r="D30" s="158" t="s">
        <v>456</v>
      </c>
      <c r="E30" s="126" t="s">
        <v>180</v>
      </c>
      <c r="F30" s="104" t="str">
        <f t="shared" si="1"/>
        <v>customer_address_3</v>
      </c>
      <c r="G30" s="208" t="s">
        <v>107</v>
      </c>
      <c r="H30" s="54">
        <v>20</v>
      </c>
      <c r="I30" s="54"/>
      <c r="J30" s="53">
        <v>1</v>
      </c>
      <c r="K30" s="53"/>
      <c r="L30" s="53"/>
      <c r="M30" s="53"/>
      <c r="N30" s="53"/>
      <c r="O30" s="53"/>
      <c r="P30" s="53"/>
      <c r="Q30" s="52"/>
      <c r="R30" s="52"/>
      <c r="S30" s="51"/>
      <c r="T30" s="145"/>
      <c r="AL30" s="43"/>
      <c r="AU30" s="41"/>
      <c r="AV30" s="41"/>
      <c r="AW30" s="41"/>
      <c r="AX30" s="41"/>
      <c r="AY30" s="41"/>
      <c r="AZ30" s="41"/>
      <c r="BA30" s="41"/>
      <c r="BB30" s="41"/>
      <c r="BC30" s="38"/>
      <c r="BD30" s="38"/>
      <c r="BE30" s="38"/>
      <c r="BF30" s="38"/>
      <c r="BG30" s="40"/>
      <c r="BH30" s="39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7"/>
    </row>
    <row r="31" spans="1:85" s="42" customFormat="1" x14ac:dyDescent="0.4">
      <c r="A31" s="36"/>
      <c r="B31" s="91" t="s">
        <v>208</v>
      </c>
      <c r="C31" s="90" t="s">
        <v>209</v>
      </c>
      <c r="D31" s="158" t="s">
        <v>456</v>
      </c>
      <c r="E31" s="109" t="s">
        <v>210</v>
      </c>
      <c r="F31" s="104" t="str">
        <f t="shared" si="1"/>
        <v>customer_registration</v>
      </c>
      <c r="G31" s="207" t="s">
        <v>161</v>
      </c>
      <c r="H31" s="94" t="s">
        <v>1</v>
      </c>
      <c r="I31" s="54"/>
      <c r="J31" s="53">
        <v>1</v>
      </c>
      <c r="K31" s="53"/>
      <c r="L31" s="53"/>
      <c r="M31" s="53"/>
      <c r="N31" s="53"/>
      <c r="O31" s="53"/>
      <c r="P31" s="53"/>
      <c r="Q31" s="53"/>
      <c r="R31" s="52"/>
      <c r="S31" s="51"/>
      <c r="T31" s="145"/>
      <c r="AL31" s="43"/>
      <c r="AU31" s="41"/>
      <c r="AV31" s="41"/>
      <c r="AW31" s="41"/>
      <c r="AX31" s="41"/>
      <c r="AY31" s="41"/>
      <c r="AZ31" s="41"/>
      <c r="BA31" s="41"/>
      <c r="BB31" s="41"/>
      <c r="BC31" s="38"/>
      <c r="BD31" s="38"/>
      <c r="BE31" s="38"/>
      <c r="BF31" s="38"/>
      <c r="BG31" s="40"/>
      <c r="BH31" s="39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7"/>
    </row>
    <row r="32" spans="1:85" s="42" customFormat="1" x14ac:dyDescent="0.4">
      <c r="A32" s="36"/>
      <c r="B32" s="91" t="s">
        <v>189</v>
      </c>
      <c r="C32" s="90" t="s">
        <v>219</v>
      </c>
      <c r="D32" s="158" t="s">
        <v>456</v>
      </c>
      <c r="E32" s="109" t="s">
        <v>366</v>
      </c>
      <c r="F32" s="104" t="str">
        <f t="shared" si="1"/>
        <v>customer_remove</v>
      </c>
      <c r="G32" s="207" t="s">
        <v>123</v>
      </c>
      <c r="H32" s="54">
        <v>1</v>
      </c>
      <c r="I32" s="54">
        <v>0</v>
      </c>
      <c r="J32" s="53">
        <v>1</v>
      </c>
      <c r="K32" s="53"/>
      <c r="L32" s="53"/>
      <c r="M32" s="53"/>
      <c r="N32" s="53"/>
      <c r="O32" s="53"/>
      <c r="P32" s="53"/>
      <c r="Q32" s="52"/>
      <c r="R32" s="52"/>
      <c r="S32" s="51"/>
      <c r="T32" s="145"/>
      <c r="AL32" s="43"/>
      <c r="AU32" s="41"/>
      <c r="AV32" s="41"/>
      <c r="AW32" s="41"/>
      <c r="AX32" s="41"/>
      <c r="AY32" s="41"/>
      <c r="AZ32" s="41"/>
      <c r="BA32" s="41"/>
      <c r="BB32" s="41"/>
      <c r="BC32" s="38"/>
      <c r="BD32" s="38"/>
      <c r="BE32" s="38"/>
      <c r="BF32" s="38"/>
      <c r="BG32" s="40"/>
      <c r="BH32" s="39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  <c r="CF32" s="38"/>
      <c r="CG32" s="37"/>
    </row>
    <row r="33" spans="1:85" ht="19.5" thickBot="1" x14ac:dyDescent="0.45">
      <c r="B33" s="166" t="s">
        <v>191</v>
      </c>
      <c r="C33" s="97" t="s">
        <v>220</v>
      </c>
      <c r="D33" s="167" t="s">
        <v>456</v>
      </c>
      <c r="E33" s="168" t="s">
        <v>192</v>
      </c>
      <c r="F33" s="169" t="str">
        <f t="shared" si="1"/>
        <v>customer_freeze</v>
      </c>
      <c r="G33" s="209" t="s">
        <v>123</v>
      </c>
      <c r="H33" s="48">
        <v>1</v>
      </c>
      <c r="I33" s="48">
        <v>0</v>
      </c>
      <c r="J33" s="47">
        <v>1</v>
      </c>
      <c r="K33" s="47"/>
      <c r="L33" s="47"/>
      <c r="M33" s="47"/>
      <c r="N33" s="47"/>
      <c r="O33" s="47"/>
      <c r="P33" s="47"/>
      <c r="Q33" s="46"/>
      <c r="R33" s="46"/>
      <c r="S33" s="45"/>
    </row>
    <row r="34" spans="1:85" x14ac:dyDescent="0.4">
      <c r="B34"/>
      <c r="C34"/>
      <c r="D34"/>
      <c r="E34"/>
      <c r="F34"/>
      <c r="G34" s="173"/>
      <c r="H34"/>
      <c r="I34"/>
      <c r="J34"/>
      <c r="K34"/>
      <c r="L34"/>
      <c r="M34"/>
      <c r="N34"/>
      <c r="O34"/>
      <c r="P34"/>
      <c r="Q34"/>
      <c r="R34"/>
      <c r="S34"/>
    </row>
    <row r="35" spans="1:85" ht="19.5" thickBot="1" x14ac:dyDescent="0.45">
      <c r="B35" s="225" t="s">
        <v>373</v>
      </c>
    </row>
    <row r="36" spans="1:85" s="42" customFormat="1" ht="19.5" thickBot="1" x14ac:dyDescent="0.45">
      <c r="A36" s="36"/>
      <c r="B36" s="487" t="s">
        <v>122</v>
      </c>
      <c r="C36" s="489" t="s">
        <v>100</v>
      </c>
      <c r="D36" s="491" t="s">
        <v>121</v>
      </c>
      <c r="E36" s="492"/>
      <c r="F36" s="163"/>
      <c r="G36" s="496" t="s">
        <v>120</v>
      </c>
      <c r="H36" s="486" t="s">
        <v>119</v>
      </c>
      <c r="I36" s="479" t="s">
        <v>266</v>
      </c>
      <c r="J36" s="486" t="s">
        <v>118</v>
      </c>
      <c r="K36" s="486" t="s">
        <v>117</v>
      </c>
      <c r="L36" s="486" t="s">
        <v>116</v>
      </c>
      <c r="M36" s="486" t="s">
        <v>115</v>
      </c>
      <c r="N36" s="479" t="s">
        <v>315</v>
      </c>
      <c r="O36" s="481" t="s">
        <v>114</v>
      </c>
      <c r="P36" s="481" t="s">
        <v>113</v>
      </c>
      <c r="Q36" s="481" t="s">
        <v>112</v>
      </c>
      <c r="R36" s="481" t="s">
        <v>160</v>
      </c>
      <c r="S36" s="483" t="s">
        <v>159</v>
      </c>
      <c r="T36" s="145"/>
      <c r="AL36" s="43"/>
      <c r="AU36" s="41"/>
      <c r="AV36" s="41"/>
      <c r="AW36" s="41"/>
      <c r="AX36" s="41"/>
      <c r="AY36" s="41"/>
      <c r="AZ36" s="41"/>
      <c r="BA36" s="41"/>
      <c r="BB36" s="41"/>
      <c r="BC36" s="38"/>
      <c r="BD36" s="38"/>
      <c r="BE36" s="38"/>
      <c r="BF36" s="38"/>
      <c r="BG36" s="40"/>
      <c r="BH36" s="39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7"/>
    </row>
    <row r="37" spans="1:85" s="42" customFormat="1" ht="19.5" thickBot="1" x14ac:dyDescent="0.45">
      <c r="A37" s="36"/>
      <c r="B37" s="488"/>
      <c r="C37" s="490"/>
      <c r="D37" s="67" t="s">
        <v>111</v>
      </c>
      <c r="E37" s="165" t="s">
        <v>110</v>
      </c>
      <c r="F37" s="164"/>
      <c r="G37" s="501"/>
      <c r="H37" s="480"/>
      <c r="I37" s="485"/>
      <c r="J37" s="480"/>
      <c r="K37" s="480"/>
      <c r="L37" s="480"/>
      <c r="M37" s="480"/>
      <c r="N37" s="480"/>
      <c r="O37" s="482"/>
      <c r="P37" s="482"/>
      <c r="Q37" s="482"/>
      <c r="R37" s="482"/>
      <c r="S37" s="484"/>
      <c r="T37" s="146"/>
      <c r="AL37" s="43"/>
      <c r="AU37" s="41"/>
      <c r="AV37" s="41"/>
      <c r="AW37" s="41"/>
      <c r="AX37" s="41"/>
      <c r="AY37" s="41"/>
      <c r="AZ37" s="41"/>
      <c r="BA37" s="41"/>
      <c r="BB37" s="41"/>
      <c r="BC37" s="38"/>
      <c r="BD37" s="38"/>
      <c r="BE37" s="38"/>
      <c r="BF37" s="38"/>
      <c r="BG37" s="40"/>
      <c r="BH37" s="39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7"/>
    </row>
    <row r="38" spans="1:85" s="42" customFormat="1" x14ac:dyDescent="0.4">
      <c r="A38" s="36"/>
      <c r="B38" s="137" t="s">
        <v>374</v>
      </c>
      <c r="C38" s="140" t="s">
        <v>377</v>
      </c>
      <c r="D38" s="171" t="s">
        <v>375</v>
      </c>
      <c r="E38" s="172" t="s">
        <v>97</v>
      </c>
      <c r="F38" s="172" t="str">
        <f>D38 &amp;E38</f>
        <v>item_id</v>
      </c>
      <c r="G38" s="210" t="s">
        <v>197</v>
      </c>
      <c r="H38" s="224">
        <v>12</v>
      </c>
      <c r="I38" s="60"/>
      <c r="J38" s="59">
        <v>1</v>
      </c>
      <c r="K38" s="59">
        <v>1</v>
      </c>
      <c r="L38" s="59">
        <v>1</v>
      </c>
      <c r="M38" s="59"/>
      <c r="N38" s="59"/>
      <c r="O38" s="59"/>
      <c r="P38" s="59">
        <v>1</v>
      </c>
      <c r="Q38" s="249"/>
      <c r="R38" s="58"/>
      <c r="S38" s="57"/>
      <c r="T38" s="145"/>
      <c r="AL38" s="43"/>
      <c r="AU38" s="41"/>
      <c r="AV38" s="41"/>
      <c r="AW38" s="41"/>
      <c r="AX38" s="41"/>
      <c r="AY38" s="41"/>
      <c r="AZ38" s="41"/>
      <c r="BA38" s="41"/>
      <c r="BB38" s="41"/>
      <c r="BC38" s="38"/>
      <c r="BD38" s="38"/>
      <c r="BE38" s="38"/>
      <c r="BF38" s="38"/>
      <c r="BG38" s="40"/>
      <c r="BH38" s="39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7"/>
    </row>
    <row r="39" spans="1:85" s="42" customFormat="1" x14ac:dyDescent="0.4">
      <c r="A39" s="36"/>
      <c r="B39" s="91" t="s">
        <v>376</v>
      </c>
      <c r="C39" s="90" t="s">
        <v>378</v>
      </c>
      <c r="D39" s="158" t="s">
        <v>375</v>
      </c>
      <c r="E39" s="109" t="s">
        <v>493</v>
      </c>
      <c r="F39" s="104" t="str">
        <f t="shared" ref="F39:F48" si="2">D39 &amp;E39</f>
        <v>item_name</v>
      </c>
      <c r="G39" s="207" t="s">
        <v>107</v>
      </c>
      <c r="H39" s="220">
        <v>256</v>
      </c>
      <c r="I39" s="54"/>
      <c r="J39" s="53">
        <v>1</v>
      </c>
      <c r="K39" s="53"/>
      <c r="L39" s="53"/>
      <c r="M39" s="53"/>
      <c r="N39" s="53"/>
      <c r="O39" s="53"/>
      <c r="P39" s="53"/>
      <c r="Q39" s="52"/>
      <c r="R39" s="52"/>
      <c r="S39" s="51"/>
      <c r="T39" s="145"/>
      <c r="AL39" s="43"/>
      <c r="AU39" s="41"/>
      <c r="AV39" s="41"/>
      <c r="AW39" s="41"/>
      <c r="AX39" s="41"/>
      <c r="AY39" s="41"/>
      <c r="AZ39" s="41"/>
      <c r="BA39" s="41"/>
      <c r="BB39" s="41"/>
      <c r="BC39" s="38"/>
      <c r="BD39" s="38"/>
      <c r="BE39" s="38"/>
      <c r="BF39" s="38"/>
      <c r="BG39" s="40"/>
      <c r="BH39" s="39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7"/>
    </row>
    <row r="40" spans="1:85" s="42" customFormat="1" x14ac:dyDescent="0.4">
      <c r="A40" s="36"/>
      <c r="B40" s="91" t="s">
        <v>380</v>
      </c>
      <c r="C40" s="90" t="s">
        <v>381</v>
      </c>
      <c r="D40" s="158" t="s">
        <v>375</v>
      </c>
      <c r="E40" s="109" t="s">
        <v>464</v>
      </c>
      <c r="F40" s="104" t="str">
        <f t="shared" si="2"/>
        <v>item_seller_id</v>
      </c>
      <c r="G40" s="208" t="s">
        <v>107</v>
      </c>
      <c r="H40" s="54">
        <v>30</v>
      </c>
      <c r="I40" s="54"/>
      <c r="J40" s="53">
        <v>1</v>
      </c>
      <c r="K40" s="53"/>
      <c r="L40" s="53"/>
      <c r="M40" s="124"/>
      <c r="N40" s="124"/>
      <c r="O40" s="124"/>
      <c r="P40" s="53"/>
      <c r="Q40" s="52"/>
      <c r="R40" s="52"/>
      <c r="S40" s="51"/>
      <c r="T40" s="145"/>
      <c r="AL40" s="43"/>
      <c r="AU40" s="41"/>
      <c r="AV40" s="41"/>
      <c r="AW40" s="41"/>
      <c r="AX40" s="41"/>
      <c r="AY40" s="41"/>
      <c r="AZ40" s="41"/>
      <c r="BA40" s="41"/>
      <c r="BB40" s="41"/>
      <c r="BC40" s="38"/>
      <c r="BD40" s="38"/>
      <c r="BE40" s="38"/>
      <c r="BF40" s="38"/>
      <c r="BG40" s="40"/>
      <c r="BH40" s="39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7"/>
    </row>
    <row r="41" spans="1:85" s="42" customFormat="1" x14ac:dyDescent="0.4">
      <c r="A41" s="36"/>
      <c r="B41" s="214" t="s">
        <v>379</v>
      </c>
      <c r="C41" s="215" t="s">
        <v>379</v>
      </c>
      <c r="D41" s="216" t="s">
        <v>375</v>
      </c>
      <c r="E41" s="217" t="s">
        <v>494</v>
      </c>
      <c r="F41" s="218" t="str">
        <f t="shared" si="2"/>
        <v>item_customer_name</v>
      </c>
      <c r="G41" s="226" t="s">
        <v>372</v>
      </c>
      <c r="H41" s="220">
        <v>30</v>
      </c>
      <c r="I41" s="220"/>
      <c r="J41" s="124"/>
      <c r="K41" s="124"/>
      <c r="L41" s="124"/>
      <c r="M41" s="124"/>
      <c r="N41" s="124"/>
      <c r="O41" s="124"/>
      <c r="P41" s="124"/>
      <c r="Q41" s="221"/>
      <c r="R41" s="221"/>
      <c r="S41" s="222"/>
      <c r="T41" s="145"/>
      <c r="AL41" s="43"/>
      <c r="AU41" s="41"/>
      <c r="AV41" s="41"/>
      <c r="AW41" s="41"/>
      <c r="AX41" s="41"/>
      <c r="AY41" s="41"/>
      <c r="AZ41" s="41"/>
      <c r="BA41" s="41"/>
      <c r="BB41" s="41"/>
      <c r="BC41" s="38"/>
      <c r="BD41" s="38"/>
      <c r="BE41" s="38"/>
      <c r="BF41" s="38"/>
      <c r="BG41" s="40"/>
      <c r="BH41" s="39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7"/>
    </row>
    <row r="42" spans="1:85" s="42" customFormat="1" x14ac:dyDescent="0.4">
      <c r="A42" s="36"/>
      <c r="B42" s="91" t="s">
        <v>382</v>
      </c>
      <c r="C42" s="90" t="s">
        <v>383</v>
      </c>
      <c r="D42" s="158" t="s">
        <v>375</v>
      </c>
      <c r="E42" s="109" t="s">
        <v>470</v>
      </c>
      <c r="F42" s="104" t="str">
        <f t="shared" si="2"/>
        <v>item_price</v>
      </c>
      <c r="G42" s="208" t="s">
        <v>136</v>
      </c>
      <c r="H42" s="54">
        <v>3</v>
      </c>
      <c r="I42" s="54"/>
      <c r="J42" s="53">
        <v>1</v>
      </c>
      <c r="K42" s="53"/>
      <c r="L42" s="53"/>
      <c r="M42" s="53"/>
      <c r="N42" s="53"/>
      <c r="O42" s="53"/>
      <c r="P42" s="53"/>
      <c r="Q42" s="52"/>
      <c r="R42" s="52">
        <v>1</v>
      </c>
      <c r="S42" s="51">
        <v>1</v>
      </c>
      <c r="T42" s="145"/>
      <c r="AL42" s="43"/>
      <c r="AU42" s="41"/>
      <c r="AV42" s="41"/>
      <c r="AW42" s="41"/>
      <c r="AX42" s="41"/>
      <c r="AY42" s="41"/>
      <c r="AZ42" s="41"/>
      <c r="BA42" s="41"/>
      <c r="BB42" s="41"/>
      <c r="BC42" s="38"/>
      <c r="BD42" s="38"/>
      <c r="BE42" s="38"/>
      <c r="BF42" s="38"/>
      <c r="BG42" s="40"/>
      <c r="BH42" s="39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8"/>
      <c r="CF42" s="38"/>
      <c r="CG42" s="37"/>
    </row>
    <row r="43" spans="1:85" s="42" customFormat="1" x14ac:dyDescent="0.4">
      <c r="A43" s="36"/>
      <c r="B43" s="91" t="s">
        <v>384</v>
      </c>
      <c r="C43" s="90" t="s">
        <v>385</v>
      </c>
      <c r="D43" s="158" t="s">
        <v>375</v>
      </c>
      <c r="E43" s="109" t="s">
        <v>495</v>
      </c>
      <c r="F43" s="104" t="str">
        <f t="shared" si="2"/>
        <v>item_quantity</v>
      </c>
      <c r="G43" s="208" t="s">
        <v>136</v>
      </c>
      <c r="H43" s="54">
        <v>4</v>
      </c>
      <c r="I43" s="54"/>
      <c r="J43" s="53">
        <v>1</v>
      </c>
      <c r="K43" s="53"/>
      <c r="L43" s="53"/>
      <c r="M43" s="53"/>
      <c r="N43" s="53"/>
      <c r="O43" s="53"/>
      <c r="P43" s="53"/>
      <c r="Q43" s="52"/>
      <c r="R43" s="52">
        <v>1</v>
      </c>
      <c r="S43" s="51">
        <v>1</v>
      </c>
      <c r="T43" s="145"/>
      <c r="AL43" s="43"/>
      <c r="AU43" s="41"/>
      <c r="AV43" s="41"/>
      <c r="AW43" s="41"/>
      <c r="AX43" s="41"/>
      <c r="AY43" s="41"/>
      <c r="AZ43" s="41"/>
      <c r="BA43" s="41"/>
      <c r="BB43" s="41"/>
      <c r="BC43" s="38"/>
      <c r="BD43" s="38"/>
      <c r="BE43" s="38"/>
      <c r="BF43" s="38"/>
      <c r="BG43" s="40"/>
      <c r="BH43" s="39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38"/>
      <c r="CG43" s="37"/>
    </row>
    <row r="44" spans="1:85" s="42" customFormat="1" x14ac:dyDescent="0.4">
      <c r="A44" s="36"/>
      <c r="B44" s="91" t="s">
        <v>386</v>
      </c>
      <c r="C44" s="90" t="s">
        <v>387</v>
      </c>
      <c r="D44" s="158" t="s">
        <v>375</v>
      </c>
      <c r="E44" s="125" t="s">
        <v>496</v>
      </c>
      <c r="F44" s="104" t="str">
        <f t="shared" si="2"/>
        <v>item_genre_id</v>
      </c>
      <c r="G44" s="219" t="s">
        <v>107</v>
      </c>
      <c r="H44" s="220">
        <v>4</v>
      </c>
      <c r="I44" s="54"/>
      <c r="J44" s="53">
        <v>1</v>
      </c>
      <c r="K44" s="53"/>
      <c r="L44" s="53"/>
      <c r="M44" s="53"/>
      <c r="N44" s="53"/>
      <c r="O44" s="53"/>
      <c r="P44" s="53"/>
      <c r="Q44" s="52"/>
      <c r="R44" s="52"/>
      <c r="S44" s="51"/>
      <c r="T44" s="145"/>
      <c r="AL44" s="43"/>
      <c r="AU44" s="41"/>
      <c r="AV44" s="41"/>
      <c r="AW44" s="41"/>
      <c r="AX44" s="41"/>
      <c r="AY44" s="41"/>
      <c r="AZ44" s="41"/>
      <c r="BA44" s="41"/>
      <c r="BB44" s="41"/>
      <c r="BC44" s="38"/>
      <c r="BD44" s="38"/>
      <c r="BE44" s="38"/>
      <c r="BF44" s="38"/>
      <c r="BG44" s="40"/>
      <c r="BH44" s="39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7"/>
    </row>
    <row r="45" spans="1:85" s="42" customFormat="1" x14ac:dyDescent="0.4">
      <c r="A45" s="36"/>
      <c r="B45" s="91" t="s">
        <v>388</v>
      </c>
      <c r="C45" s="90" t="s">
        <v>389</v>
      </c>
      <c r="D45" s="158" t="s">
        <v>375</v>
      </c>
      <c r="E45" s="126" t="s">
        <v>497</v>
      </c>
      <c r="F45" s="104" t="str">
        <f t="shared" si="2"/>
        <v>item_coment</v>
      </c>
      <c r="G45" s="219" t="s">
        <v>107</v>
      </c>
      <c r="H45" s="220">
        <v>20</v>
      </c>
      <c r="I45" s="54"/>
      <c r="J45" s="53">
        <v>1</v>
      </c>
      <c r="K45" s="53"/>
      <c r="L45" s="53"/>
      <c r="M45" s="53"/>
      <c r="N45" s="53"/>
      <c r="O45" s="53"/>
      <c r="P45" s="53"/>
      <c r="Q45" s="52"/>
      <c r="R45" s="52"/>
      <c r="S45" s="51"/>
      <c r="T45" s="145"/>
      <c r="AL45" s="43"/>
      <c r="AU45" s="41"/>
      <c r="AV45" s="41"/>
      <c r="AW45" s="41"/>
      <c r="AX45" s="41"/>
      <c r="AY45" s="41"/>
      <c r="AZ45" s="41"/>
      <c r="BA45" s="41"/>
      <c r="BB45" s="41"/>
      <c r="BC45" s="38"/>
      <c r="BD45" s="38"/>
      <c r="BE45" s="38"/>
      <c r="BF45" s="38"/>
      <c r="BG45" s="40"/>
      <c r="BH45" s="39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7"/>
    </row>
    <row r="46" spans="1:85" s="42" customFormat="1" x14ac:dyDescent="0.4">
      <c r="A46" s="36"/>
      <c r="B46" s="91" t="s">
        <v>390</v>
      </c>
      <c r="C46" s="90" t="s">
        <v>391</v>
      </c>
      <c r="D46" s="158" t="s">
        <v>375</v>
      </c>
      <c r="E46" s="126" t="s">
        <v>498</v>
      </c>
      <c r="F46" s="104" t="str">
        <f t="shared" si="2"/>
        <v>item_pass</v>
      </c>
      <c r="G46" s="208" t="s">
        <v>107</v>
      </c>
      <c r="H46" s="220">
        <v>20</v>
      </c>
      <c r="I46" s="54"/>
      <c r="J46" s="53">
        <v>1</v>
      </c>
      <c r="K46" s="53"/>
      <c r="L46" s="53"/>
      <c r="M46" s="53"/>
      <c r="N46" s="53"/>
      <c r="O46" s="53"/>
      <c r="P46" s="53"/>
      <c r="Q46" s="52"/>
      <c r="R46" s="52"/>
      <c r="S46" s="51"/>
      <c r="T46" s="145"/>
      <c r="AL46" s="43"/>
      <c r="AU46" s="41"/>
      <c r="AV46" s="41"/>
      <c r="AW46" s="41"/>
      <c r="AX46" s="41"/>
      <c r="AY46" s="41"/>
      <c r="AZ46" s="41"/>
      <c r="BA46" s="41"/>
      <c r="BB46" s="41"/>
      <c r="BC46" s="38"/>
      <c r="BD46" s="38"/>
      <c r="BE46" s="38"/>
      <c r="BF46" s="38"/>
      <c r="BG46" s="40"/>
      <c r="BH46" s="39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7"/>
    </row>
    <row r="47" spans="1:85" s="42" customFormat="1" x14ac:dyDescent="0.4">
      <c r="A47" s="36"/>
      <c r="B47" s="91" t="s">
        <v>392</v>
      </c>
      <c r="C47" s="90" t="s">
        <v>393</v>
      </c>
      <c r="D47" s="158" t="s">
        <v>375</v>
      </c>
      <c r="E47" s="109" t="s">
        <v>499</v>
      </c>
      <c r="F47" s="104" t="str">
        <f t="shared" si="2"/>
        <v>item_time</v>
      </c>
      <c r="G47" s="207" t="s">
        <v>161</v>
      </c>
      <c r="H47" s="94" t="s">
        <v>1</v>
      </c>
      <c r="I47" s="54"/>
      <c r="J47" s="53">
        <v>1</v>
      </c>
      <c r="K47" s="53"/>
      <c r="L47" s="53"/>
      <c r="M47" s="53"/>
      <c r="N47" s="53"/>
      <c r="O47" s="53"/>
      <c r="P47" s="53"/>
      <c r="Q47" s="53"/>
      <c r="R47" s="52"/>
      <c r="S47" s="51"/>
      <c r="T47" s="145"/>
      <c r="AL47" s="43"/>
      <c r="AU47" s="41"/>
      <c r="AV47" s="41"/>
      <c r="AW47" s="41"/>
      <c r="AX47" s="41"/>
      <c r="AY47" s="41"/>
      <c r="AZ47" s="41"/>
      <c r="BA47" s="41"/>
      <c r="BB47" s="41"/>
      <c r="BC47" s="38"/>
      <c r="BD47" s="38"/>
      <c r="BE47" s="38"/>
      <c r="BF47" s="38"/>
      <c r="BG47" s="40"/>
      <c r="BH47" s="39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7"/>
    </row>
    <row r="48" spans="1:85" s="42" customFormat="1" ht="19.5" thickBot="1" x14ac:dyDescent="0.45">
      <c r="A48" s="103"/>
      <c r="B48" s="166" t="s">
        <v>354</v>
      </c>
      <c r="C48" s="97" t="s">
        <v>395</v>
      </c>
      <c r="D48" s="167" t="s">
        <v>375</v>
      </c>
      <c r="E48" s="168" t="s">
        <v>500</v>
      </c>
      <c r="F48" s="169" t="str">
        <f t="shared" si="2"/>
        <v>item_flg</v>
      </c>
      <c r="G48" s="209" t="s">
        <v>123</v>
      </c>
      <c r="H48" s="48">
        <v>1</v>
      </c>
      <c r="I48" s="48">
        <v>0</v>
      </c>
      <c r="J48" s="47">
        <v>1</v>
      </c>
      <c r="K48" s="47"/>
      <c r="L48" s="47"/>
      <c r="M48" s="47"/>
      <c r="N48" s="47"/>
      <c r="O48" s="47"/>
      <c r="P48" s="47"/>
      <c r="Q48" s="46"/>
      <c r="R48" s="46"/>
      <c r="S48" s="45"/>
      <c r="T48" s="145"/>
      <c r="AL48" s="43"/>
      <c r="AU48" s="41"/>
      <c r="AV48" s="41"/>
      <c r="AW48" s="41"/>
      <c r="AX48" s="41"/>
      <c r="AY48" s="41"/>
      <c r="AZ48" s="41"/>
      <c r="BA48" s="41"/>
      <c r="BB48" s="41"/>
      <c r="BC48" s="38"/>
      <c r="BD48" s="38"/>
      <c r="BE48" s="38"/>
      <c r="BF48" s="38"/>
      <c r="BG48" s="40"/>
      <c r="BH48" s="39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7"/>
    </row>
    <row r="49" spans="1:85" s="42" customFormat="1" x14ac:dyDescent="0.4">
      <c r="A49" s="36"/>
      <c r="B49"/>
      <c r="C49"/>
      <c r="D49"/>
      <c r="E49"/>
      <c r="F49"/>
      <c r="G49" s="173"/>
      <c r="H49"/>
      <c r="I49"/>
      <c r="J49"/>
      <c r="K49"/>
      <c r="L49"/>
      <c r="M49"/>
      <c r="N49"/>
      <c r="O49"/>
      <c r="P49"/>
      <c r="Q49"/>
      <c r="R49"/>
      <c r="S49"/>
      <c r="T49" s="145"/>
      <c r="AL49" s="43"/>
      <c r="AU49" s="41"/>
      <c r="AV49" s="41"/>
      <c r="AW49" s="41"/>
      <c r="AX49" s="41"/>
      <c r="AY49" s="41"/>
      <c r="AZ49" s="41"/>
      <c r="BA49" s="41"/>
      <c r="BB49" s="41"/>
      <c r="BC49" s="38"/>
      <c r="BD49" s="38"/>
      <c r="BE49" s="38"/>
      <c r="BF49" s="38"/>
      <c r="BG49" s="40"/>
      <c r="BH49" s="39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7"/>
    </row>
    <row r="50" spans="1:85" s="42" customFormat="1" x14ac:dyDescent="0.4">
      <c r="A50" s="36"/>
      <c r="B50"/>
      <c r="C50"/>
      <c r="D50"/>
      <c r="E50"/>
      <c r="F50"/>
      <c r="G50" s="173"/>
      <c r="H50"/>
      <c r="I50"/>
      <c r="J50"/>
      <c r="K50"/>
      <c r="L50"/>
      <c r="M50"/>
      <c r="N50"/>
      <c r="O50"/>
      <c r="P50"/>
      <c r="Q50"/>
      <c r="R50"/>
      <c r="S50"/>
      <c r="T50" s="145"/>
      <c r="AL50" s="43"/>
      <c r="AU50" s="41"/>
      <c r="AV50" s="41"/>
      <c r="AW50" s="41"/>
      <c r="AX50" s="41"/>
      <c r="AY50" s="41"/>
      <c r="AZ50" s="41"/>
      <c r="BA50" s="41"/>
      <c r="BB50" s="41"/>
      <c r="BC50" s="38"/>
      <c r="BD50" s="38"/>
      <c r="BE50" s="38"/>
      <c r="BF50" s="38"/>
      <c r="BG50" s="40"/>
      <c r="BH50" s="39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7"/>
    </row>
    <row r="51" spans="1:85" s="42" customFormat="1" ht="19.5" thickBot="1" x14ac:dyDescent="0.45">
      <c r="A51" s="36"/>
      <c r="B51" s="160" t="s">
        <v>442</v>
      </c>
      <c r="C51"/>
      <c r="D51"/>
      <c r="E51"/>
      <c r="F51"/>
      <c r="G51" s="173"/>
      <c r="H51"/>
      <c r="I51"/>
      <c r="J51"/>
      <c r="K51"/>
      <c r="L51"/>
      <c r="M51"/>
      <c r="N51"/>
      <c r="O51"/>
      <c r="P51"/>
      <c r="Q51"/>
      <c r="R51"/>
      <c r="S51"/>
      <c r="T51" s="145"/>
      <c r="AL51" s="43"/>
      <c r="AU51" s="41"/>
      <c r="AV51" s="41"/>
      <c r="AW51" s="41"/>
      <c r="AX51" s="41"/>
      <c r="AY51" s="41"/>
      <c r="AZ51" s="41"/>
      <c r="BA51" s="41"/>
      <c r="BB51" s="41"/>
      <c r="BC51" s="38"/>
      <c r="BD51" s="38"/>
      <c r="BE51" s="38"/>
      <c r="BF51" s="38"/>
      <c r="BG51" s="40"/>
      <c r="BH51" s="39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7"/>
    </row>
    <row r="52" spans="1:85" s="42" customFormat="1" ht="19.5" thickBot="1" x14ac:dyDescent="0.45">
      <c r="A52" s="36"/>
      <c r="B52" s="487" t="s">
        <v>122</v>
      </c>
      <c r="C52" s="489" t="s">
        <v>100</v>
      </c>
      <c r="D52" s="491" t="s">
        <v>121</v>
      </c>
      <c r="E52" s="492"/>
      <c r="F52" s="163"/>
      <c r="G52" s="496" t="s">
        <v>120</v>
      </c>
      <c r="H52" s="486" t="s">
        <v>119</v>
      </c>
      <c r="I52" s="479" t="s">
        <v>266</v>
      </c>
      <c r="J52" s="486" t="s">
        <v>118</v>
      </c>
      <c r="K52" s="486" t="s">
        <v>117</v>
      </c>
      <c r="L52" s="486" t="s">
        <v>116</v>
      </c>
      <c r="M52" s="486" t="s">
        <v>115</v>
      </c>
      <c r="N52" s="479" t="s">
        <v>315</v>
      </c>
      <c r="O52" s="481" t="s">
        <v>114</v>
      </c>
      <c r="P52" s="481" t="s">
        <v>113</v>
      </c>
      <c r="Q52" s="481" t="s">
        <v>112</v>
      </c>
      <c r="R52" s="481" t="s">
        <v>160</v>
      </c>
      <c r="S52" s="483" t="s">
        <v>159</v>
      </c>
      <c r="T52" s="145"/>
      <c r="AL52" s="43"/>
      <c r="AU52" s="41"/>
      <c r="AV52" s="41"/>
      <c r="AW52" s="41"/>
      <c r="AX52" s="41"/>
      <c r="AY52" s="41"/>
      <c r="AZ52" s="41"/>
      <c r="BA52" s="41"/>
      <c r="BB52" s="41"/>
      <c r="BC52" s="38"/>
      <c r="BD52" s="38"/>
      <c r="BE52" s="38"/>
      <c r="BF52" s="38"/>
      <c r="BG52" s="40"/>
      <c r="BH52" s="39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7"/>
    </row>
    <row r="53" spans="1:85" ht="19.5" thickBot="1" x14ac:dyDescent="0.45">
      <c r="B53" s="494"/>
      <c r="C53" s="495"/>
      <c r="D53" s="174" t="s">
        <v>111</v>
      </c>
      <c r="E53" s="163" t="s">
        <v>110</v>
      </c>
      <c r="F53" s="175"/>
      <c r="G53" s="497"/>
      <c r="H53" s="498"/>
      <c r="I53" s="499"/>
      <c r="J53" s="498"/>
      <c r="K53" s="498"/>
      <c r="L53" s="498"/>
      <c r="M53" s="498"/>
      <c r="N53" s="498"/>
      <c r="O53" s="500"/>
      <c r="P53" s="500"/>
      <c r="Q53" s="500"/>
      <c r="R53" s="500"/>
      <c r="S53" s="493"/>
    </row>
    <row r="54" spans="1:85" x14ac:dyDescent="0.4">
      <c r="B54" s="180" t="s">
        <v>401</v>
      </c>
      <c r="C54" s="227" t="s">
        <v>440</v>
      </c>
      <c r="D54" s="182" t="s">
        <v>447</v>
      </c>
      <c r="E54" s="110" t="s">
        <v>97</v>
      </c>
      <c r="F54" s="110" t="str">
        <f>D54 &amp;E54</f>
        <v>review_id</v>
      </c>
      <c r="G54" s="210" t="s">
        <v>487</v>
      </c>
      <c r="H54" s="79">
        <v>12</v>
      </c>
      <c r="I54" s="138"/>
      <c r="J54" s="53">
        <v>1</v>
      </c>
      <c r="K54" s="59">
        <v>1</v>
      </c>
      <c r="L54" s="59">
        <v>1</v>
      </c>
      <c r="M54" s="224"/>
      <c r="N54" s="224"/>
      <c r="O54" s="230"/>
      <c r="P54" s="183"/>
      <c r="Q54" s="183"/>
      <c r="R54" s="183"/>
      <c r="S54" s="184"/>
    </row>
    <row r="55" spans="1:85" s="42" customFormat="1" ht="19.5" thickBot="1" x14ac:dyDescent="0.45">
      <c r="A55" s="36"/>
      <c r="B55" s="185" t="s">
        <v>396</v>
      </c>
      <c r="C55" s="228" t="s">
        <v>427</v>
      </c>
      <c r="D55" s="179" t="s">
        <v>447</v>
      </c>
      <c r="E55" s="229" t="s">
        <v>458</v>
      </c>
      <c r="F55" s="111" t="str">
        <f t="shared" ref="F55:F61" si="3">D55 &amp;E55</f>
        <v>review_customer_id</v>
      </c>
      <c r="G55" s="211" t="s">
        <v>486</v>
      </c>
      <c r="H55" s="79">
        <v>12</v>
      </c>
      <c r="I55" s="176"/>
      <c r="J55" s="53">
        <v>1</v>
      </c>
      <c r="K55" s="176"/>
      <c r="L55" s="176"/>
      <c r="M55" s="228"/>
      <c r="N55" s="228"/>
      <c r="O55" s="228"/>
      <c r="P55" s="176"/>
      <c r="Q55" s="176"/>
      <c r="R55" s="176"/>
      <c r="S55" s="186"/>
      <c r="T55" s="145"/>
      <c r="AL55" s="43"/>
      <c r="AU55" s="41"/>
      <c r="AV55" s="41"/>
      <c r="AW55" s="41"/>
      <c r="AX55" s="41"/>
      <c r="AY55" s="41"/>
      <c r="AZ55" s="41"/>
      <c r="BA55" s="41"/>
      <c r="BB55" s="41"/>
      <c r="BC55" s="38"/>
      <c r="BD55" s="38"/>
      <c r="BE55" s="38"/>
      <c r="BF55" s="38"/>
      <c r="BG55" s="40"/>
      <c r="BH55" s="39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7"/>
    </row>
    <row r="56" spans="1:85" s="42" customFormat="1" x14ac:dyDescent="0.4">
      <c r="A56" s="36"/>
      <c r="B56" s="185" t="s">
        <v>397</v>
      </c>
      <c r="C56" s="228" t="s">
        <v>428</v>
      </c>
      <c r="D56" s="179" t="s">
        <v>447</v>
      </c>
      <c r="E56" s="176" t="s">
        <v>459</v>
      </c>
      <c r="F56" s="111" t="str">
        <f t="shared" si="3"/>
        <v>review_item_id</v>
      </c>
      <c r="G56" s="211" t="s">
        <v>486</v>
      </c>
      <c r="H56" s="79">
        <v>12</v>
      </c>
      <c r="I56" s="176"/>
      <c r="J56" s="53">
        <v>1</v>
      </c>
      <c r="K56" s="176"/>
      <c r="L56" s="176"/>
      <c r="M56" s="59">
        <v>1</v>
      </c>
      <c r="N56" s="176"/>
      <c r="O56" s="176"/>
      <c r="P56" s="176"/>
      <c r="Q56" s="176"/>
      <c r="R56" s="176"/>
      <c r="S56" s="186"/>
      <c r="T56" s="145"/>
      <c r="AL56" s="43"/>
      <c r="AU56" s="41"/>
      <c r="AV56" s="41"/>
      <c r="AW56" s="41"/>
      <c r="AX56" s="41"/>
      <c r="AY56" s="41"/>
      <c r="AZ56" s="41"/>
      <c r="BA56" s="41"/>
      <c r="BB56" s="41"/>
      <c r="BC56" s="38"/>
      <c r="BD56" s="38"/>
      <c r="BE56" s="38"/>
      <c r="BF56" s="38"/>
      <c r="BG56" s="40"/>
      <c r="BH56" s="39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38"/>
      <c r="CG56" s="37"/>
    </row>
    <row r="57" spans="1:85" s="42" customFormat="1" x14ac:dyDescent="0.4">
      <c r="A57" s="36"/>
      <c r="B57" s="185" t="s">
        <v>398</v>
      </c>
      <c r="C57" s="228" t="s">
        <v>429</v>
      </c>
      <c r="D57" s="179" t="s">
        <v>447</v>
      </c>
      <c r="E57" s="176" t="s">
        <v>460</v>
      </c>
      <c r="F57" s="111" t="str">
        <f t="shared" si="3"/>
        <v>review_time</v>
      </c>
      <c r="G57" s="207" t="s">
        <v>161</v>
      </c>
      <c r="H57" s="176" t="s">
        <v>491</v>
      </c>
      <c r="I57" s="176"/>
      <c r="J57" s="53">
        <v>1</v>
      </c>
      <c r="K57" s="176"/>
      <c r="L57" s="176"/>
      <c r="M57" s="176"/>
      <c r="N57" s="176"/>
      <c r="O57" s="176"/>
      <c r="P57" s="176"/>
      <c r="Q57" s="176"/>
      <c r="R57" s="176"/>
      <c r="S57" s="186"/>
      <c r="T57" s="145"/>
      <c r="AL57" s="43"/>
      <c r="AU57" s="41"/>
      <c r="AV57" s="41"/>
      <c r="AW57" s="41"/>
      <c r="AX57" s="41"/>
      <c r="AY57" s="41"/>
      <c r="AZ57" s="41"/>
      <c r="BA57" s="41"/>
      <c r="BB57" s="41"/>
      <c r="BC57" s="38"/>
      <c r="BD57" s="38"/>
      <c r="BE57" s="38"/>
      <c r="BF57" s="38"/>
      <c r="BG57" s="40"/>
      <c r="BH57" s="39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38"/>
      <c r="CE57" s="38"/>
      <c r="CF57" s="38"/>
      <c r="CG57" s="37"/>
    </row>
    <row r="58" spans="1:85" s="42" customFormat="1" x14ac:dyDescent="0.4">
      <c r="A58" s="36"/>
      <c r="B58" s="185" t="s">
        <v>399</v>
      </c>
      <c r="C58" s="176" t="s">
        <v>432</v>
      </c>
      <c r="D58" s="179" t="s">
        <v>447</v>
      </c>
      <c r="E58" s="176" t="s">
        <v>461</v>
      </c>
      <c r="F58" s="111" t="str">
        <f t="shared" si="3"/>
        <v>review_good</v>
      </c>
      <c r="G58" s="211" t="s">
        <v>486</v>
      </c>
      <c r="H58" s="79">
        <v>12</v>
      </c>
      <c r="I58" s="176"/>
      <c r="J58" s="53">
        <v>1</v>
      </c>
      <c r="K58" s="176"/>
      <c r="L58" s="176"/>
      <c r="M58" s="176"/>
      <c r="N58" s="176"/>
      <c r="O58" s="176"/>
      <c r="P58" s="176"/>
      <c r="Q58" s="176"/>
      <c r="R58" s="176"/>
      <c r="S58" s="186"/>
      <c r="T58" s="145"/>
      <c r="AL58" s="43"/>
      <c r="AU58" s="41"/>
      <c r="AV58" s="41"/>
      <c r="AW58" s="41"/>
      <c r="AX58" s="41"/>
      <c r="AY58" s="41"/>
      <c r="AZ58" s="41"/>
      <c r="BA58" s="41"/>
      <c r="BB58" s="41"/>
      <c r="BC58" s="38"/>
      <c r="BD58" s="38"/>
      <c r="BE58" s="38"/>
      <c r="BF58" s="38"/>
      <c r="BG58" s="40"/>
      <c r="BH58" s="39"/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38"/>
      <c r="CE58" s="38"/>
      <c r="CF58" s="38"/>
      <c r="CG58" s="37"/>
    </row>
    <row r="59" spans="1:85" s="42" customFormat="1" x14ac:dyDescent="0.4">
      <c r="A59" s="36"/>
      <c r="B59" s="185" t="s">
        <v>400</v>
      </c>
      <c r="C59" s="176" t="s">
        <v>433</v>
      </c>
      <c r="D59" s="179" t="s">
        <v>447</v>
      </c>
      <c r="E59" s="176" t="s">
        <v>462</v>
      </c>
      <c r="F59" s="111" t="str">
        <f t="shared" si="3"/>
        <v>review_bad</v>
      </c>
      <c r="G59" s="211" t="s">
        <v>486</v>
      </c>
      <c r="H59" s="79">
        <v>12</v>
      </c>
      <c r="I59" s="176"/>
      <c r="J59" s="53">
        <v>1</v>
      </c>
      <c r="K59" s="176"/>
      <c r="L59" s="176"/>
      <c r="M59" s="176"/>
      <c r="N59" s="176"/>
      <c r="O59" s="176"/>
      <c r="P59" s="176"/>
      <c r="Q59" s="176"/>
      <c r="R59" s="176"/>
      <c r="S59" s="186"/>
      <c r="T59" s="145"/>
      <c r="AL59" s="43"/>
      <c r="AU59" s="41"/>
      <c r="AV59" s="41"/>
      <c r="AW59" s="41"/>
      <c r="AX59" s="41"/>
      <c r="AY59" s="41"/>
      <c r="AZ59" s="41"/>
      <c r="BA59" s="41"/>
      <c r="BB59" s="41"/>
      <c r="BC59" s="38"/>
      <c r="BD59" s="38"/>
      <c r="BE59" s="38"/>
      <c r="BF59" s="38"/>
      <c r="BG59" s="40"/>
      <c r="BH59" s="39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  <c r="CE59" s="38"/>
      <c r="CF59" s="38"/>
      <c r="CG59" s="37"/>
    </row>
    <row r="60" spans="1:85" s="42" customFormat="1" ht="19.5" thickBot="1" x14ac:dyDescent="0.45">
      <c r="A60" s="36"/>
      <c r="B60" s="185" t="s">
        <v>402</v>
      </c>
      <c r="C60" s="176" t="s">
        <v>431</v>
      </c>
      <c r="D60" s="179" t="s">
        <v>447</v>
      </c>
      <c r="E60" s="176" t="s">
        <v>463</v>
      </c>
      <c r="F60" s="111" t="str">
        <f t="shared" si="3"/>
        <v>review_coment</v>
      </c>
      <c r="G60" s="211" t="s">
        <v>488</v>
      </c>
      <c r="H60" s="228">
        <v>999</v>
      </c>
      <c r="I60" s="176"/>
      <c r="J60" s="53">
        <v>1</v>
      </c>
      <c r="K60" s="176"/>
      <c r="L60" s="176"/>
      <c r="M60" s="176"/>
      <c r="N60" s="176"/>
      <c r="O60" s="176"/>
      <c r="P60" s="176"/>
      <c r="Q60" s="176"/>
      <c r="R60" s="176"/>
      <c r="S60" s="186"/>
      <c r="T60" s="145"/>
      <c r="AL60" s="43"/>
      <c r="AU60" s="41"/>
      <c r="AV60" s="41"/>
      <c r="AW60" s="41"/>
      <c r="AX60" s="41"/>
      <c r="AY60" s="41"/>
      <c r="AZ60" s="41"/>
      <c r="BA60" s="41"/>
      <c r="BB60" s="41"/>
      <c r="BC60" s="38"/>
      <c r="BD60" s="38"/>
      <c r="BE60" s="38"/>
      <c r="BF60" s="38"/>
      <c r="BG60" s="40"/>
      <c r="BH60" s="39"/>
      <c r="BI60" s="38"/>
      <c r="BJ60" s="38"/>
      <c r="BK60" s="38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  <c r="CA60" s="38"/>
      <c r="CB60" s="38"/>
      <c r="CC60" s="38"/>
      <c r="CD60" s="38"/>
      <c r="CE60" s="38"/>
      <c r="CF60" s="38"/>
      <c r="CG60" s="37"/>
    </row>
    <row r="61" spans="1:85" s="42" customFormat="1" ht="19.5" thickBot="1" x14ac:dyDescent="0.45">
      <c r="A61" s="36"/>
      <c r="B61" s="187" t="s">
        <v>403</v>
      </c>
      <c r="C61" s="188" t="s">
        <v>430</v>
      </c>
      <c r="D61" s="189" t="s">
        <v>447</v>
      </c>
      <c r="E61" s="188" t="s">
        <v>464</v>
      </c>
      <c r="F61" s="112" t="str">
        <f t="shared" si="3"/>
        <v>review_seller_id</v>
      </c>
      <c r="G61" s="206" t="s">
        <v>489</v>
      </c>
      <c r="H61" s="79">
        <v>12</v>
      </c>
      <c r="I61" s="188"/>
      <c r="J61" s="53">
        <v>1</v>
      </c>
      <c r="K61" s="188"/>
      <c r="L61" s="188"/>
      <c r="M61" s="59">
        <v>1</v>
      </c>
      <c r="N61" s="188"/>
      <c r="O61" s="188"/>
      <c r="P61" s="188"/>
      <c r="Q61" s="188"/>
      <c r="R61" s="188"/>
      <c r="S61" s="190"/>
      <c r="T61" s="145"/>
      <c r="AL61" s="43"/>
      <c r="AU61" s="41"/>
      <c r="AV61" s="41"/>
      <c r="AW61" s="41"/>
      <c r="AX61" s="41"/>
      <c r="AY61" s="41"/>
      <c r="AZ61" s="41"/>
      <c r="BA61" s="41"/>
      <c r="BB61" s="41"/>
      <c r="BC61" s="38"/>
      <c r="BD61" s="38"/>
      <c r="BE61" s="38"/>
      <c r="BF61" s="38"/>
      <c r="BG61" s="40"/>
      <c r="BH61" s="39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/>
      <c r="CC61" s="38"/>
      <c r="CD61" s="38"/>
      <c r="CE61" s="38"/>
      <c r="CF61" s="38"/>
      <c r="CG61" s="37"/>
    </row>
    <row r="62" spans="1:85" s="42" customFormat="1" x14ac:dyDescent="0.4">
      <c r="A62" s="36"/>
      <c r="B62"/>
      <c r="C62"/>
      <c r="D62"/>
      <c r="E62"/>
      <c r="F62"/>
      <c r="G62" s="173"/>
      <c r="H62"/>
      <c r="I62"/>
      <c r="J62"/>
      <c r="K62"/>
      <c r="L62"/>
      <c r="M62"/>
      <c r="N62"/>
      <c r="O62"/>
      <c r="P62"/>
      <c r="Q62"/>
      <c r="R62"/>
      <c r="S62"/>
      <c r="T62" s="145"/>
      <c r="AL62" s="43"/>
      <c r="AU62" s="41"/>
      <c r="AV62" s="41"/>
      <c r="AW62" s="41"/>
      <c r="AX62" s="41"/>
      <c r="AY62" s="41"/>
      <c r="AZ62" s="41"/>
      <c r="BA62" s="41"/>
      <c r="BB62" s="41"/>
      <c r="BC62" s="38"/>
      <c r="BD62" s="38"/>
      <c r="BE62" s="38"/>
      <c r="BF62" s="38"/>
      <c r="BG62" s="40"/>
      <c r="BH62" s="39"/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/>
      <c r="CC62" s="38"/>
      <c r="CD62" s="38"/>
      <c r="CE62" s="38"/>
      <c r="CF62" s="38"/>
      <c r="CG62" s="37"/>
    </row>
    <row r="63" spans="1:85" s="42" customFormat="1" ht="19.5" thickBot="1" x14ac:dyDescent="0.45">
      <c r="A63" s="36"/>
      <c r="B63" t="s">
        <v>443</v>
      </c>
      <c r="C63"/>
      <c r="D63"/>
      <c r="E63"/>
      <c r="F63"/>
      <c r="G63" s="173"/>
      <c r="H63"/>
      <c r="I63"/>
      <c r="J63"/>
      <c r="K63"/>
      <c r="L63"/>
      <c r="M63"/>
      <c r="N63"/>
      <c r="O63"/>
      <c r="P63"/>
      <c r="Q63"/>
      <c r="R63"/>
      <c r="S63"/>
      <c r="T63" s="145"/>
      <c r="AL63" s="43"/>
      <c r="AU63" s="41"/>
      <c r="AV63" s="41"/>
      <c r="AW63" s="41"/>
      <c r="AX63" s="41"/>
      <c r="AY63" s="41"/>
      <c r="AZ63" s="41"/>
      <c r="BA63" s="41"/>
      <c r="BB63" s="41"/>
      <c r="BC63" s="38"/>
      <c r="BD63" s="38"/>
      <c r="BE63" s="38"/>
      <c r="BF63" s="38"/>
      <c r="BG63" s="40"/>
      <c r="BH63" s="39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38"/>
      <c r="CC63" s="38"/>
      <c r="CD63" s="38"/>
      <c r="CE63" s="38"/>
      <c r="CF63" s="38"/>
      <c r="CG63" s="37"/>
    </row>
    <row r="64" spans="1:85" s="42" customFormat="1" ht="19.5" thickBot="1" x14ac:dyDescent="0.45">
      <c r="A64" s="36"/>
      <c r="B64" s="487" t="s">
        <v>122</v>
      </c>
      <c r="C64" s="489" t="s">
        <v>100</v>
      </c>
      <c r="D64" s="491" t="s">
        <v>121</v>
      </c>
      <c r="E64" s="492"/>
      <c r="F64" s="163"/>
      <c r="G64" s="496" t="s">
        <v>120</v>
      </c>
      <c r="H64" s="486" t="s">
        <v>119</v>
      </c>
      <c r="I64" s="479" t="s">
        <v>266</v>
      </c>
      <c r="J64" s="486" t="s">
        <v>118</v>
      </c>
      <c r="K64" s="486" t="s">
        <v>117</v>
      </c>
      <c r="L64" s="486" t="s">
        <v>116</v>
      </c>
      <c r="M64" s="486" t="s">
        <v>115</v>
      </c>
      <c r="N64" s="479" t="s">
        <v>315</v>
      </c>
      <c r="O64" s="481" t="s">
        <v>114</v>
      </c>
      <c r="P64" s="481" t="s">
        <v>113</v>
      </c>
      <c r="Q64" s="481" t="s">
        <v>112</v>
      </c>
      <c r="R64" s="481" t="s">
        <v>160</v>
      </c>
      <c r="S64" s="483" t="s">
        <v>159</v>
      </c>
      <c r="T64" s="145"/>
      <c r="AL64" s="43"/>
      <c r="AU64" s="41"/>
      <c r="AV64" s="41"/>
      <c r="AW64" s="41"/>
      <c r="AX64" s="41"/>
      <c r="AY64" s="41"/>
      <c r="AZ64" s="41"/>
      <c r="BA64" s="41"/>
      <c r="BB64" s="41"/>
      <c r="BC64" s="38"/>
      <c r="BD64" s="38"/>
      <c r="BE64" s="38"/>
      <c r="BF64" s="38"/>
      <c r="BG64" s="40"/>
      <c r="BH64" s="39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B64" s="38"/>
      <c r="CC64" s="38"/>
      <c r="CD64" s="38"/>
      <c r="CE64" s="38"/>
      <c r="CF64" s="38"/>
      <c r="CG64" s="37"/>
    </row>
    <row r="65" spans="1:85" ht="19.5" thickBot="1" x14ac:dyDescent="0.45">
      <c r="B65" s="494"/>
      <c r="C65" s="495"/>
      <c r="D65" s="174" t="s">
        <v>111</v>
      </c>
      <c r="E65" s="163" t="s">
        <v>110</v>
      </c>
      <c r="F65" s="175"/>
      <c r="G65" s="497"/>
      <c r="H65" s="498"/>
      <c r="I65" s="499"/>
      <c r="J65" s="498"/>
      <c r="K65" s="498"/>
      <c r="L65" s="498"/>
      <c r="M65" s="498"/>
      <c r="N65" s="498"/>
      <c r="O65" s="500"/>
      <c r="P65" s="500"/>
      <c r="Q65" s="500"/>
      <c r="R65" s="500"/>
      <c r="S65" s="493"/>
    </row>
    <row r="66" spans="1:85" s="42" customFormat="1" ht="19.5" thickBot="1" x14ac:dyDescent="0.45">
      <c r="A66" s="36"/>
      <c r="B66" s="192" t="s">
        <v>401</v>
      </c>
      <c r="C66" s="181" t="s">
        <v>412</v>
      </c>
      <c r="D66" s="193" t="s">
        <v>448</v>
      </c>
      <c r="E66" s="194" t="s">
        <v>465</v>
      </c>
      <c r="F66" s="110" t="str">
        <f t="shared" ref="F66:F76" si="4">D66 &amp;E66</f>
        <v>order_id</v>
      </c>
      <c r="G66" s="206" t="s">
        <v>489</v>
      </c>
      <c r="H66" s="79">
        <v>12</v>
      </c>
      <c r="I66" s="194"/>
      <c r="J66" s="53">
        <v>1</v>
      </c>
      <c r="K66" s="59">
        <v>1</v>
      </c>
      <c r="L66" s="59">
        <v>1</v>
      </c>
      <c r="M66" s="194"/>
      <c r="N66" s="194"/>
      <c r="O66" s="194"/>
      <c r="P66" s="194"/>
      <c r="Q66" s="231"/>
      <c r="R66" s="194"/>
      <c r="S66" s="195"/>
      <c r="T66" s="145"/>
      <c r="AL66" s="43"/>
      <c r="AU66" s="41"/>
      <c r="AV66" s="41"/>
      <c r="AW66" s="41"/>
      <c r="AX66" s="41"/>
      <c r="AY66" s="41"/>
      <c r="AZ66" s="41"/>
      <c r="BA66" s="41"/>
      <c r="BB66" s="41"/>
      <c r="BC66" s="38"/>
      <c r="BD66" s="38"/>
      <c r="BE66" s="38"/>
      <c r="BF66" s="38"/>
      <c r="BG66" s="40"/>
      <c r="BH66" s="39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38"/>
      <c r="CC66" s="38"/>
      <c r="CD66" s="38"/>
      <c r="CE66" s="38"/>
      <c r="CF66" s="38"/>
      <c r="CG66" s="37"/>
    </row>
    <row r="67" spans="1:85" s="42" customFormat="1" x14ac:dyDescent="0.4">
      <c r="A67" s="36"/>
      <c r="B67" s="185" t="s">
        <v>398</v>
      </c>
      <c r="C67" s="228" t="s">
        <v>413</v>
      </c>
      <c r="D67" s="179" t="s">
        <v>448</v>
      </c>
      <c r="E67" s="176" t="s">
        <v>466</v>
      </c>
      <c r="F67" s="111" t="str">
        <f t="shared" si="4"/>
        <v>order_time</v>
      </c>
      <c r="G67" s="207" t="s">
        <v>161</v>
      </c>
      <c r="H67" s="176" t="s">
        <v>492</v>
      </c>
      <c r="I67" s="176"/>
      <c r="J67" s="53">
        <v>1</v>
      </c>
      <c r="K67" s="176"/>
      <c r="L67" s="176"/>
      <c r="M67" s="176"/>
      <c r="N67" s="176"/>
      <c r="O67" s="176"/>
      <c r="P67" s="176"/>
      <c r="Q67" s="176"/>
      <c r="R67" s="176"/>
      <c r="S67" s="186"/>
      <c r="T67" s="145"/>
      <c r="AL67" s="43"/>
      <c r="AU67" s="41"/>
      <c r="AV67" s="41"/>
      <c r="AW67" s="41"/>
      <c r="AX67" s="41"/>
      <c r="AY67" s="41"/>
      <c r="AZ67" s="41"/>
      <c r="BA67" s="41"/>
      <c r="BB67" s="41"/>
      <c r="BC67" s="38"/>
      <c r="BD67" s="38"/>
      <c r="BE67" s="38"/>
      <c r="BF67" s="38"/>
      <c r="BG67" s="40"/>
      <c r="BH67" s="39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8"/>
      <c r="CG67" s="37"/>
    </row>
    <row r="68" spans="1:85" s="42" customFormat="1" x14ac:dyDescent="0.4">
      <c r="A68" s="36"/>
      <c r="B68" s="232" t="s">
        <v>404</v>
      </c>
      <c r="C68" s="228" t="s">
        <v>414</v>
      </c>
      <c r="D68" s="233" t="s">
        <v>448</v>
      </c>
      <c r="E68" s="228" t="s">
        <v>467</v>
      </c>
      <c r="F68" s="234" t="str">
        <f t="shared" si="4"/>
        <v>order_adress</v>
      </c>
      <c r="G68" s="219" t="s">
        <v>107</v>
      </c>
      <c r="H68" s="228">
        <v>100</v>
      </c>
      <c r="I68" s="228"/>
      <c r="J68" s="124">
        <v>1</v>
      </c>
      <c r="K68" s="228"/>
      <c r="L68" s="228"/>
      <c r="M68" s="228"/>
      <c r="N68" s="228"/>
      <c r="O68" s="228"/>
      <c r="P68" s="228"/>
      <c r="Q68" s="228"/>
      <c r="R68" s="228"/>
      <c r="S68" s="235"/>
      <c r="T68" s="145"/>
      <c r="AL68" s="43"/>
      <c r="AU68" s="41"/>
      <c r="AV68" s="41"/>
      <c r="AW68" s="41"/>
      <c r="AX68" s="41"/>
      <c r="AY68" s="41"/>
      <c r="AZ68" s="41"/>
      <c r="BA68" s="41"/>
      <c r="BB68" s="41"/>
      <c r="BC68" s="38"/>
      <c r="BD68" s="38"/>
      <c r="BE68" s="38"/>
      <c r="BF68" s="38"/>
      <c r="BG68" s="40"/>
      <c r="BH68" s="39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38"/>
      <c r="CB68" s="38"/>
      <c r="CC68" s="38"/>
      <c r="CD68" s="38"/>
      <c r="CE68" s="38"/>
      <c r="CF68" s="38"/>
      <c r="CG68" s="37"/>
    </row>
    <row r="69" spans="1:85" s="42" customFormat="1" ht="19.5" thickBot="1" x14ac:dyDescent="0.45">
      <c r="A69" s="36"/>
      <c r="B69" s="185" t="s">
        <v>405</v>
      </c>
      <c r="C69" s="236" t="s">
        <v>419</v>
      </c>
      <c r="D69" s="179" t="s">
        <v>448</v>
      </c>
      <c r="E69" s="228" t="s">
        <v>468</v>
      </c>
      <c r="F69" s="111" t="str">
        <f t="shared" si="4"/>
        <v>order_flg</v>
      </c>
      <c r="G69" s="206" t="s">
        <v>489</v>
      </c>
      <c r="H69" s="79">
        <v>12</v>
      </c>
      <c r="I69" s="176"/>
      <c r="J69" s="53">
        <v>1</v>
      </c>
      <c r="K69" s="176"/>
      <c r="L69" s="176"/>
      <c r="M69" s="176"/>
      <c r="N69" s="176"/>
      <c r="O69" s="176"/>
      <c r="P69" s="176"/>
      <c r="Q69" s="176"/>
      <c r="R69" s="176"/>
      <c r="S69" s="186"/>
      <c r="T69" s="145"/>
      <c r="AL69" s="43"/>
      <c r="AU69" s="41"/>
      <c r="AV69" s="41"/>
      <c r="AW69" s="41"/>
      <c r="AX69" s="41"/>
      <c r="AY69" s="41"/>
      <c r="AZ69" s="41"/>
      <c r="BA69" s="41"/>
      <c r="BB69" s="41"/>
      <c r="BC69" s="38"/>
      <c r="BD69" s="38"/>
      <c r="BE69" s="38"/>
      <c r="BF69" s="38"/>
      <c r="BG69" s="40"/>
      <c r="BH69" s="39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38"/>
      <c r="CE69" s="38"/>
      <c r="CF69" s="38"/>
      <c r="CG69" s="37"/>
    </row>
    <row r="70" spans="1:85" s="42" customFormat="1" ht="19.5" thickBot="1" x14ac:dyDescent="0.45">
      <c r="A70" s="36"/>
      <c r="B70" s="185" t="s">
        <v>406</v>
      </c>
      <c r="C70" s="191" t="s">
        <v>471</v>
      </c>
      <c r="D70" s="179" t="s">
        <v>448</v>
      </c>
      <c r="E70" s="176" t="s">
        <v>469</v>
      </c>
      <c r="F70" s="111" t="str">
        <f t="shared" si="4"/>
        <v>order_price</v>
      </c>
      <c r="G70" s="206" t="s">
        <v>489</v>
      </c>
      <c r="H70" s="79">
        <v>12</v>
      </c>
      <c r="I70" s="176"/>
      <c r="J70" s="53">
        <v>1</v>
      </c>
      <c r="K70" s="176"/>
      <c r="L70" s="176"/>
      <c r="M70" s="176"/>
      <c r="N70" s="176"/>
      <c r="O70" s="176"/>
      <c r="P70" s="176"/>
      <c r="Q70" s="176"/>
      <c r="R70" s="176"/>
      <c r="S70" s="186"/>
      <c r="T70" s="145"/>
      <c r="AL70" s="43"/>
      <c r="AU70" s="41"/>
      <c r="AV70" s="41"/>
      <c r="AW70" s="41"/>
      <c r="AX70" s="41"/>
      <c r="AY70" s="41"/>
      <c r="AZ70" s="41"/>
      <c r="BA70" s="41"/>
      <c r="BB70" s="41"/>
      <c r="BC70" s="38"/>
      <c r="BD70" s="38"/>
      <c r="BE70" s="38"/>
      <c r="BF70" s="38"/>
      <c r="BG70" s="40"/>
      <c r="BH70" s="39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  <c r="CA70" s="38"/>
      <c r="CB70" s="38"/>
      <c r="CC70" s="38"/>
      <c r="CD70" s="38"/>
      <c r="CE70" s="38"/>
      <c r="CF70" s="38"/>
      <c r="CG70" s="37"/>
    </row>
    <row r="71" spans="1:85" ht="19.5" thickBot="1" x14ac:dyDescent="0.45">
      <c r="B71" s="185" t="s">
        <v>407</v>
      </c>
      <c r="C71" s="143" t="s">
        <v>415</v>
      </c>
      <c r="D71" s="179" t="s">
        <v>448</v>
      </c>
      <c r="E71" s="143" t="s">
        <v>472</v>
      </c>
      <c r="F71" s="111" t="str">
        <f t="shared" si="4"/>
        <v>order_quantity</v>
      </c>
      <c r="G71" s="206" t="s">
        <v>489</v>
      </c>
      <c r="H71" s="79">
        <v>12</v>
      </c>
      <c r="I71" s="54"/>
      <c r="J71" s="53">
        <v>1</v>
      </c>
      <c r="K71" s="54"/>
      <c r="L71" s="54"/>
      <c r="M71" s="178"/>
      <c r="N71" s="178"/>
      <c r="O71" s="178"/>
      <c r="P71" s="178"/>
      <c r="Q71" s="178"/>
      <c r="R71" s="178"/>
      <c r="S71" s="196"/>
    </row>
    <row r="72" spans="1:85" ht="19.5" thickBot="1" x14ac:dyDescent="0.45">
      <c r="B72" s="197" t="s">
        <v>408</v>
      </c>
      <c r="C72" s="143" t="s">
        <v>416</v>
      </c>
      <c r="D72" s="179" t="s">
        <v>448</v>
      </c>
      <c r="E72" s="143" t="s">
        <v>473</v>
      </c>
      <c r="F72" s="111" t="str">
        <f t="shared" si="4"/>
        <v>order_jenre_id</v>
      </c>
      <c r="G72" s="206" t="s">
        <v>489</v>
      </c>
      <c r="H72" s="79">
        <v>12</v>
      </c>
      <c r="I72" s="54"/>
      <c r="J72" s="53">
        <v>1</v>
      </c>
      <c r="K72" s="54"/>
      <c r="L72" s="54"/>
      <c r="M72" s="237">
        <v>1</v>
      </c>
      <c r="N72" s="238"/>
      <c r="O72" s="238"/>
      <c r="P72" s="178"/>
      <c r="Q72" s="178"/>
      <c r="R72" s="178"/>
      <c r="S72" s="196"/>
    </row>
    <row r="73" spans="1:85" ht="19.5" thickBot="1" x14ac:dyDescent="0.45">
      <c r="B73" s="197" t="s">
        <v>397</v>
      </c>
      <c r="C73" s="143" t="s">
        <v>475</v>
      </c>
      <c r="D73" s="179" t="s">
        <v>448</v>
      </c>
      <c r="E73" s="143" t="s">
        <v>474</v>
      </c>
      <c r="F73" s="111" t="str">
        <f t="shared" si="4"/>
        <v>order_item_id</v>
      </c>
      <c r="G73" s="206" t="s">
        <v>489</v>
      </c>
      <c r="H73" s="79">
        <v>12</v>
      </c>
      <c r="I73" s="54"/>
      <c r="J73" s="53">
        <v>1</v>
      </c>
      <c r="K73" s="54"/>
      <c r="L73" s="54"/>
      <c r="M73" s="237">
        <v>1</v>
      </c>
      <c r="N73" s="238"/>
      <c r="O73" s="238"/>
      <c r="P73" s="178"/>
      <c r="Q73" s="178"/>
      <c r="R73" s="178"/>
      <c r="S73" s="196"/>
    </row>
    <row r="74" spans="1:85" ht="19.5" thickBot="1" x14ac:dyDescent="0.45">
      <c r="B74" s="197" t="s">
        <v>409</v>
      </c>
      <c r="C74" s="143" t="s">
        <v>476</v>
      </c>
      <c r="D74" s="179" t="s">
        <v>448</v>
      </c>
      <c r="E74" s="143" t="s">
        <v>477</v>
      </c>
      <c r="F74" s="111" t="str">
        <f t="shared" si="4"/>
        <v>order_user_id</v>
      </c>
      <c r="G74" s="206" t="s">
        <v>489</v>
      </c>
      <c r="H74" s="79">
        <v>12</v>
      </c>
      <c r="I74" s="54"/>
      <c r="J74" s="53">
        <v>1</v>
      </c>
      <c r="K74" s="54"/>
      <c r="L74" s="54"/>
      <c r="M74" s="237">
        <v>1</v>
      </c>
      <c r="N74" s="238"/>
      <c r="O74" s="238"/>
      <c r="P74" s="178"/>
      <c r="Q74" s="178"/>
      <c r="R74" s="178"/>
      <c r="S74" s="196"/>
    </row>
    <row r="75" spans="1:85" ht="19.5" thickBot="1" x14ac:dyDescent="0.45">
      <c r="B75" s="197" t="s">
        <v>410</v>
      </c>
      <c r="C75" s="143" t="s">
        <v>417</v>
      </c>
      <c r="D75" s="179" t="s">
        <v>448</v>
      </c>
      <c r="E75" s="111" t="s">
        <v>464</v>
      </c>
      <c r="F75" s="111" t="str">
        <f t="shared" si="4"/>
        <v>order_seller_id</v>
      </c>
      <c r="G75" s="206" t="s">
        <v>489</v>
      </c>
      <c r="H75" s="79">
        <v>12</v>
      </c>
      <c r="I75" s="54"/>
      <c r="J75" s="53">
        <v>1</v>
      </c>
      <c r="K75" s="54"/>
      <c r="L75" s="54"/>
      <c r="M75" s="237">
        <v>1</v>
      </c>
      <c r="N75" s="238"/>
      <c r="O75" s="238"/>
      <c r="P75" s="178"/>
      <c r="Q75" s="178"/>
      <c r="R75" s="178"/>
      <c r="S75" s="196"/>
    </row>
    <row r="76" spans="1:85" x14ac:dyDescent="0.4">
      <c r="B76" s="197" t="s">
        <v>411</v>
      </c>
      <c r="C76" s="143" t="s">
        <v>418</v>
      </c>
      <c r="D76" s="179" t="s">
        <v>448</v>
      </c>
      <c r="E76" s="111" t="s">
        <v>478</v>
      </c>
      <c r="F76" s="111" t="str">
        <f t="shared" si="4"/>
        <v>order_item_name</v>
      </c>
      <c r="G76" s="208" t="s">
        <v>107</v>
      </c>
      <c r="H76" s="220">
        <v>50</v>
      </c>
      <c r="I76" s="54"/>
      <c r="J76" s="53">
        <v>1</v>
      </c>
      <c r="K76" s="54"/>
      <c r="L76" s="54"/>
      <c r="M76" s="178"/>
      <c r="N76" s="178"/>
      <c r="O76" s="178"/>
      <c r="P76" s="178"/>
      <c r="Q76" s="178"/>
      <c r="R76" s="178"/>
      <c r="S76" s="196"/>
    </row>
    <row r="77" spans="1:85" ht="19.5" thickBot="1" x14ac:dyDescent="0.45">
      <c r="B77" s="50"/>
      <c r="C77" s="112"/>
      <c r="D77" s="198"/>
      <c r="E77" s="112"/>
      <c r="F77" s="112"/>
      <c r="G77" s="212"/>
      <c r="H77" s="48"/>
      <c r="I77" s="48"/>
      <c r="J77" s="48"/>
      <c r="K77" s="48"/>
      <c r="L77" s="48"/>
      <c r="M77" s="199"/>
      <c r="N77" s="199"/>
      <c r="O77" s="199"/>
      <c r="P77" s="199"/>
      <c r="Q77" s="199"/>
      <c r="R77" s="199"/>
      <c r="S77" s="200"/>
    </row>
    <row r="78" spans="1:85" s="42" customFormat="1" ht="19.5" thickBot="1" x14ac:dyDescent="0.45">
      <c r="A78" s="36"/>
      <c r="B78" t="s">
        <v>420</v>
      </c>
      <c r="C78"/>
      <c r="D78"/>
      <c r="E78"/>
      <c r="F78"/>
      <c r="G78" s="173"/>
      <c r="H78"/>
      <c r="I78"/>
      <c r="J78"/>
      <c r="K78"/>
      <c r="L78"/>
      <c r="M78"/>
      <c r="N78"/>
      <c r="O78"/>
      <c r="P78"/>
      <c r="Q78"/>
      <c r="R78"/>
      <c r="S78"/>
      <c r="T78" s="145"/>
      <c r="AL78" s="43"/>
      <c r="AU78" s="41"/>
      <c r="AV78" s="41"/>
      <c r="AW78" s="41"/>
      <c r="AX78" s="41"/>
      <c r="AY78" s="41"/>
      <c r="AZ78" s="41"/>
      <c r="BA78" s="41"/>
      <c r="BB78" s="41"/>
      <c r="BC78" s="38"/>
      <c r="BD78" s="38"/>
      <c r="BE78" s="38"/>
      <c r="BF78" s="38"/>
      <c r="BG78" s="40"/>
      <c r="BH78" s="39"/>
      <c r="BI78" s="38"/>
      <c r="BJ78" s="38"/>
      <c r="BK78" s="38"/>
      <c r="BL78" s="38"/>
      <c r="BM78" s="38"/>
      <c r="BN78" s="38"/>
      <c r="BO78" s="38"/>
      <c r="BP78" s="38"/>
      <c r="BQ78" s="38"/>
      <c r="BR78" s="38"/>
      <c r="BS78" s="38"/>
      <c r="BT78" s="38"/>
      <c r="BU78" s="38"/>
      <c r="BV78" s="38"/>
      <c r="BW78" s="38"/>
      <c r="BX78" s="38"/>
      <c r="BY78" s="38"/>
      <c r="BZ78" s="38"/>
      <c r="CA78" s="38"/>
      <c r="CB78" s="38"/>
      <c r="CC78" s="38"/>
      <c r="CD78" s="38"/>
      <c r="CE78" s="38"/>
      <c r="CF78" s="38"/>
      <c r="CG78" s="37"/>
    </row>
    <row r="79" spans="1:85" s="42" customFormat="1" ht="19.5" thickBot="1" x14ac:dyDescent="0.45">
      <c r="A79" s="36"/>
      <c r="B79" s="487" t="s">
        <v>122</v>
      </c>
      <c r="C79" s="489" t="s">
        <v>100</v>
      </c>
      <c r="D79" s="491" t="s">
        <v>121</v>
      </c>
      <c r="E79" s="492"/>
      <c r="F79" s="163"/>
      <c r="G79" s="496" t="s">
        <v>120</v>
      </c>
      <c r="H79" s="486" t="s">
        <v>119</v>
      </c>
      <c r="I79" s="479" t="s">
        <v>266</v>
      </c>
      <c r="J79" s="486" t="s">
        <v>118</v>
      </c>
      <c r="K79" s="486" t="s">
        <v>117</v>
      </c>
      <c r="L79" s="486" t="s">
        <v>116</v>
      </c>
      <c r="M79" s="486" t="s">
        <v>115</v>
      </c>
      <c r="N79" s="479" t="s">
        <v>315</v>
      </c>
      <c r="O79" s="481" t="s">
        <v>114</v>
      </c>
      <c r="P79" s="481" t="s">
        <v>113</v>
      </c>
      <c r="Q79" s="481" t="s">
        <v>112</v>
      </c>
      <c r="R79" s="481" t="s">
        <v>160</v>
      </c>
      <c r="S79" s="483" t="s">
        <v>159</v>
      </c>
      <c r="T79" s="145"/>
      <c r="AL79" s="43"/>
      <c r="AU79" s="41"/>
      <c r="AV79" s="41"/>
      <c r="AW79" s="41"/>
      <c r="AX79" s="41"/>
      <c r="AY79" s="41"/>
      <c r="AZ79" s="41"/>
      <c r="BA79" s="41"/>
      <c r="BB79" s="41"/>
      <c r="BC79" s="38"/>
      <c r="BD79" s="38"/>
      <c r="BE79" s="38"/>
      <c r="BF79" s="38"/>
      <c r="BG79" s="40"/>
      <c r="BH79" s="39"/>
      <c r="BI79" s="38"/>
      <c r="BJ79" s="38"/>
      <c r="BK79" s="38"/>
      <c r="BL79" s="38"/>
      <c r="BM79" s="38"/>
      <c r="BN79" s="38"/>
      <c r="BO79" s="38"/>
      <c r="BP79" s="38"/>
      <c r="BQ79" s="38"/>
      <c r="BR79" s="38"/>
      <c r="BS79" s="38"/>
      <c r="BT79" s="38"/>
      <c r="BU79" s="38"/>
      <c r="BV79" s="38"/>
      <c r="BW79" s="38"/>
      <c r="BX79" s="38"/>
      <c r="BY79" s="38"/>
      <c r="BZ79" s="38"/>
      <c r="CA79" s="38"/>
      <c r="CB79" s="38"/>
      <c r="CC79" s="38"/>
      <c r="CD79" s="38"/>
      <c r="CE79" s="38"/>
      <c r="CF79" s="38"/>
      <c r="CG79" s="37"/>
    </row>
    <row r="80" spans="1:85" ht="19.5" thickBot="1" x14ac:dyDescent="0.45">
      <c r="B80" s="494"/>
      <c r="C80" s="495"/>
      <c r="D80" s="174" t="s">
        <v>111</v>
      </c>
      <c r="E80" s="163" t="s">
        <v>110</v>
      </c>
      <c r="F80" s="175"/>
      <c r="G80" s="497"/>
      <c r="H80" s="498"/>
      <c r="I80" s="499"/>
      <c r="J80" s="498"/>
      <c r="K80" s="498"/>
      <c r="L80" s="498"/>
      <c r="M80" s="498"/>
      <c r="N80" s="498"/>
      <c r="O80" s="500"/>
      <c r="P80" s="500"/>
      <c r="Q80" s="500"/>
      <c r="R80" s="500"/>
      <c r="S80" s="493"/>
    </row>
    <row r="81" spans="1:85" x14ac:dyDescent="0.4">
      <c r="B81" s="137" t="s">
        <v>421</v>
      </c>
      <c r="C81" s="239" t="s">
        <v>426</v>
      </c>
      <c r="D81" s="182" t="s">
        <v>450</v>
      </c>
      <c r="E81" s="181" t="s">
        <v>479</v>
      </c>
      <c r="F81" s="110" t="str">
        <f t="shared" ref="F81:F83" si="5">D81 &amp;E81</f>
        <v>mail_hash</v>
      </c>
      <c r="G81" s="208" t="s">
        <v>107</v>
      </c>
      <c r="H81" s="60">
        <v>256</v>
      </c>
      <c r="I81" s="60"/>
      <c r="J81" s="53">
        <v>1</v>
      </c>
      <c r="K81" s="59">
        <v>1</v>
      </c>
      <c r="L81" s="59">
        <v>1</v>
      </c>
      <c r="M81" s="183"/>
      <c r="N81" s="183"/>
      <c r="O81" s="183"/>
      <c r="P81" s="183"/>
      <c r="Q81" s="183"/>
      <c r="R81" s="183"/>
      <c r="S81" s="184"/>
    </row>
    <row r="82" spans="1:85" x14ac:dyDescent="0.4">
      <c r="B82" s="91" t="s">
        <v>422</v>
      </c>
      <c r="C82" s="240" t="s">
        <v>424</v>
      </c>
      <c r="D82" s="177" t="s">
        <v>449</v>
      </c>
      <c r="E82" s="229" t="s">
        <v>480</v>
      </c>
      <c r="F82" s="111" t="str">
        <f t="shared" si="5"/>
        <v>mail_lifetime</v>
      </c>
      <c r="G82" s="207" t="s">
        <v>161</v>
      </c>
      <c r="H82" s="94" t="s">
        <v>492</v>
      </c>
      <c r="I82" s="54"/>
      <c r="J82" s="53">
        <v>1</v>
      </c>
      <c r="K82" s="54"/>
      <c r="L82" s="54"/>
      <c r="M82" s="178"/>
      <c r="N82" s="178"/>
      <c r="O82" s="178"/>
      <c r="P82" s="178"/>
      <c r="Q82" s="178"/>
      <c r="R82" s="178"/>
      <c r="S82" s="196"/>
    </row>
    <row r="83" spans="1:85" ht="19.5" thickBot="1" x14ac:dyDescent="0.45">
      <c r="B83" s="241" t="s">
        <v>423</v>
      </c>
      <c r="C83" s="242" t="s">
        <v>425</v>
      </c>
      <c r="D83" s="243" t="s">
        <v>449</v>
      </c>
      <c r="E83" s="244" t="s">
        <v>481</v>
      </c>
      <c r="F83" s="245" t="str">
        <f t="shared" si="5"/>
        <v>mail_content</v>
      </c>
      <c r="G83" s="219" t="s">
        <v>107</v>
      </c>
      <c r="H83" s="246">
        <v>999</v>
      </c>
      <c r="I83" s="246"/>
      <c r="J83" s="124">
        <v>1</v>
      </c>
      <c r="K83" s="246"/>
      <c r="L83" s="246"/>
      <c r="M83" s="247"/>
      <c r="N83" s="247"/>
      <c r="O83" s="247"/>
      <c r="P83" s="247"/>
      <c r="Q83" s="247"/>
      <c r="R83" s="247"/>
      <c r="S83" s="248"/>
    </row>
    <row r="85" spans="1:85" s="42" customFormat="1" ht="19.5" thickBot="1" x14ac:dyDescent="0.45">
      <c r="A85" s="36"/>
      <c r="B85" t="s">
        <v>444</v>
      </c>
      <c r="C85"/>
      <c r="D85"/>
      <c r="E85"/>
      <c r="F85"/>
      <c r="G85" s="173"/>
      <c r="H85"/>
      <c r="I85"/>
      <c r="J85"/>
      <c r="K85"/>
      <c r="L85"/>
      <c r="M85"/>
      <c r="N85"/>
      <c r="O85"/>
      <c r="P85"/>
      <c r="Q85"/>
      <c r="R85"/>
      <c r="S85"/>
      <c r="T85" s="145"/>
      <c r="AL85" s="43"/>
      <c r="AU85" s="41"/>
      <c r="AV85" s="41"/>
      <c r="AW85" s="41"/>
      <c r="AX85" s="41"/>
      <c r="AY85" s="41"/>
      <c r="AZ85" s="41"/>
      <c r="BA85" s="41"/>
      <c r="BB85" s="41"/>
      <c r="BC85" s="38"/>
      <c r="BD85" s="38"/>
      <c r="BE85" s="38"/>
      <c r="BF85" s="38"/>
      <c r="BG85" s="40"/>
      <c r="BH85" s="39"/>
      <c r="BI85" s="38"/>
      <c r="BJ85" s="38"/>
      <c r="BK85" s="38"/>
      <c r="BL85" s="38"/>
      <c r="BM85" s="38"/>
      <c r="BN85" s="38"/>
      <c r="BO85" s="38"/>
      <c r="BP85" s="38"/>
      <c r="BQ85" s="38"/>
      <c r="BR85" s="38"/>
      <c r="BS85" s="38"/>
      <c r="BT85" s="38"/>
      <c r="BU85" s="38"/>
      <c r="BV85" s="38"/>
      <c r="BW85" s="38"/>
      <c r="BX85" s="38"/>
      <c r="BY85" s="38"/>
      <c r="BZ85" s="38"/>
      <c r="CA85" s="38"/>
      <c r="CB85" s="38"/>
      <c r="CC85" s="38"/>
      <c r="CD85" s="38"/>
      <c r="CE85" s="38"/>
      <c r="CF85" s="38"/>
      <c r="CG85" s="37"/>
    </row>
    <row r="86" spans="1:85" s="42" customFormat="1" ht="19.5" thickBot="1" x14ac:dyDescent="0.45">
      <c r="A86" s="36"/>
      <c r="B86" s="487" t="s">
        <v>122</v>
      </c>
      <c r="C86" s="489" t="s">
        <v>100</v>
      </c>
      <c r="D86" s="491" t="s">
        <v>121</v>
      </c>
      <c r="E86" s="492"/>
      <c r="F86" s="163"/>
      <c r="G86" s="496" t="s">
        <v>120</v>
      </c>
      <c r="H86" s="486" t="s">
        <v>119</v>
      </c>
      <c r="I86" s="479" t="s">
        <v>266</v>
      </c>
      <c r="J86" s="486" t="s">
        <v>118</v>
      </c>
      <c r="K86" s="486" t="s">
        <v>117</v>
      </c>
      <c r="L86" s="486" t="s">
        <v>116</v>
      </c>
      <c r="M86" s="486" t="s">
        <v>115</v>
      </c>
      <c r="N86" s="479" t="s">
        <v>315</v>
      </c>
      <c r="O86" s="481" t="s">
        <v>114</v>
      </c>
      <c r="P86" s="481" t="s">
        <v>113</v>
      </c>
      <c r="Q86" s="481" t="s">
        <v>112</v>
      </c>
      <c r="R86" s="481" t="s">
        <v>160</v>
      </c>
      <c r="S86" s="483" t="s">
        <v>159</v>
      </c>
      <c r="T86" s="145"/>
      <c r="AL86" s="43"/>
      <c r="AU86" s="41"/>
      <c r="AV86" s="41"/>
      <c r="AW86" s="41"/>
      <c r="AX86" s="41"/>
      <c r="AY86" s="41"/>
      <c r="AZ86" s="41"/>
      <c r="BA86" s="41"/>
      <c r="BB86" s="41"/>
      <c r="BC86" s="38"/>
      <c r="BD86" s="38"/>
      <c r="BE86" s="38"/>
      <c r="BF86" s="38"/>
      <c r="BG86" s="40"/>
      <c r="BH86" s="39"/>
      <c r="BI86" s="38"/>
      <c r="BJ86" s="38"/>
      <c r="BK86" s="38"/>
      <c r="BL86" s="38"/>
      <c r="BM86" s="38"/>
      <c r="BN86" s="38"/>
      <c r="BO86" s="38"/>
      <c r="BP86" s="38"/>
      <c r="BQ86" s="38"/>
      <c r="BR86" s="38"/>
      <c r="BS86" s="38"/>
      <c r="BT86" s="38"/>
      <c r="BU86" s="38"/>
      <c r="BV86" s="38"/>
      <c r="BW86" s="38"/>
      <c r="BX86" s="38"/>
      <c r="BY86" s="38"/>
      <c r="BZ86" s="38"/>
      <c r="CA86" s="38"/>
      <c r="CB86" s="38"/>
      <c r="CC86" s="38"/>
      <c r="CD86" s="38"/>
      <c r="CE86" s="38"/>
      <c r="CF86" s="38"/>
      <c r="CG86" s="37"/>
    </row>
    <row r="87" spans="1:85" ht="19.5" thickBot="1" x14ac:dyDescent="0.45">
      <c r="B87" s="494"/>
      <c r="C87" s="495"/>
      <c r="D87" s="174" t="s">
        <v>111</v>
      </c>
      <c r="E87" s="163" t="s">
        <v>110</v>
      </c>
      <c r="F87" s="175"/>
      <c r="G87" s="497"/>
      <c r="H87" s="498"/>
      <c r="I87" s="499"/>
      <c r="J87" s="498"/>
      <c r="K87" s="498"/>
      <c r="L87" s="498"/>
      <c r="M87" s="498"/>
      <c r="N87" s="498"/>
      <c r="O87" s="500"/>
      <c r="P87" s="500"/>
      <c r="Q87" s="500"/>
      <c r="R87" s="500"/>
      <c r="S87" s="493"/>
    </row>
    <row r="88" spans="1:85" ht="19.5" thickBot="1" x14ac:dyDescent="0.45">
      <c r="B88" s="137" t="s">
        <v>434</v>
      </c>
      <c r="C88" s="201" t="s">
        <v>437</v>
      </c>
      <c r="D88" s="182" t="s">
        <v>451</v>
      </c>
      <c r="E88" s="181" t="s">
        <v>482</v>
      </c>
      <c r="F88" s="110" t="str">
        <f t="shared" ref="F88:F89" si="6">D88 &amp;E88</f>
        <v>genre_id</v>
      </c>
      <c r="G88" s="206" t="s">
        <v>489</v>
      </c>
      <c r="H88" s="60">
        <v>12</v>
      </c>
      <c r="I88" s="60"/>
      <c r="J88" s="53">
        <v>1</v>
      </c>
      <c r="K88" s="59">
        <v>1</v>
      </c>
      <c r="L88" s="59">
        <v>1</v>
      </c>
      <c r="M88" s="183"/>
      <c r="N88" s="183"/>
      <c r="O88" s="183"/>
      <c r="P88" s="183"/>
      <c r="Q88" s="183"/>
      <c r="R88" s="183"/>
      <c r="S88" s="184"/>
    </row>
    <row r="89" spans="1:85" ht="19.5" thickBot="1" x14ac:dyDescent="0.45">
      <c r="B89" s="166" t="s">
        <v>435</v>
      </c>
      <c r="C89" s="202" t="s">
        <v>438</v>
      </c>
      <c r="D89" s="198" t="s">
        <v>452</v>
      </c>
      <c r="E89" s="203" t="s">
        <v>483</v>
      </c>
      <c r="F89" s="112" t="str">
        <f t="shared" si="6"/>
        <v>genre_name</v>
      </c>
      <c r="G89" s="208" t="s">
        <v>107</v>
      </c>
      <c r="H89" s="48">
        <v>50</v>
      </c>
      <c r="I89" s="48"/>
      <c r="J89" s="53">
        <v>1</v>
      </c>
      <c r="K89" s="48"/>
      <c r="L89" s="48"/>
      <c r="M89" s="199"/>
      <c r="N89" s="199"/>
      <c r="O89" s="199"/>
      <c r="P89" s="199"/>
      <c r="Q89" s="199"/>
      <c r="R89" s="199"/>
      <c r="S89" s="200"/>
    </row>
    <row r="91" spans="1:85" ht="19.5" thickBot="1" x14ac:dyDescent="0.45">
      <c r="B91" s="99" t="s">
        <v>445</v>
      </c>
    </row>
    <row r="92" spans="1:85" s="42" customFormat="1" ht="19.5" thickBot="1" x14ac:dyDescent="0.45">
      <c r="A92" s="36"/>
      <c r="B92" s="487" t="s">
        <v>122</v>
      </c>
      <c r="C92" s="489" t="s">
        <v>100</v>
      </c>
      <c r="D92" s="491" t="s">
        <v>121</v>
      </c>
      <c r="E92" s="492"/>
      <c r="F92" s="163"/>
      <c r="G92" s="496" t="s">
        <v>120</v>
      </c>
      <c r="H92" s="486" t="s">
        <v>119</v>
      </c>
      <c r="I92" s="479" t="s">
        <v>266</v>
      </c>
      <c r="J92" s="486" t="s">
        <v>118</v>
      </c>
      <c r="K92" s="486" t="s">
        <v>117</v>
      </c>
      <c r="L92" s="486" t="s">
        <v>116</v>
      </c>
      <c r="M92" s="486" t="s">
        <v>115</v>
      </c>
      <c r="N92" s="479" t="s">
        <v>315</v>
      </c>
      <c r="O92" s="481" t="s">
        <v>114</v>
      </c>
      <c r="P92" s="481" t="s">
        <v>113</v>
      </c>
      <c r="Q92" s="481" t="s">
        <v>112</v>
      </c>
      <c r="R92" s="481" t="s">
        <v>160</v>
      </c>
      <c r="S92" s="483" t="s">
        <v>159</v>
      </c>
      <c r="T92" s="145"/>
      <c r="AL92" s="43"/>
      <c r="AU92" s="41"/>
      <c r="AV92" s="41"/>
      <c r="AW92" s="41"/>
      <c r="AX92" s="41"/>
      <c r="AY92" s="41"/>
      <c r="AZ92" s="41"/>
      <c r="BA92" s="41"/>
      <c r="BB92" s="41"/>
      <c r="BC92" s="38"/>
      <c r="BD92" s="38"/>
      <c r="BE92" s="38"/>
      <c r="BF92" s="38"/>
      <c r="BG92" s="40"/>
      <c r="BH92" s="39"/>
      <c r="BI92" s="38"/>
      <c r="BJ92" s="38"/>
      <c r="BK92" s="38"/>
      <c r="BL92" s="38"/>
      <c r="BM92" s="38"/>
      <c r="BN92" s="38"/>
      <c r="BO92" s="38"/>
      <c r="BP92" s="38"/>
      <c r="BQ92" s="38"/>
      <c r="BR92" s="38"/>
      <c r="BS92" s="38"/>
      <c r="BT92" s="38"/>
      <c r="BU92" s="38"/>
      <c r="BV92" s="38"/>
      <c r="BW92" s="38"/>
      <c r="BX92" s="38"/>
      <c r="BY92" s="38"/>
      <c r="BZ92" s="38"/>
      <c r="CA92" s="38"/>
      <c r="CB92" s="38"/>
      <c r="CC92" s="38"/>
      <c r="CD92" s="38"/>
      <c r="CE92" s="38"/>
      <c r="CF92" s="38"/>
      <c r="CG92" s="37"/>
    </row>
    <row r="93" spans="1:85" ht="19.5" thickBot="1" x14ac:dyDescent="0.45">
      <c r="B93" s="494"/>
      <c r="C93" s="495"/>
      <c r="D93" s="174" t="s">
        <v>111</v>
      </c>
      <c r="E93" s="163" t="s">
        <v>110</v>
      </c>
      <c r="F93" s="175"/>
      <c r="G93" s="497"/>
      <c r="H93" s="498"/>
      <c r="I93" s="499"/>
      <c r="J93" s="498"/>
      <c r="K93" s="498"/>
      <c r="L93" s="498"/>
      <c r="M93" s="498"/>
      <c r="N93" s="498"/>
      <c r="O93" s="500"/>
      <c r="P93" s="500"/>
      <c r="Q93" s="500"/>
      <c r="R93" s="500"/>
      <c r="S93" s="493"/>
    </row>
    <row r="94" spans="1:85" ht="19.5" thickBot="1" x14ac:dyDescent="0.45">
      <c r="B94" s="137" t="s">
        <v>446</v>
      </c>
      <c r="C94" s="201" t="s">
        <v>439</v>
      </c>
      <c r="D94" s="182" t="s">
        <v>453</v>
      </c>
      <c r="E94" s="181" t="s">
        <v>485</v>
      </c>
      <c r="F94" s="110" t="str">
        <f t="shared" ref="F94:F95" si="7">D94 &amp;E94</f>
        <v>condition_id</v>
      </c>
      <c r="G94" s="206" t="s">
        <v>489</v>
      </c>
      <c r="H94" s="60">
        <v>12</v>
      </c>
      <c r="I94" s="60"/>
      <c r="J94" s="53">
        <v>1</v>
      </c>
      <c r="K94" s="59">
        <v>1</v>
      </c>
      <c r="L94" s="59">
        <v>1</v>
      </c>
      <c r="M94" s="183"/>
      <c r="N94" s="183"/>
      <c r="O94" s="183"/>
      <c r="P94" s="183"/>
      <c r="Q94" s="183"/>
      <c r="R94" s="183"/>
      <c r="S94" s="184"/>
    </row>
    <row r="95" spans="1:85" ht="19.5" thickBot="1" x14ac:dyDescent="0.45">
      <c r="B95" s="166" t="s">
        <v>436</v>
      </c>
      <c r="C95" s="202" t="s">
        <v>441</v>
      </c>
      <c r="D95" s="198" t="s">
        <v>454</v>
      </c>
      <c r="E95" s="203" t="s">
        <v>484</v>
      </c>
      <c r="F95" s="112" t="str">
        <f t="shared" si="7"/>
        <v>condition_rank</v>
      </c>
      <c r="G95" s="208" t="s">
        <v>107</v>
      </c>
      <c r="H95" s="48">
        <v>20</v>
      </c>
      <c r="I95" s="48"/>
      <c r="J95" s="53">
        <v>1</v>
      </c>
      <c r="K95" s="48"/>
      <c r="L95" s="48"/>
      <c r="M95" s="199"/>
      <c r="N95" s="199"/>
      <c r="O95" s="199"/>
      <c r="P95" s="199"/>
      <c r="Q95" s="199"/>
      <c r="R95" s="199"/>
      <c r="S95" s="200"/>
    </row>
    <row r="96" spans="1:85" x14ac:dyDescent="0.4">
      <c r="E96" s="123"/>
    </row>
  </sheetData>
  <mergeCells count="128">
    <mergeCell ref="S36:S37"/>
    <mergeCell ref="S5:S6"/>
    <mergeCell ref="I5:I6"/>
    <mergeCell ref="J5:J6"/>
    <mergeCell ref="K5:K6"/>
    <mergeCell ref="L5:L6"/>
    <mergeCell ref="M5:M6"/>
    <mergeCell ref="N5:N6"/>
    <mergeCell ref="D5:E5"/>
    <mergeCell ref="G5:G6"/>
    <mergeCell ref="H5:H6"/>
    <mergeCell ref="Q5:Q6"/>
    <mergeCell ref="R5:R6"/>
    <mergeCell ref="N21:N22"/>
    <mergeCell ref="O21:O22"/>
    <mergeCell ref="P21:P22"/>
    <mergeCell ref="Q21:Q22"/>
    <mergeCell ref="R21:R22"/>
    <mergeCell ref="B5:B6"/>
    <mergeCell ref="C5:C6"/>
    <mergeCell ref="O5:O6"/>
    <mergeCell ref="P5:P6"/>
    <mergeCell ref="C21:C22"/>
    <mergeCell ref="D21:E21"/>
    <mergeCell ref="G21:G22"/>
    <mergeCell ref="H21:H22"/>
    <mergeCell ref="I21:I22"/>
    <mergeCell ref="J21:J22"/>
    <mergeCell ref="K21:K22"/>
    <mergeCell ref="L21:L22"/>
    <mergeCell ref="M21:M22"/>
    <mergeCell ref="L52:L53"/>
    <mergeCell ref="M52:M53"/>
    <mergeCell ref="B52:B53"/>
    <mergeCell ref="C52:C53"/>
    <mergeCell ref="D52:E52"/>
    <mergeCell ref="G52:G53"/>
    <mergeCell ref="H52:H53"/>
    <mergeCell ref="S21:S22"/>
    <mergeCell ref="B36:B37"/>
    <mergeCell ref="C36:C37"/>
    <mergeCell ref="D36:E36"/>
    <mergeCell ref="G36:G37"/>
    <mergeCell ref="H36:H37"/>
    <mergeCell ref="I36:I37"/>
    <mergeCell ref="J36:J37"/>
    <mergeCell ref="K36:K37"/>
    <mergeCell ref="L36:L37"/>
    <mergeCell ref="M36:M37"/>
    <mergeCell ref="N36:N37"/>
    <mergeCell ref="O36:O37"/>
    <mergeCell ref="P36:P37"/>
    <mergeCell ref="Q36:Q37"/>
    <mergeCell ref="R36:R37"/>
    <mergeCell ref="B21:B22"/>
    <mergeCell ref="S52:S53"/>
    <mergeCell ref="B64:B65"/>
    <mergeCell ref="C64:C65"/>
    <mergeCell ref="D64:E64"/>
    <mergeCell ref="G64:G65"/>
    <mergeCell ref="H64:H65"/>
    <mergeCell ref="I64:I65"/>
    <mergeCell ref="J64:J65"/>
    <mergeCell ref="K64:K65"/>
    <mergeCell ref="L64:L65"/>
    <mergeCell ref="M64:M65"/>
    <mergeCell ref="N64:N65"/>
    <mergeCell ref="O64:O65"/>
    <mergeCell ref="P64:P65"/>
    <mergeCell ref="Q64:Q65"/>
    <mergeCell ref="R64:R65"/>
    <mergeCell ref="N52:N53"/>
    <mergeCell ref="O52:O53"/>
    <mergeCell ref="P52:P53"/>
    <mergeCell ref="Q52:Q53"/>
    <mergeCell ref="R52:R53"/>
    <mergeCell ref="I52:I53"/>
    <mergeCell ref="J52:J53"/>
    <mergeCell ref="K52:K53"/>
    <mergeCell ref="B79:B80"/>
    <mergeCell ref="C79:C80"/>
    <mergeCell ref="D79:E79"/>
    <mergeCell ref="G79:G80"/>
    <mergeCell ref="H79:H80"/>
    <mergeCell ref="I79:I80"/>
    <mergeCell ref="J79:J80"/>
    <mergeCell ref="K79:K80"/>
    <mergeCell ref="L79:L80"/>
    <mergeCell ref="K86:K87"/>
    <mergeCell ref="L86:L87"/>
    <mergeCell ref="S64:S65"/>
    <mergeCell ref="M79:M80"/>
    <mergeCell ref="N79:N80"/>
    <mergeCell ref="O79:O80"/>
    <mergeCell ref="P79:P80"/>
    <mergeCell ref="Q79:Q80"/>
    <mergeCell ref="R79:R80"/>
    <mergeCell ref="S79:S80"/>
    <mergeCell ref="M86:M87"/>
    <mergeCell ref="N86:N87"/>
    <mergeCell ref="O86:O87"/>
    <mergeCell ref="P86:P87"/>
    <mergeCell ref="Q86:Q87"/>
    <mergeCell ref="R86:R87"/>
    <mergeCell ref="S92:S93"/>
    <mergeCell ref="S86:S87"/>
    <mergeCell ref="B92:B93"/>
    <mergeCell ref="C92:C93"/>
    <mergeCell ref="D92:E92"/>
    <mergeCell ref="G92:G93"/>
    <mergeCell ref="H92:H93"/>
    <mergeCell ref="I92:I93"/>
    <mergeCell ref="J92:J93"/>
    <mergeCell ref="K92:K93"/>
    <mergeCell ref="L92:L93"/>
    <mergeCell ref="M92:M93"/>
    <mergeCell ref="N92:N93"/>
    <mergeCell ref="O92:O93"/>
    <mergeCell ref="P92:P93"/>
    <mergeCell ref="Q92:Q93"/>
    <mergeCell ref="R92:R93"/>
    <mergeCell ref="B86:B87"/>
    <mergeCell ref="C86:C87"/>
    <mergeCell ref="D86:E86"/>
    <mergeCell ref="G86:G87"/>
    <mergeCell ref="H86:H87"/>
    <mergeCell ref="I86:I87"/>
    <mergeCell ref="J86:J87"/>
  </mergeCells>
  <phoneticPr fontId="2"/>
  <conditionalFormatting sqref="K5:K19 K36:K48 K71:K77 K81:K84 K88:K91 K94:K180">
    <cfRule type="cellIs" dxfId="68" priority="11" operator="equal">
      <formula>1</formula>
    </cfRule>
  </conditionalFormatting>
  <conditionalFormatting sqref="K21:K33">
    <cfRule type="cellIs" dxfId="67" priority="10" operator="equal">
      <formula>1</formula>
    </cfRule>
  </conditionalFormatting>
  <conditionalFormatting sqref="K52:K53">
    <cfRule type="cellIs" dxfId="66" priority="7" operator="equal">
      <formula>1</formula>
    </cfRule>
  </conditionalFormatting>
  <conditionalFormatting sqref="K64:K65">
    <cfRule type="cellIs" dxfId="65" priority="6" operator="equal">
      <formula>1</formula>
    </cfRule>
  </conditionalFormatting>
  <conditionalFormatting sqref="K79:K80">
    <cfRule type="cellIs" dxfId="64" priority="5" operator="equal">
      <formula>1</formula>
    </cfRule>
  </conditionalFormatting>
  <conditionalFormatting sqref="K86:K87">
    <cfRule type="cellIs" dxfId="63" priority="4" operator="equal">
      <formula>1</formula>
    </cfRule>
  </conditionalFormatting>
  <conditionalFormatting sqref="K92:K93">
    <cfRule type="cellIs" dxfId="62" priority="3" operator="equal">
      <formula>1</formula>
    </cfRule>
  </conditionalFormatting>
  <conditionalFormatting sqref="K54">
    <cfRule type="cellIs" dxfId="61" priority="2" operator="equal">
      <formula>1</formula>
    </cfRule>
  </conditionalFormatting>
  <conditionalFormatting sqref="K66">
    <cfRule type="cellIs" dxfId="60" priority="1" operator="equal">
      <formula>1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G97"/>
  <sheetViews>
    <sheetView topLeftCell="A46" zoomScale="85" zoomScaleNormal="85" workbookViewId="0">
      <selection activeCell="C19" sqref="C19"/>
    </sheetView>
  </sheetViews>
  <sheetFormatPr defaultColWidth="8.875" defaultRowHeight="18.75" x14ac:dyDescent="0.4"/>
  <cols>
    <col min="1" max="1" width="3.375" style="36" customWidth="1"/>
    <col min="2" max="2" width="18.875" style="44" bestFit="1" customWidth="1"/>
    <col min="3" max="3" width="35.125" style="44" customWidth="1"/>
    <col min="4" max="4" width="12.625" style="115" customWidth="1"/>
    <col min="5" max="5" width="22.125" style="106" customWidth="1"/>
    <col min="6" max="6" width="22.125" style="106" hidden="1" customWidth="1"/>
    <col min="7" max="7" width="10.625" style="205" customWidth="1"/>
    <col min="8" max="8" width="3.875" style="38" customWidth="1"/>
    <col min="9" max="9" width="7.125" style="38" bestFit="1" customWidth="1"/>
    <col min="10" max="12" width="10.625" style="38" customWidth="1"/>
    <col min="13" max="16" width="10.625" style="42" customWidth="1"/>
    <col min="17" max="17" width="16.125" style="42" customWidth="1"/>
    <col min="18" max="19" width="10.625" style="42" customWidth="1"/>
    <col min="20" max="20" width="9.375" style="145" customWidth="1"/>
    <col min="21" max="21" width="6.5" style="42" customWidth="1"/>
    <col min="22" max="37" width="9.375" style="42" customWidth="1"/>
    <col min="38" max="38" width="9.375" style="43" customWidth="1"/>
    <col min="39" max="46" width="9.375" style="42" customWidth="1"/>
    <col min="47" max="54" width="5.875" style="41" customWidth="1"/>
    <col min="55" max="55" width="13" style="38" bestFit="1" customWidth="1"/>
    <col min="56" max="56" width="4.625" style="38" customWidth="1"/>
    <col min="57" max="57" width="5.125" style="38" customWidth="1"/>
    <col min="58" max="58" width="5.5" style="38" customWidth="1"/>
    <col min="59" max="59" width="6.625" style="40" customWidth="1"/>
    <col min="60" max="60" width="55.625" style="39" bestFit="1" customWidth="1"/>
    <col min="61" max="84" width="4.625" style="38" customWidth="1"/>
    <col min="85" max="85" width="8.875" style="37"/>
    <col min="86" max="16384" width="8.875" style="36"/>
  </cols>
  <sheetData>
    <row r="2" spans="1:85" ht="37.5" customHeight="1" x14ac:dyDescent="0.4">
      <c r="B2" s="87" t="s">
        <v>506</v>
      </c>
      <c r="C2" s="87"/>
      <c r="D2" s="114"/>
      <c r="E2" s="87"/>
      <c r="F2" s="87"/>
      <c r="G2" s="204"/>
      <c r="H2" s="86"/>
      <c r="I2" s="86"/>
      <c r="J2" s="86"/>
      <c r="K2" s="86"/>
      <c r="L2" s="86"/>
      <c r="M2" s="85"/>
      <c r="N2" s="85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4"/>
      <c r="AM2" s="83"/>
      <c r="AN2" s="83"/>
      <c r="AO2" s="83"/>
      <c r="AP2" s="83"/>
      <c r="AQ2" s="83"/>
      <c r="AR2" s="83"/>
      <c r="AS2" s="83"/>
      <c r="AT2" s="83"/>
      <c r="AV2" s="82"/>
      <c r="AW2" s="82"/>
      <c r="AX2" s="82"/>
      <c r="BA2" s="82"/>
    </row>
    <row r="4" spans="1:85" ht="19.5" thickBot="1" x14ac:dyDescent="0.45">
      <c r="A4" s="42"/>
      <c r="B4" s="123" t="s">
        <v>507</v>
      </c>
      <c r="AA4" s="43"/>
      <c r="AJ4" s="41"/>
      <c r="AK4" s="41"/>
      <c r="AL4" s="41"/>
      <c r="AM4" s="41"/>
      <c r="AN4" s="41"/>
      <c r="AO4" s="41"/>
      <c r="AP4" s="41"/>
      <c r="AQ4" s="41"/>
      <c r="AR4" s="38"/>
      <c r="AS4" s="38"/>
      <c r="AT4" s="38"/>
      <c r="AU4" s="38"/>
      <c r="AV4" s="40"/>
      <c r="AW4" s="39"/>
      <c r="AX4" s="38"/>
      <c r="AY4" s="38"/>
      <c r="AZ4" s="38"/>
      <c r="BA4" s="38"/>
      <c r="BB4" s="38"/>
      <c r="BG4" s="38"/>
      <c r="BH4" s="38"/>
      <c r="BV4" s="37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</row>
    <row r="5" spans="1:85" x14ac:dyDescent="0.4">
      <c r="A5" s="42"/>
      <c r="B5" s="515" t="s">
        <v>122</v>
      </c>
      <c r="C5" s="517" t="s">
        <v>100</v>
      </c>
      <c r="D5" s="519" t="s">
        <v>121</v>
      </c>
      <c r="E5" s="519"/>
      <c r="F5" s="285"/>
      <c r="G5" s="520" t="s">
        <v>120</v>
      </c>
      <c r="H5" s="512" t="s">
        <v>119</v>
      </c>
      <c r="I5" s="514" t="s">
        <v>508</v>
      </c>
      <c r="J5" s="512" t="s">
        <v>509</v>
      </c>
      <c r="K5" s="512" t="s">
        <v>510</v>
      </c>
      <c r="L5" s="512" t="s">
        <v>511</v>
      </c>
      <c r="M5" s="512" t="s">
        <v>512</v>
      </c>
      <c r="N5" s="514" t="s">
        <v>513</v>
      </c>
      <c r="O5" s="508" t="s">
        <v>514</v>
      </c>
      <c r="P5" s="508" t="s">
        <v>515</v>
      </c>
      <c r="Q5" s="508" t="s">
        <v>516</v>
      </c>
      <c r="R5" s="508" t="s">
        <v>160</v>
      </c>
      <c r="S5" s="510" t="s">
        <v>517</v>
      </c>
      <c r="AA5" s="43"/>
      <c r="AJ5" s="41"/>
      <c r="AK5" s="41"/>
      <c r="AL5" s="41"/>
      <c r="AM5" s="41"/>
      <c r="AN5" s="41"/>
      <c r="AO5" s="41"/>
      <c r="AP5" s="41"/>
      <c r="AQ5" s="41"/>
      <c r="AR5" s="38"/>
      <c r="AS5" s="38"/>
      <c r="AT5" s="38"/>
      <c r="AU5" s="38"/>
      <c r="AV5" s="40"/>
      <c r="AW5" s="39"/>
      <c r="AX5" s="38"/>
      <c r="AY5" s="38"/>
      <c r="AZ5" s="38"/>
      <c r="BA5" s="38"/>
      <c r="BB5" s="38"/>
      <c r="BG5" s="38"/>
      <c r="BH5" s="38"/>
      <c r="BV5" s="37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</row>
    <row r="6" spans="1:85" ht="19.5" thickBot="1" x14ac:dyDescent="0.45">
      <c r="A6" s="42"/>
      <c r="B6" s="516"/>
      <c r="C6" s="518"/>
      <c r="D6" s="291" t="s">
        <v>111</v>
      </c>
      <c r="E6" s="291" t="s">
        <v>110</v>
      </c>
      <c r="F6" s="291"/>
      <c r="G6" s="521"/>
      <c r="H6" s="513"/>
      <c r="I6" s="522"/>
      <c r="J6" s="513"/>
      <c r="K6" s="513"/>
      <c r="L6" s="513"/>
      <c r="M6" s="513"/>
      <c r="N6" s="513"/>
      <c r="O6" s="509"/>
      <c r="P6" s="509"/>
      <c r="Q6" s="509"/>
      <c r="R6" s="509"/>
      <c r="S6" s="511"/>
      <c r="AA6" s="43"/>
      <c r="AJ6" s="41"/>
      <c r="AK6" s="41"/>
      <c r="AL6" s="41"/>
      <c r="AM6" s="41"/>
      <c r="AN6" s="41"/>
      <c r="AO6" s="41"/>
      <c r="AP6" s="41"/>
      <c r="AQ6" s="41"/>
      <c r="AR6" s="38"/>
      <c r="AS6" s="38"/>
      <c r="AT6" s="38"/>
      <c r="AU6" s="38"/>
      <c r="AV6" s="40"/>
      <c r="AW6" s="39"/>
      <c r="AX6" s="38"/>
      <c r="AY6" s="38"/>
      <c r="AZ6" s="38"/>
      <c r="BA6" s="38"/>
      <c r="BB6" s="38"/>
      <c r="BG6" s="38"/>
      <c r="BH6" s="38"/>
      <c r="BV6" s="37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</row>
    <row r="7" spans="1:85" x14ac:dyDescent="0.4">
      <c r="A7" s="42"/>
      <c r="B7" s="100" t="s">
        <v>518</v>
      </c>
      <c r="C7" s="287" t="s">
        <v>158</v>
      </c>
      <c r="D7" s="288" t="s">
        <v>519</v>
      </c>
      <c r="E7" s="289" t="s">
        <v>97</v>
      </c>
      <c r="F7" s="289" t="str">
        <f>D7 &amp;E7</f>
        <v>seller_id</v>
      </c>
      <c r="G7" s="290" t="s">
        <v>520</v>
      </c>
      <c r="H7" s="79">
        <v>12</v>
      </c>
      <c r="I7" s="79"/>
      <c r="J7" s="78">
        <v>1</v>
      </c>
      <c r="K7" s="78">
        <v>1</v>
      </c>
      <c r="L7" s="78">
        <v>1</v>
      </c>
      <c r="M7" s="78"/>
      <c r="N7" s="78"/>
      <c r="O7" s="78"/>
      <c r="P7" s="78">
        <v>1</v>
      </c>
      <c r="Q7" s="78"/>
      <c r="R7" s="78"/>
      <c r="S7" s="76"/>
      <c r="T7" s="146"/>
      <c r="U7" s="144"/>
      <c r="AA7" s="43"/>
      <c r="AJ7" s="41"/>
      <c r="AK7" s="41"/>
      <c r="AL7" s="41"/>
      <c r="AM7" s="41"/>
      <c r="AN7" s="41"/>
      <c r="AO7" s="41"/>
      <c r="AP7" s="41"/>
      <c r="AQ7" s="41"/>
      <c r="AR7" s="38"/>
      <c r="AS7" s="38"/>
      <c r="AT7" s="38"/>
      <c r="AU7" s="38"/>
      <c r="AV7" s="40"/>
      <c r="AW7" s="39"/>
      <c r="AX7" s="38"/>
      <c r="AY7" s="38"/>
      <c r="AZ7" s="38"/>
      <c r="BA7" s="38"/>
      <c r="BB7" s="38"/>
      <c r="BG7" s="38"/>
      <c r="BH7" s="38"/>
      <c r="BV7" s="37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</row>
    <row r="8" spans="1:85" x14ac:dyDescent="0.4">
      <c r="A8" s="42"/>
      <c r="B8" s="56" t="s">
        <v>521</v>
      </c>
      <c r="C8" s="55" t="s">
        <v>156</v>
      </c>
      <c r="D8" s="177" t="s">
        <v>522</v>
      </c>
      <c r="E8" s="111" t="s">
        <v>523</v>
      </c>
      <c r="F8" s="111" t="str">
        <f t="shared" ref="F8:F17" si="0">D8 &amp;E8</f>
        <v>seller_pw</v>
      </c>
      <c r="G8" s="207" t="s">
        <v>524</v>
      </c>
      <c r="H8" s="54">
        <v>256</v>
      </c>
      <c r="I8" s="54"/>
      <c r="J8" s="53">
        <v>1</v>
      </c>
      <c r="K8" s="53"/>
      <c r="L8" s="53"/>
      <c r="M8" s="53"/>
      <c r="N8" s="53"/>
      <c r="O8" s="53"/>
      <c r="P8" s="53"/>
      <c r="Q8" s="53"/>
      <c r="R8" s="53"/>
      <c r="S8" s="51"/>
      <c r="AA8" s="43"/>
      <c r="AJ8" s="41"/>
      <c r="AK8" s="41"/>
      <c r="AL8" s="41"/>
      <c r="AM8" s="41"/>
      <c r="AN8" s="41"/>
      <c r="AO8" s="41"/>
      <c r="AP8" s="41"/>
      <c r="AQ8" s="41"/>
      <c r="AR8" s="38"/>
      <c r="AS8" s="38"/>
      <c r="AT8" s="38"/>
      <c r="AU8" s="38"/>
      <c r="AV8" s="40"/>
      <c r="AW8" s="39"/>
      <c r="AX8" s="38"/>
      <c r="AY8" s="38"/>
      <c r="AZ8" s="38"/>
      <c r="BA8" s="38"/>
      <c r="BB8" s="38"/>
      <c r="BG8" s="38"/>
      <c r="BH8" s="38"/>
      <c r="BV8" s="37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</row>
    <row r="9" spans="1:85" x14ac:dyDescent="0.4">
      <c r="A9" s="42"/>
      <c r="B9" s="91" t="s">
        <v>357</v>
      </c>
      <c r="C9" s="142" t="s">
        <v>358</v>
      </c>
      <c r="D9" s="177" t="s">
        <v>525</v>
      </c>
      <c r="E9" s="143" t="s">
        <v>526</v>
      </c>
      <c r="F9" s="111" t="str">
        <f t="shared" si="0"/>
        <v>seller_name</v>
      </c>
      <c r="G9" s="208" t="s">
        <v>107</v>
      </c>
      <c r="H9" s="54">
        <v>30</v>
      </c>
      <c r="I9" s="54"/>
      <c r="J9" s="53">
        <v>1</v>
      </c>
      <c r="K9" s="53"/>
      <c r="L9" s="53"/>
      <c r="M9" s="53"/>
      <c r="N9" s="53"/>
      <c r="O9" s="53"/>
      <c r="P9" s="53"/>
      <c r="Q9" s="53"/>
      <c r="R9" s="53"/>
      <c r="S9" s="51"/>
      <c r="AA9" s="43"/>
      <c r="AJ9" s="41"/>
      <c r="AK9" s="41"/>
      <c r="AL9" s="41"/>
      <c r="AM9" s="41"/>
      <c r="AN9" s="41"/>
      <c r="AO9" s="41"/>
      <c r="AP9" s="41"/>
      <c r="AQ9" s="41"/>
      <c r="AR9" s="38"/>
      <c r="AS9" s="38"/>
      <c r="AT9" s="38"/>
      <c r="AU9" s="38"/>
      <c r="AV9" s="40"/>
      <c r="AW9" s="39"/>
      <c r="AX9" s="38"/>
      <c r="AY9" s="38"/>
      <c r="AZ9" s="38"/>
      <c r="BA9" s="38"/>
      <c r="BB9" s="38"/>
      <c r="BG9" s="38"/>
      <c r="BH9" s="38"/>
      <c r="BV9" s="37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</row>
    <row r="10" spans="1:85" x14ac:dyDescent="0.4">
      <c r="A10" s="42"/>
      <c r="B10" s="91" t="s">
        <v>368</v>
      </c>
      <c r="C10" s="142" t="s">
        <v>369</v>
      </c>
      <c r="D10" s="177" t="s">
        <v>527</v>
      </c>
      <c r="E10" s="143" t="s">
        <v>528</v>
      </c>
      <c r="F10" s="111" t="str">
        <f t="shared" si="0"/>
        <v>seller_office_name</v>
      </c>
      <c r="G10" s="207" t="s">
        <v>529</v>
      </c>
      <c r="H10" s="54">
        <v>30</v>
      </c>
      <c r="I10" s="54"/>
      <c r="J10" s="53"/>
      <c r="K10" s="53"/>
      <c r="L10" s="53"/>
      <c r="M10" s="53"/>
      <c r="N10" s="53"/>
      <c r="O10" s="53"/>
      <c r="P10" s="53"/>
      <c r="Q10" s="53"/>
      <c r="R10" s="53"/>
      <c r="S10" s="51"/>
      <c r="AA10" s="43"/>
      <c r="AJ10" s="41"/>
      <c r="AK10" s="41"/>
      <c r="AL10" s="41"/>
      <c r="AM10" s="41"/>
      <c r="AN10" s="41"/>
      <c r="AO10" s="41"/>
      <c r="AP10" s="41"/>
      <c r="AQ10" s="41"/>
      <c r="AR10" s="38"/>
      <c r="AS10" s="38"/>
      <c r="AT10" s="38"/>
      <c r="AU10" s="38"/>
      <c r="AV10" s="40"/>
      <c r="AW10" s="39"/>
      <c r="AX10" s="38"/>
      <c r="AY10" s="38"/>
      <c r="AZ10" s="38"/>
      <c r="BA10" s="38"/>
      <c r="BB10" s="38"/>
      <c r="BG10" s="38"/>
      <c r="BH10" s="38"/>
      <c r="BV10" s="37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</row>
    <row r="11" spans="1:85" x14ac:dyDescent="0.4">
      <c r="A11" s="42"/>
      <c r="B11" s="91" t="s">
        <v>360</v>
      </c>
      <c r="C11" s="142" t="s">
        <v>530</v>
      </c>
      <c r="D11" s="179" t="s">
        <v>448</v>
      </c>
      <c r="E11" s="143" t="s">
        <v>531</v>
      </c>
      <c r="F11" s="111" t="str">
        <f t="shared" si="0"/>
        <v>order_high_postalcode</v>
      </c>
      <c r="G11" s="207" t="s">
        <v>532</v>
      </c>
      <c r="H11" s="54">
        <v>3</v>
      </c>
      <c r="I11" s="54"/>
      <c r="J11" s="53">
        <v>1</v>
      </c>
      <c r="K11" s="53"/>
      <c r="L11" s="53"/>
      <c r="M11" s="53"/>
      <c r="N11" s="53"/>
      <c r="O11" s="53"/>
      <c r="P11" s="53"/>
      <c r="Q11" s="53"/>
      <c r="R11" s="53">
        <v>1</v>
      </c>
      <c r="S11" s="51">
        <v>1</v>
      </c>
      <c r="AA11" s="43"/>
      <c r="AJ11" s="41"/>
      <c r="AK11" s="41"/>
      <c r="AL11" s="41"/>
      <c r="AM11" s="41"/>
      <c r="AN11" s="41"/>
      <c r="AO11" s="41"/>
      <c r="AP11" s="41"/>
      <c r="AQ11" s="41"/>
      <c r="AR11" s="38"/>
      <c r="AS11" s="38"/>
      <c r="AT11" s="38"/>
      <c r="AU11" s="38"/>
      <c r="AV11" s="40"/>
      <c r="AW11" s="39"/>
      <c r="AX11" s="38"/>
      <c r="AY11" s="38"/>
      <c r="AZ11" s="38"/>
      <c r="BA11" s="38"/>
      <c r="BB11" s="38"/>
      <c r="BG11" s="38"/>
      <c r="BH11" s="38"/>
      <c r="BV11" s="37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</row>
    <row r="12" spans="1:85" x14ac:dyDescent="0.4">
      <c r="A12" s="42"/>
      <c r="B12" s="91" t="s">
        <v>361</v>
      </c>
      <c r="C12" s="142" t="s">
        <v>533</v>
      </c>
      <c r="D12" s="179" t="s">
        <v>534</v>
      </c>
      <c r="E12" s="143" t="s">
        <v>535</v>
      </c>
      <c r="F12" s="111" t="str">
        <f t="shared" si="0"/>
        <v>order_low_postalcode</v>
      </c>
      <c r="G12" s="207" t="s">
        <v>536</v>
      </c>
      <c r="H12" s="54">
        <v>4</v>
      </c>
      <c r="I12" s="54"/>
      <c r="J12" s="53">
        <v>1</v>
      </c>
      <c r="K12" s="53"/>
      <c r="L12" s="53"/>
      <c r="M12" s="53"/>
      <c r="N12" s="53"/>
      <c r="O12" s="53"/>
      <c r="P12" s="53"/>
      <c r="Q12" s="53"/>
      <c r="R12" s="53">
        <v>1</v>
      </c>
      <c r="S12" s="51">
        <v>1</v>
      </c>
      <c r="AA12" s="43"/>
      <c r="AJ12" s="41"/>
      <c r="AK12" s="41"/>
      <c r="AL12" s="41"/>
      <c r="AM12" s="41"/>
      <c r="AN12" s="41"/>
      <c r="AO12" s="41"/>
      <c r="AP12" s="41"/>
      <c r="AQ12" s="41"/>
      <c r="AR12" s="38"/>
      <c r="AS12" s="38"/>
      <c r="AT12" s="38"/>
      <c r="AU12" s="38"/>
      <c r="AV12" s="40"/>
      <c r="AW12" s="39"/>
      <c r="AX12" s="38"/>
      <c r="AY12" s="38"/>
      <c r="AZ12" s="38"/>
      <c r="BA12" s="38"/>
      <c r="BB12" s="38"/>
      <c r="BG12" s="38"/>
      <c r="BH12" s="38"/>
      <c r="BV12" s="37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</row>
    <row r="13" spans="1:85" x14ac:dyDescent="0.4">
      <c r="A13" s="42"/>
      <c r="B13" s="56" t="s">
        <v>173</v>
      </c>
      <c r="C13" s="55" t="s">
        <v>537</v>
      </c>
      <c r="D13" s="177" t="s">
        <v>367</v>
      </c>
      <c r="E13" s="283" t="s">
        <v>538</v>
      </c>
      <c r="F13" s="111" t="str">
        <f t="shared" si="0"/>
        <v>seller_address_1</v>
      </c>
      <c r="G13" s="208" t="s">
        <v>539</v>
      </c>
      <c r="H13" s="54">
        <v>4</v>
      </c>
      <c r="I13" s="54"/>
      <c r="J13" s="53">
        <v>1</v>
      </c>
      <c r="K13" s="53"/>
      <c r="L13" s="53"/>
      <c r="M13" s="53"/>
      <c r="N13" s="53"/>
      <c r="O13" s="53"/>
      <c r="P13" s="53"/>
      <c r="Q13" s="53"/>
      <c r="R13" s="53"/>
      <c r="S13" s="51"/>
      <c r="AA13" s="43"/>
      <c r="AJ13" s="41"/>
      <c r="AK13" s="41"/>
      <c r="AL13" s="41"/>
      <c r="AM13" s="41"/>
      <c r="AN13" s="41"/>
      <c r="AO13" s="41"/>
      <c r="AP13" s="41"/>
      <c r="AQ13" s="41"/>
      <c r="AR13" s="38"/>
      <c r="AS13" s="38"/>
      <c r="AT13" s="38"/>
      <c r="AU13" s="38"/>
      <c r="AV13" s="40"/>
      <c r="AW13" s="39"/>
      <c r="AX13" s="38"/>
      <c r="AY13" s="38"/>
      <c r="AZ13" s="38"/>
      <c r="BA13" s="38"/>
      <c r="BB13" s="38"/>
      <c r="BG13" s="38"/>
      <c r="BH13" s="38"/>
      <c r="BV13" s="37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</row>
    <row r="14" spans="1:85" x14ac:dyDescent="0.4">
      <c r="A14" s="42"/>
      <c r="B14" s="56" t="s">
        <v>175</v>
      </c>
      <c r="C14" s="55" t="s">
        <v>540</v>
      </c>
      <c r="D14" s="177" t="s">
        <v>541</v>
      </c>
      <c r="E14" s="284" t="s">
        <v>542</v>
      </c>
      <c r="F14" s="111" t="str">
        <f t="shared" si="0"/>
        <v>seller_address_2</v>
      </c>
      <c r="G14" s="208" t="s">
        <v>539</v>
      </c>
      <c r="H14" s="54">
        <v>20</v>
      </c>
      <c r="I14" s="54"/>
      <c r="J14" s="53">
        <v>1</v>
      </c>
      <c r="K14" s="53"/>
      <c r="L14" s="53"/>
      <c r="M14" s="53"/>
      <c r="N14" s="53"/>
      <c r="O14" s="53"/>
      <c r="P14" s="53"/>
      <c r="Q14" s="53"/>
      <c r="R14" s="53"/>
      <c r="S14" s="51"/>
      <c r="AA14" s="43"/>
      <c r="AJ14" s="41"/>
      <c r="AK14" s="41"/>
      <c r="AL14" s="41"/>
      <c r="AM14" s="41"/>
      <c r="AN14" s="41"/>
      <c r="AO14" s="41"/>
      <c r="AP14" s="41"/>
      <c r="AQ14" s="41"/>
      <c r="AR14" s="38"/>
      <c r="AS14" s="38"/>
      <c r="AT14" s="38"/>
      <c r="AU14" s="38"/>
      <c r="AV14" s="40"/>
      <c r="AW14" s="39"/>
      <c r="AX14" s="38"/>
      <c r="AY14" s="38"/>
      <c r="AZ14" s="38"/>
      <c r="BA14" s="38"/>
      <c r="BB14" s="38"/>
      <c r="BG14" s="38"/>
      <c r="BH14" s="38"/>
      <c r="BV14" s="37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</row>
    <row r="15" spans="1:85" x14ac:dyDescent="0.4">
      <c r="A15" s="42"/>
      <c r="B15" s="56" t="s">
        <v>178</v>
      </c>
      <c r="C15" s="55" t="s">
        <v>179</v>
      </c>
      <c r="D15" s="177" t="s">
        <v>543</v>
      </c>
      <c r="E15" s="284" t="s">
        <v>544</v>
      </c>
      <c r="F15" s="111" t="str">
        <f t="shared" si="0"/>
        <v>seller_address_3</v>
      </c>
      <c r="G15" s="208" t="s">
        <v>545</v>
      </c>
      <c r="H15" s="54">
        <v>30</v>
      </c>
      <c r="I15" s="54"/>
      <c r="J15" s="53">
        <v>1</v>
      </c>
      <c r="K15" s="53"/>
      <c r="L15" s="53"/>
      <c r="M15" s="53"/>
      <c r="N15" s="53"/>
      <c r="O15" s="53"/>
      <c r="P15" s="53"/>
      <c r="Q15" s="53"/>
      <c r="R15" s="53"/>
      <c r="S15" s="51"/>
      <c r="AA15" s="43"/>
      <c r="AJ15" s="41"/>
      <c r="AK15" s="41"/>
      <c r="AL15" s="41"/>
      <c r="AM15" s="41"/>
      <c r="AN15" s="41"/>
      <c r="AO15" s="41"/>
      <c r="AP15" s="41"/>
      <c r="AQ15" s="41"/>
      <c r="AR15" s="38"/>
      <c r="AS15" s="38"/>
      <c r="AT15" s="38"/>
      <c r="AU15" s="38"/>
      <c r="AV15" s="40"/>
      <c r="AW15" s="39"/>
      <c r="AX15" s="38"/>
      <c r="AY15" s="38"/>
      <c r="AZ15" s="38"/>
      <c r="BA15" s="38"/>
      <c r="BB15" s="38"/>
      <c r="BG15" s="38"/>
      <c r="BH15" s="38"/>
      <c r="BV15" s="37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</row>
    <row r="16" spans="1:85" x14ac:dyDescent="0.4">
      <c r="A16" s="42"/>
      <c r="B16" s="91" t="s">
        <v>208</v>
      </c>
      <c r="C16" s="142" t="s">
        <v>209</v>
      </c>
      <c r="D16" s="177" t="s">
        <v>543</v>
      </c>
      <c r="E16" s="143" t="s">
        <v>546</v>
      </c>
      <c r="F16" s="111" t="str">
        <f t="shared" si="0"/>
        <v>seller_registration</v>
      </c>
      <c r="G16" s="207" t="s">
        <v>547</v>
      </c>
      <c r="H16" s="94" t="s">
        <v>93</v>
      </c>
      <c r="I16" s="54"/>
      <c r="J16" s="53">
        <v>1</v>
      </c>
      <c r="K16" s="53"/>
      <c r="L16" s="53"/>
      <c r="M16" s="53"/>
      <c r="N16" s="53"/>
      <c r="O16" s="53"/>
      <c r="P16" s="53"/>
      <c r="Q16" s="53"/>
      <c r="R16" s="53"/>
      <c r="S16" s="51"/>
      <c r="AA16" s="43"/>
      <c r="AJ16" s="41"/>
      <c r="AK16" s="41"/>
      <c r="AL16" s="41"/>
      <c r="AM16" s="41"/>
      <c r="AN16" s="41"/>
      <c r="AO16" s="41"/>
      <c r="AP16" s="41"/>
      <c r="AQ16" s="41"/>
      <c r="AR16" s="38"/>
      <c r="AS16" s="38"/>
      <c r="AT16" s="38"/>
      <c r="AU16" s="38"/>
      <c r="AV16" s="40"/>
      <c r="AW16" s="39"/>
      <c r="AX16" s="38"/>
      <c r="AY16" s="38"/>
      <c r="AZ16" s="38"/>
      <c r="BA16" s="38"/>
      <c r="BB16" s="38"/>
      <c r="BG16" s="38"/>
      <c r="BH16" s="38"/>
      <c r="BV16" s="37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</row>
    <row r="17" spans="1:85" ht="19.5" thickBot="1" x14ac:dyDescent="0.45">
      <c r="A17" s="42"/>
      <c r="B17" s="166" t="s">
        <v>189</v>
      </c>
      <c r="C17" s="202" t="s">
        <v>219</v>
      </c>
      <c r="D17" s="286" t="s">
        <v>548</v>
      </c>
      <c r="E17" s="203" t="s">
        <v>549</v>
      </c>
      <c r="F17" s="112" t="str">
        <f t="shared" si="0"/>
        <v>seller_removed</v>
      </c>
      <c r="G17" s="209" t="s">
        <v>550</v>
      </c>
      <c r="H17" s="48">
        <v>1</v>
      </c>
      <c r="I17" s="48">
        <v>0</v>
      </c>
      <c r="J17" s="47">
        <v>1</v>
      </c>
      <c r="K17" s="47"/>
      <c r="L17" s="47"/>
      <c r="M17" s="47"/>
      <c r="N17" s="47"/>
      <c r="O17" s="47"/>
      <c r="P17" s="47"/>
      <c r="Q17" s="47"/>
      <c r="R17" s="47"/>
      <c r="S17" s="45"/>
      <c r="AA17" s="43"/>
      <c r="AJ17" s="41"/>
      <c r="AK17" s="41"/>
      <c r="AL17" s="41"/>
      <c r="AM17" s="41"/>
      <c r="AN17" s="41"/>
      <c r="AO17" s="41"/>
      <c r="AP17" s="41"/>
      <c r="AQ17" s="41"/>
      <c r="AR17" s="38"/>
      <c r="AS17" s="38"/>
      <c r="AT17" s="38"/>
      <c r="AU17" s="38"/>
      <c r="AV17" s="40"/>
      <c r="AW17" s="39"/>
      <c r="AX17" s="38"/>
      <c r="AY17" s="38"/>
      <c r="AZ17" s="38"/>
      <c r="BA17" s="38"/>
      <c r="BB17" s="38"/>
      <c r="BG17" s="38"/>
      <c r="BH17" s="38"/>
      <c r="BV17" s="37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</row>
    <row r="19" spans="1:85" ht="19.5" thickBot="1" x14ac:dyDescent="0.45">
      <c r="B19" s="170" t="s">
        <v>551</v>
      </c>
      <c r="C19"/>
      <c r="D19"/>
      <c r="E19"/>
      <c r="F19"/>
      <c r="G19" s="173"/>
      <c r="H19"/>
      <c r="I19"/>
      <c r="J19"/>
      <c r="K19"/>
      <c r="L19"/>
      <c r="M19"/>
      <c r="N19"/>
      <c r="O19"/>
      <c r="P19"/>
      <c r="Q19"/>
      <c r="R19"/>
      <c r="S19"/>
    </row>
    <row r="20" spans="1:85" ht="19.5" thickBot="1" x14ac:dyDescent="0.45">
      <c r="B20" s="487" t="s">
        <v>122</v>
      </c>
      <c r="C20" s="489" t="s">
        <v>100</v>
      </c>
      <c r="D20" s="491" t="s">
        <v>121</v>
      </c>
      <c r="E20" s="492"/>
      <c r="F20" s="163"/>
      <c r="G20" s="496" t="s">
        <v>120</v>
      </c>
      <c r="H20" s="486" t="s">
        <v>119</v>
      </c>
      <c r="I20" s="479" t="s">
        <v>552</v>
      </c>
      <c r="J20" s="486" t="s">
        <v>509</v>
      </c>
      <c r="K20" s="486" t="s">
        <v>553</v>
      </c>
      <c r="L20" s="486" t="s">
        <v>511</v>
      </c>
      <c r="M20" s="486" t="s">
        <v>512</v>
      </c>
      <c r="N20" s="479" t="s">
        <v>554</v>
      </c>
      <c r="O20" s="481" t="s">
        <v>514</v>
      </c>
      <c r="P20" s="481" t="s">
        <v>555</v>
      </c>
      <c r="Q20" s="481" t="s">
        <v>556</v>
      </c>
      <c r="R20" s="481" t="s">
        <v>160</v>
      </c>
      <c r="S20" s="483" t="s">
        <v>557</v>
      </c>
    </row>
    <row r="21" spans="1:85" ht="19.5" thickBot="1" x14ac:dyDescent="0.45">
      <c r="B21" s="488"/>
      <c r="C21" s="490"/>
      <c r="D21" s="67" t="s">
        <v>111</v>
      </c>
      <c r="E21" s="255" t="s">
        <v>110</v>
      </c>
      <c r="F21" s="164"/>
      <c r="G21" s="501"/>
      <c r="H21" s="480"/>
      <c r="I21" s="485"/>
      <c r="J21" s="480"/>
      <c r="K21" s="480"/>
      <c r="L21" s="480"/>
      <c r="M21" s="480"/>
      <c r="N21" s="480"/>
      <c r="O21" s="482"/>
      <c r="P21" s="482"/>
      <c r="Q21" s="482"/>
      <c r="R21" s="482"/>
      <c r="S21" s="484"/>
    </row>
    <row r="22" spans="1:85" x14ac:dyDescent="0.4">
      <c r="B22" s="100" t="s">
        <v>518</v>
      </c>
      <c r="C22" s="80" t="s">
        <v>158</v>
      </c>
      <c r="D22" s="158" t="s">
        <v>558</v>
      </c>
      <c r="E22" s="104" t="s">
        <v>559</v>
      </c>
      <c r="F22" s="104" t="str">
        <f>D22 &amp;E22</f>
        <v>customer_id</v>
      </c>
      <c r="G22" s="256" t="s">
        <v>539</v>
      </c>
      <c r="H22" s="79">
        <v>12</v>
      </c>
      <c r="I22" s="79"/>
      <c r="J22" s="78">
        <v>1</v>
      </c>
      <c r="K22" s="78">
        <v>1</v>
      </c>
      <c r="L22" s="78">
        <v>1</v>
      </c>
      <c r="M22" s="78"/>
      <c r="N22" s="78"/>
      <c r="O22" s="78"/>
      <c r="P22" s="78">
        <v>1</v>
      </c>
      <c r="Q22" s="77"/>
      <c r="R22" s="77"/>
      <c r="S22" s="76"/>
      <c r="T22" s="146"/>
    </row>
    <row r="23" spans="1:85" x14ac:dyDescent="0.4">
      <c r="B23" s="56" t="s">
        <v>560</v>
      </c>
      <c r="C23" s="69" t="s">
        <v>156</v>
      </c>
      <c r="D23" s="158" t="s">
        <v>456</v>
      </c>
      <c r="E23" s="105" t="s">
        <v>561</v>
      </c>
      <c r="F23" s="104" t="str">
        <f t="shared" ref="F23:F31" si="1">D23 &amp;E23</f>
        <v>customer_pw</v>
      </c>
      <c r="G23" s="207" t="s">
        <v>562</v>
      </c>
      <c r="H23" s="54">
        <v>256</v>
      </c>
      <c r="I23" s="54"/>
      <c r="J23" s="53">
        <v>1</v>
      </c>
      <c r="K23" s="53"/>
      <c r="L23" s="53"/>
      <c r="M23" s="53"/>
      <c r="N23" s="53"/>
      <c r="O23" s="53"/>
      <c r="P23" s="53"/>
      <c r="Q23" s="52"/>
      <c r="R23" s="52"/>
      <c r="S23" s="51"/>
    </row>
    <row r="24" spans="1:85" x14ac:dyDescent="0.4">
      <c r="B24" s="91" t="s">
        <v>357</v>
      </c>
      <c r="C24" s="90" t="s">
        <v>394</v>
      </c>
      <c r="D24" s="158" t="s">
        <v>456</v>
      </c>
      <c r="E24" s="109" t="s">
        <v>563</v>
      </c>
      <c r="F24" s="104" t="str">
        <f t="shared" si="1"/>
        <v>customer_name</v>
      </c>
      <c r="G24" s="207" t="s">
        <v>564</v>
      </c>
      <c r="H24" s="54">
        <v>30</v>
      </c>
      <c r="I24" s="54"/>
      <c r="J24" s="53">
        <v>1</v>
      </c>
      <c r="K24" s="53"/>
      <c r="L24" s="53"/>
      <c r="M24" s="53"/>
      <c r="N24" s="53"/>
      <c r="O24" s="53"/>
      <c r="P24" s="53"/>
      <c r="Q24" s="52"/>
      <c r="R24" s="52"/>
      <c r="S24" s="51"/>
    </row>
    <row r="25" spans="1:85" x14ac:dyDescent="0.4">
      <c r="B25" s="91" t="s">
        <v>360</v>
      </c>
      <c r="C25" s="90" t="s">
        <v>530</v>
      </c>
      <c r="D25" s="179" t="s">
        <v>565</v>
      </c>
      <c r="E25" s="109" t="s">
        <v>566</v>
      </c>
      <c r="F25" s="104" t="str">
        <f t="shared" si="1"/>
        <v>order_high_postalcode</v>
      </c>
      <c r="G25" s="207" t="s">
        <v>532</v>
      </c>
      <c r="H25" s="54">
        <v>3</v>
      </c>
      <c r="I25" s="54"/>
      <c r="J25" s="53">
        <v>1</v>
      </c>
      <c r="K25" s="53"/>
      <c r="L25" s="53"/>
      <c r="M25" s="53"/>
      <c r="N25" s="53"/>
      <c r="O25" s="53"/>
      <c r="P25" s="53"/>
      <c r="Q25" s="52"/>
      <c r="R25" s="52">
        <v>1</v>
      </c>
      <c r="S25" s="51">
        <v>1</v>
      </c>
    </row>
    <row r="26" spans="1:85" x14ac:dyDescent="0.4">
      <c r="B26" s="91" t="s">
        <v>361</v>
      </c>
      <c r="C26" s="90" t="s">
        <v>533</v>
      </c>
      <c r="D26" s="179" t="s">
        <v>567</v>
      </c>
      <c r="E26" s="109" t="s">
        <v>535</v>
      </c>
      <c r="F26" s="104" t="str">
        <f t="shared" si="1"/>
        <v>order_low_postalcode</v>
      </c>
      <c r="G26" s="207" t="s">
        <v>532</v>
      </c>
      <c r="H26" s="54">
        <v>4</v>
      </c>
      <c r="I26" s="54"/>
      <c r="J26" s="53">
        <v>1</v>
      </c>
      <c r="K26" s="53"/>
      <c r="L26" s="53"/>
      <c r="M26" s="53"/>
      <c r="N26" s="53"/>
      <c r="O26" s="53"/>
      <c r="P26" s="53"/>
      <c r="Q26" s="52"/>
      <c r="R26" s="52">
        <v>1</v>
      </c>
      <c r="S26" s="51">
        <v>1</v>
      </c>
    </row>
    <row r="27" spans="1:85" x14ac:dyDescent="0.4">
      <c r="B27" s="56" t="s">
        <v>173</v>
      </c>
      <c r="C27" s="69" t="s">
        <v>537</v>
      </c>
      <c r="D27" s="158" t="s">
        <v>456</v>
      </c>
      <c r="E27" s="125" t="s">
        <v>538</v>
      </c>
      <c r="F27" s="104" t="str">
        <f t="shared" si="1"/>
        <v>customer_address_1</v>
      </c>
      <c r="G27" s="208" t="s">
        <v>539</v>
      </c>
      <c r="H27" s="54">
        <v>4</v>
      </c>
      <c r="I27" s="54"/>
      <c r="J27" s="53">
        <v>1</v>
      </c>
      <c r="K27" s="53"/>
      <c r="L27" s="53"/>
      <c r="M27" s="53"/>
      <c r="N27" s="53"/>
      <c r="O27" s="53"/>
      <c r="P27" s="53"/>
      <c r="Q27" s="52"/>
      <c r="R27" s="52"/>
      <c r="S27" s="51"/>
    </row>
    <row r="28" spans="1:85" x14ac:dyDescent="0.4">
      <c r="B28" s="56" t="s">
        <v>175</v>
      </c>
      <c r="C28" s="69" t="s">
        <v>540</v>
      </c>
      <c r="D28" s="158" t="s">
        <v>456</v>
      </c>
      <c r="E28" s="126" t="s">
        <v>542</v>
      </c>
      <c r="F28" s="104" t="str">
        <f t="shared" si="1"/>
        <v>customer_address_2</v>
      </c>
      <c r="G28" s="208" t="s">
        <v>539</v>
      </c>
      <c r="H28" s="54">
        <v>20</v>
      </c>
      <c r="I28" s="54"/>
      <c r="J28" s="53">
        <v>1</v>
      </c>
      <c r="K28" s="53"/>
      <c r="L28" s="53"/>
      <c r="M28" s="53"/>
      <c r="N28" s="53"/>
      <c r="O28" s="53"/>
      <c r="P28" s="53"/>
      <c r="Q28" s="52"/>
      <c r="R28" s="52"/>
      <c r="S28" s="51"/>
    </row>
    <row r="29" spans="1:85" s="42" customFormat="1" x14ac:dyDescent="0.4">
      <c r="A29" s="36"/>
      <c r="B29" s="56" t="s">
        <v>178</v>
      </c>
      <c r="C29" s="69" t="s">
        <v>179</v>
      </c>
      <c r="D29" s="158" t="s">
        <v>456</v>
      </c>
      <c r="E29" s="126" t="s">
        <v>568</v>
      </c>
      <c r="F29" s="104" t="str">
        <f t="shared" si="1"/>
        <v>customer_address_3</v>
      </c>
      <c r="G29" s="208" t="s">
        <v>545</v>
      </c>
      <c r="H29" s="54">
        <v>20</v>
      </c>
      <c r="I29" s="54"/>
      <c r="J29" s="53">
        <v>1</v>
      </c>
      <c r="K29" s="53"/>
      <c r="L29" s="53"/>
      <c r="M29" s="53"/>
      <c r="N29" s="53"/>
      <c r="O29" s="53"/>
      <c r="P29" s="53"/>
      <c r="Q29" s="52"/>
      <c r="R29" s="52"/>
      <c r="S29" s="51"/>
      <c r="T29" s="145"/>
      <c r="AL29" s="43"/>
      <c r="AU29" s="41"/>
      <c r="AV29" s="41"/>
      <c r="AW29" s="41"/>
      <c r="AX29" s="41"/>
      <c r="AY29" s="41"/>
      <c r="AZ29" s="41"/>
      <c r="BA29" s="41"/>
      <c r="BB29" s="41"/>
      <c r="BC29" s="38"/>
      <c r="BD29" s="38"/>
      <c r="BE29" s="38"/>
      <c r="BF29" s="38"/>
      <c r="BG29" s="40"/>
      <c r="BH29" s="39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7"/>
    </row>
    <row r="30" spans="1:85" s="42" customFormat="1" x14ac:dyDescent="0.4">
      <c r="A30" s="36"/>
      <c r="B30" s="91" t="s">
        <v>208</v>
      </c>
      <c r="C30" s="90" t="s">
        <v>209</v>
      </c>
      <c r="D30" s="158" t="s">
        <v>456</v>
      </c>
      <c r="E30" s="109" t="s">
        <v>546</v>
      </c>
      <c r="F30" s="104" t="str">
        <f t="shared" si="1"/>
        <v>customer_registration</v>
      </c>
      <c r="G30" s="207" t="s">
        <v>547</v>
      </c>
      <c r="H30" s="94" t="s">
        <v>569</v>
      </c>
      <c r="I30" s="54"/>
      <c r="J30" s="53">
        <v>1</v>
      </c>
      <c r="K30" s="53"/>
      <c r="L30" s="53"/>
      <c r="M30" s="53"/>
      <c r="N30" s="53"/>
      <c r="O30" s="53"/>
      <c r="P30" s="53"/>
      <c r="Q30" s="53"/>
      <c r="R30" s="52"/>
      <c r="S30" s="51"/>
      <c r="T30" s="145"/>
      <c r="AL30" s="43"/>
      <c r="AU30" s="41"/>
      <c r="AV30" s="41"/>
      <c r="AW30" s="41"/>
      <c r="AX30" s="41"/>
      <c r="AY30" s="41"/>
      <c r="AZ30" s="41"/>
      <c r="BA30" s="41"/>
      <c r="BB30" s="41"/>
      <c r="BC30" s="38"/>
      <c r="BD30" s="38"/>
      <c r="BE30" s="38"/>
      <c r="BF30" s="38"/>
      <c r="BG30" s="40"/>
      <c r="BH30" s="39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7"/>
    </row>
    <row r="31" spans="1:85" s="42" customFormat="1" x14ac:dyDescent="0.4">
      <c r="A31" s="36"/>
      <c r="B31" s="91" t="s">
        <v>189</v>
      </c>
      <c r="C31" s="90" t="s">
        <v>219</v>
      </c>
      <c r="D31" s="158" t="s">
        <v>456</v>
      </c>
      <c r="E31" s="109" t="s">
        <v>549</v>
      </c>
      <c r="F31" s="104" t="str">
        <f t="shared" si="1"/>
        <v>customer_removed</v>
      </c>
      <c r="G31" s="207" t="s">
        <v>570</v>
      </c>
      <c r="H31" s="54">
        <v>1</v>
      </c>
      <c r="I31" s="54">
        <v>0</v>
      </c>
      <c r="J31" s="53">
        <v>1</v>
      </c>
      <c r="K31" s="53"/>
      <c r="L31" s="53"/>
      <c r="M31" s="53"/>
      <c r="N31" s="53"/>
      <c r="O31" s="53"/>
      <c r="P31" s="53"/>
      <c r="Q31" s="52"/>
      <c r="R31" s="52"/>
      <c r="S31" s="51"/>
      <c r="T31" s="145"/>
      <c r="AL31" s="43"/>
      <c r="AU31" s="41"/>
      <c r="AV31" s="41"/>
      <c r="AW31" s="41"/>
      <c r="AX31" s="41"/>
      <c r="AY31" s="41"/>
      <c r="AZ31" s="41"/>
      <c r="BA31" s="41"/>
      <c r="BB31" s="41"/>
      <c r="BC31" s="38"/>
      <c r="BD31" s="38"/>
      <c r="BE31" s="38"/>
      <c r="BF31" s="38"/>
      <c r="BG31" s="40"/>
      <c r="BH31" s="39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7"/>
    </row>
    <row r="32" spans="1:85" x14ac:dyDescent="0.4">
      <c r="B32"/>
      <c r="C32"/>
      <c r="D32"/>
      <c r="E32"/>
      <c r="F32"/>
      <c r="G32" s="173"/>
      <c r="H32"/>
      <c r="I32"/>
      <c r="J32"/>
      <c r="K32"/>
      <c r="L32"/>
      <c r="M32"/>
      <c r="N32"/>
      <c r="O32"/>
      <c r="P32"/>
      <c r="Q32"/>
      <c r="R32"/>
      <c r="S32"/>
    </row>
    <row r="33" spans="1:85" ht="19.5" thickBot="1" x14ac:dyDescent="0.45">
      <c r="B33" s="123" t="s">
        <v>571</v>
      </c>
    </row>
    <row r="34" spans="1:85" s="42" customFormat="1" ht="19.5" thickBot="1" x14ac:dyDescent="0.45">
      <c r="A34" s="36"/>
      <c r="B34" s="487" t="s">
        <v>122</v>
      </c>
      <c r="C34" s="489" t="s">
        <v>100</v>
      </c>
      <c r="D34" s="491" t="s">
        <v>121</v>
      </c>
      <c r="E34" s="492"/>
      <c r="F34" s="163"/>
      <c r="G34" s="496" t="s">
        <v>120</v>
      </c>
      <c r="H34" s="486" t="s">
        <v>119</v>
      </c>
      <c r="I34" s="479" t="s">
        <v>508</v>
      </c>
      <c r="J34" s="486" t="s">
        <v>509</v>
      </c>
      <c r="K34" s="486" t="s">
        <v>553</v>
      </c>
      <c r="L34" s="486" t="s">
        <v>511</v>
      </c>
      <c r="M34" s="486" t="s">
        <v>512</v>
      </c>
      <c r="N34" s="479" t="s">
        <v>572</v>
      </c>
      <c r="O34" s="481" t="s">
        <v>514</v>
      </c>
      <c r="P34" s="481" t="s">
        <v>573</v>
      </c>
      <c r="Q34" s="481" t="s">
        <v>556</v>
      </c>
      <c r="R34" s="481" t="s">
        <v>160</v>
      </c>
      <c r="S34" s="483" t="s">
        <v>517</v>
      </c>
      <c r="T34" s="145"/>
      <c r="AL34" s="43"/>
      <c r="AU34" s="41"/>
      <c r="AV34" s="41"/>
      <c r="AW34" s="41"/>
      <c r="AX34" s="41"/>
      <c r="AY34" s="41"/>
      <c r="AZ34" s="41"/>
      <c r="BA34" s="41"/>
      <c r="BB34" s="41"/>
      <c r="BC34" s="38"/>
      <c r="BD34" s="38"/>
      <c r="BE34" s="38"/>
      <c r="BF34" s="38"/>
      <c r="BG34" s="40"/>
      <c r="BH34" s="39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7"/>
    </row>
    <row r="35" spans="1:85" s="42" customFormat="1" ht="19.5" thickBot="1" x14ac:dyDescent="0.45">
      <c r="A35" s="36"/>
      <c r="B35" s="488"/>
      <c r="C35" s="490"/>
      <c r="D35" s="67" t="s">
        <v>111</v>
      </c>
      <c r="E35" s="255" t="s">
        <v>110</v>
      </c>
      <c r="F35" s="164"/>
      <c r="G35" s="501"/>
      <c r="H35" s="480"/>
      <c r="I35" s="485"/>
      <c r="J35" s="480"/>
      <c r="K35" s="480"/>
      <c r="L35" s="480"/>
      <c r="M35" s="480"/>
      <c r="N35" s="480"/>
      <c r="O35" s="482"/>
      <c r="P35" s="482"/>
      <c r="Q35" s="482"/>
      <c r="R35" s="482"/>
      <c r="S35" s="484"/>
      <c r="T35" s="146"/>
      <c r="AL35" s="43"/>
      <c r="AU35" s="41"/>
      <c r="AV35" s="41"/>
      <c r="AW35" s="41"/>
      <c r="AX35" s="41"/>
      <c r="AY35" s="41"/>
      <c r="AZ35" s="41"/>
      <c r="BA35" s="41"/>
      <c r="BB35" s="41"/>
      <c r="BC35" s="38"/>
      <c r="BD35" s="38"/>
      <c r="BE35" s="38"/>
      <c r="BF35" s="38"/>
      <c r="BG35" s="40"/>
      <c r="BH35" s="39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7"/>
    </row>
    <row r="36" spans="1:85" s="42" customFormat="1" x14ac:dyDescent="0.4">
      <c r="A36" s="36"/>
      <c r="B36" s="137" t="s">
        <v>374</v>
      </c>
      <c r="C36" s="140" t="s">
        <v>377</v>
      </c>
      <c r="D36" s="171" t="s">
        <v>574</v>
      </c>
      <c r="E36" s="172" t="s">
        <v>559</v>
      </c>
      <c r="F36" s="172" t="str">
        <f>D36 &amp;E36</f>
        <v>item_id</v>
      </c>
      <c r="G36" s="210" t="s">
        <v>575</v>
      </c>
      <c r="H36" s="60">
        <v>5</v>
      </c>
      <c r="I36" s="60"/>
      <c r="J36" s="59">
        <v>1</v>
      </c>
      <c r="K36" s="59">
        <v>1</v>
      </c>
      <c r="L36" s="59">
        <v>1</v>
      </c>
      <c r="M36" s="59"/>
      <c r="N36" s="59"/>
      <c r="O36" s="59"/>
      <c r="P36" s="59">
        <v>1</v>
      </c>
      <c r="Q36" s="58"/>
      <c r="R36" s="58"/>
      <c r="S36" s="57"/>
      <c r="T36" s="145"/>
      <c r="AL36" s="43"/>
      <c r="AU36" s="41"/>
      <c r="AV36" s="41"/>
      <c r="AW36" s="41"/>
      <c r="AX36" s="41"/>
      <c r="AY36" s="41"/>
      <c r="AZ36" s="41"/>
      <c r="BA36" s="41"/>
      <c r="BB36" s="41"/>
      <c r="BC36" s="38"/>
      <c r="BD36" s="38"/>
      <c r="BE36" s="38"/>
      <c r="BF36" s="38"/>
      <c r="BG36" s="40"/>
      <c r="BH36" s="39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7"/>
    </row>
    <row r="37" spans="1:85" s="42" customFormat="1" x14ac:dyDescent="0.4">
      <c r="A37" s="36"/>
      <c r="B37" s="91" t="s">
        <v>376</v>
      </c>
      <c r="C37" s="90" t="s">
        <v>378</v>
      </c>
      <c r="D37" s="158" t="s">
        <v>576</v>
      </c>
      <c r="E37" s="109" t="s">
        <v>577</v>
      </c>
      <c r="F37" s="104" t="str">
        <f t="shared" ref="F37:F46" si="2">D37 &amp;E37</f>
        <v>item_name</v>
      </c>
      <c r="G37" s="207" t="s">
        <v>578</v>
      </c>
      <c r="H37" s="54">
        <v>30</v>
      </c>
      <c r="I37" s="54"/>
      <c r="J37" s="53">
        <v>1</v>
      </c>
      <c r="K37" s="53"/>
      <c r="L37" s="53"/>
      <c r="M37" s="53"/>
      <c r="N37" s="53"/>
      <c r="O37" s="53"/>
      <c r="P37" s="53"/>
      <c r="Q37" s="52"/>
      <c r="R37" s="52"/>
      <c r="S37" s="51"/>
      <c r="T37" s="145"/>
      <c r="AL37" s="43"/>
      <c r="AU37" s="41"/>
      <c r="AV37" s="41"/>
      <c r="AW37" s="41"/>
      <c r="AX37" s="41"/>
      <c r="AY37" s="41"/>
      <c r="AZ37" s="41"/>
      <c r="BA37" s="41"/>
      <c r="BB37" s="41"/>
      <c r="BC37" s="38"/>
      <c r="BD37" s="38"/>
      <c r="BE37" s="38"/>
      <c r="BF37" s="38"/>
      <c r="BG37" s="40"/>
      <c r="BH37" s="39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7"/>
    </row>
    <row r="38" spans="1:85" s="42" customFormat="1" x14ac:dyDescent="0.4">
      <c r="A38" s="36"/>
      <c r="B38" s="91" t="s">
        <v>380</v>
      </c>
      <c r="C38" s="90" t="s">
        <v>381</v>
      </c>
      <c r="D38" s="158" t="s">
        <v>375</v>
      </c>
      <c r="E38" s="109" t="s">
        <v>464</v>
      </c>
      <c r="F38" s="104" t="str">
        <f t="shared" si="2"/>
        <v>item_seller_id</v>
      </c>
      <c r="G38" s="208" t="s">
        <v>579</v>
      </c>
      <c r="H38" s="54">
        <v>12</v>
      </c>
      <c r="I38" s="54"/>
      <c r="J38" s="53">
        <v>1</v>
      </c>
      <c r="K38" s="53"/>
      <c r="L38" s="53"/>
      <c r="M38" s="53">
        <v>1</v>
      </c>
      <c r="N38" s="141" t="s">
        <v>580</v>
      </c>
      <c r="O38" s="257" t="s">
        <v>581</v>
      </c>
      <c r="P38" s="53"/>
      <c r="Q38" s="52"/>
      <c r="R38" s="52"/>
      <c r="S38" s="51"/>
      <c r="T38" s="145"/>
      <c r="AL38" s="43"/>
      <c r="AU38" s="41"/>
      <c r="AV38" s="41"/>
      <c r="AW38" s="41"/>
      <c r="AX38" s="41"/>
      <c r="AY38" s="41"/>
      <c r="AZ38" s="41"/>
      <c r="BA38" s="41"/>
      <c r="BB38" s="41"/>
      <c r="BC38" s="38"/>
      <c r="BD38" s="38"/>
      <c r="BE38" s="38"/>
      <c r="BF38" s="38"/>
      <c r="BG38" s="40"/>
      <c r="BH38" s="39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7"/>
    </row>
    <row r="39" spans="1:85" s="42" customFormat="1" x14ac:dyDescent="0.4">
      <c r="A39" s="36"/>
      <c r="B39" s="91" t="s">
        <v>382</v>
      </c>
      <c r="C39" s="90" t="s">
        <v>383</v>
      </c>
      <c r="D39" s="158" t="s">
        <v>375</v>
      </c>
      <c r="E39" s="109" t="s">
        <v>582</v>
      </c>
      <c r="F39" s="104" t="str">
        <f t="shared" si="2"/>
        <v>item_price</v>
      </c>
      <c r="G39" s="208" t="s">
        <v>136</v>
      </c>
      <c r="H39" s="54">
        <v>6</v>
      </c>
      <c r="I39" s="54"/>
      <c r="J39" s="53">
        <v>1</v>
      </c>
      <c r="K39" s="53"/>
      <c r="L39" s="53"/>
      <c r="M39" s="53"/>
      <c r="N39" s="53"/>
      <c r="O39" s="53"/>
      <c r="P39" s="53"/>
      <c r="Q39" s="52"/>
      <c r="R39" s="52">
        <v>1</v>
      </c>
      <c r="S39" s="51">
        <v>1</v>
      </c>
      <c r="T39" s="145"/>
      <c r="AL39" s="43"/>
      <c r="AU39" s="41"/>
      <c r="AV39" s="41"/>
      <c r="AW39" s="41"/>
      <c r="AX39" s="41"/>
      <c r="AY39" s="41"/>
      <c r="AZ39" s="41"/>
      <c r="BA39" s="41"/>
      <c r="BB39" s="41"/>
      <c r="BC39" s="38"/>
      <c r="BD39" s="38"/>
      <c r="BE39" s="38"/>
      <c r="BF39" s="38"/>
      <c r="BG39" s="40"/>
      <c r="BH39" s="39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7"/>
    </row>
    <row r="40" spans="1:85" s="42" customFormat="1" x14ac:dyDescent="0.4">
      <c r="A40" s="36"/>
      <c r="B40" s="91" t="s">
        <v>384</v>
      </c>
      <c r="C40" s="90" t="s">
        <v>385</v>
      </c>
      <c r="D40" s="158" t="s">
        <v>583</v>
      </c>
      <c r="E40" s="109" t="s">
        <v>495</v>
      </c>
      <c r="F40" s="104" t="str">
        <f t="shared" si="2"/>
        <v>item_quantity</v>
      </c>
      <c r="G40" s="208" t="s">
        <v>136</v>
      </c>
      <c r="H40" s="54">
        <v>3</v>
      </c>
      <c r="I40" s="54"/>
      <c r="J40" s="53">
        <v>1</v>
      </c>
      <c r="K40" s="53"/>
      <c r="L40" s="53"/>
      <c r="M40" s="53"/>
      <c r="N40" s="53"/>
      <c r="O40" s="53"/>
      <c r="P40" s="53"/>
      <c r="Q40" s="52"/>
      <c r="R40" s="52">
        <v>1</v>
      </c>
      <c r="S40" s="51">
        <v>1</v>
      </c>
      <c r="T40" s="145"/>
      <c r="AL40" s="43"/>
      <c r="AU40" s="41"/>
      <c r="AV40" s="41"/>
      <c r="AW40" s="41"/>
      <c r="AX40" s="41"/>
      <c r="AY40" s="41"/>
      <c r="AZ40" s="41"/>
      <c r="BA40" s="41"/>
      <c r="BB40" s="41"/>
      <c r="BC40" s="38"/>
      <c r="BD40" s="38"/>
      <c r="BE40" s="38"/>
      <c r="BF40" s="38"/>
      <c r="BG40" s="40"/>
      <c r="BH40" s="39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7"/>
    </row>
    <row r="41" spans="1:85" s="42" customFormat="1" x14ac:dyDescent="0.4">
      <c r="A41" s="36"/>
      <c r="B41" s="91" t="s">
        <v>505</v>
      </c>
      <c r="C41" s="90" t="s">
        <v>584</v>
      </c>
      <c r="D41" s="158" t="s">
        <v>375</v>
      </c>
      <c r="E41" s="109" t="s">
        <v>585</v>
      </c>
      <c r="F41" s="104" t="str">
        <f t="shared" si="2"/>
        <v>item_condition_id</v>
      </c>
      <c r="G41" s="207" t="s">
        <v>197</v>
      </c>
      <c r="H41" s="54">
        <v>1</v>
      </c>
      <c r="I41" s="54"/>
      <c r="J41" s="53"/>
      <c r="K41" s="53"/>
      <c r="L41" s="53"/>
      <c r="M41" s="53">
        <v>1</v>
      </c>
      <c r="N41" s="141" t="s">
        <v>586</v>
      </c>
      <c r="O41" s="257" t="s">
        <v>587</v>
      </c>
      <c r="P41" s="53"/>
      <c r="Q41" s="52"/>
      <c r="R41" s="52"/>
      <c r="S41" s="51"/>
      <c r="T41" s="145"/>
      <c r="AL41" s="43"/>
      <c r="AU41" s="41"/>
      <c r="AV41" s="41"/>
      <c r="AW41" s="41"/>
      <c r="AX41" s="41"/>
      <c r="AY41" s="41"/>
      <c r="AZ41" s="41"/>
      <c r="BA41" s="41"/>
      <c r="BB41" s="41"/>
      <c r="BC41" s="38"/>
      <c r="BD41" s="38"/>
      <c r="BE41" s="38"/>
      <c r="BF41" s="38"/>
      <c r="BG41" s="40"/>
      <c r="BH41" s="39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7"/>
    </row>
    <row r="42" spans="1:85" s="42" customFormat="1" x14ac:dyDescent="0.4">
      <c r="A42" s="36"/>
      <c r="B42" s="91" t="s">
        <v>386</v>
      </c>
      <c r="C42" s="90" t="s">
        <v>387</v>
      </c>
      <c r="D42" s="158" t="s">
        <v>583</v>
      </c>
      <c r="E42" s="125" t="s">
        <v>496</v>
      </c>
      <c r="F42" s="104" t="str">
        <f t="shared" si="2"/>
        <v>item_genre_id</v>
      </c>
      <c r="G42" s="207" t="s">
        <v>588</v>
      </c>
      <c r="H42" s="54">
        <v>2</v>
      </c>
      <c r="I42" s="54"/>
      <c r="J42" s="53">
        <v>1</v>
      </c>
      <c r="K42" s="53"/>
      <c r="L42" s="53"/>
      <c r="M42" s="53">
        <v>1</v>
      </c>
      <c r="N42" s="141" t="s">
        <v>589</v>
      </c>
      <c r="O42" s="257" t="s">
        <v>590</v>
      </c>
      <c r="P42" s="53"/>
      <c r="Q42" s="52"/>
      <c r="R42" s="52"/>
      <c r="S42" s="51"/>
      <c r="T42" s="145"/>
      <c r="AL42" s="43"/>
      <c r="AU42" s="41"/>
      <c r="AV42" s="41"/>
      <c r="AW42" s="41"/>
      <c r="AX42" s="41"/>
      <c r="AY42" s="41"/>
      <c r="AZ42" s="41"/>
      <c r="BA42" s="41"/>
      <c r="BB42" s="41"/>
      <c r="BC42" s="38"/>
      <c r="BD42" s="38"/>
      <c r="BE42" s="38"/>
      <c r="BF42" s="38"/>
      <c r="BG42" s="40"/>
      <c r="BH42" s="39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8"/>
      <c r="CF42" s="38"/>
      <c r="CG42" s="37"/>
    </row>
    <row r="43" spans="1:85" s="42" customFormat="1" x14ac:dyDescent="0.4">
      <c r="A43" s="36"/>
      <c r="B43" s="91" t="s">
        <v>388</v>
      </c>
      <c r="C43" s="90" t="s">
        <v>389</v>
      </c>
      <c r="D43" s="158" t="s">
        <v>375</v>
      </c>
      <c r="E43" s="126" t="s">
        <v>591</v>
      </c>
      <c r="F43" s="104" t="str">
        <f t="shared" si="2"/>
        <v>item_description</v>
      </c>
      <c r="G43" s="207" t="s">
        <v>592</v>
      </c>
      <c r="H43" s="54"/>
      <c r="I43" s="54"/>
      <c r="J43" s="53">
        <v>1</v>
      </c>
      <c r="K43" s="53"/>
      <c r="L43" s="53"/>
      <c r="M43" s="53"/>
      <c r="N43" s="53"/>
      <c r="O43" s="53"/>
      <c r="P43" s="53"/>
      <c r="Q43" s="52"/>
      <c r="R43" s="52"/>
      <c r="S43" s="51"/>
      <c r="T43" s="145"/>
      <c r="AL43" s="43"/>
      <c r="AU43" s="41"/>
      <c r="AV43" s="41"/>
      <c r="AW43" s="41"/>
      <c r="AX43" s="41"/>
      <c r="AY43" s="41"/>
      <c r="AZ43" s="41"/>
      <c r="BA43" s="41"/>
      <c r="BB43" s="41"/>
      <c r="BC43" s="38"/>
      <c r="BD43" s="38"/>
      <c r="BE43" s="38"/>
      <c r="BF43" s="38"/>
      <c r="BG43" s="40"/>
      <c r="BH43" s="39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38"/>
      <c r="CG43" s="37"/>
    </row>
    <row r="44" spans="1:85" s="42" customFormat="1" ht="37.5" x14ac:dyDescent="0.4">
      <c r="A44" s="36"/>
      <c r="B44" s="91" t="s">
        <v>390</v>
      </c>
      <c r="C44" s="258" t="s">
        <v>593</v>
      </c>
      <c r="D44" s="158" t="s">
        <v>594</v>
      </c>
      <c r="E44" s="126" t="s">
        <v>595</v>
      </c>
      <c r="F44" s="104" t="str">
        <f t="shared" si="2"/>
        <v>item_image_pass</v>
      </c>
      <c r="G44" s="207" t="s">
        <v>107</v>
      </c>
      <c r="H44" s="54">
        <v>100</v>
      </c>
      <c r="I44" s="54"/>
      <c r="J44" s="53">
        <v>1</v>
      </c>
      <c r="K44" s="53"/>
      <c r="L44" s="53"/>
      <c r="M44" s="53"/>
      <c r="N44" s="53"/>
      <c r="O44" s="53"/>
      <c r="P44" s="53"/>
      <c r="Q44" s="52"/>
      <c r="R44" s="52"/>
      <c r="S44" s="51"/>
      <c r="T44" s="145"/>
      <c r="AL44" s="43"/>
      <c r="AU44" s="41"/>
      <c r="AV44" s="41"/>
      <c r="AW44" s="41"/>
      <c r="AX44" s="41"/>
      <c r="AY44" s="41"/>
      <c r="AZ44" s="41"/>
      <c r="BA44" s="41"/>
      <c r="BB44" s="41"/>
      <c r="BC44" s="38"/>
      <c r="BD44" s="38"/>
      <c r="BE44" s="38"/>
      <c r="BF44" s="38"/>
      <c r="BG44" s="40"/>
      <c r="BH44" s="39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7"/>
    </row>
    <row r="45" spans="1:85" s="42" customFormat="1" x14ac:dyDescent="0.4">
      <c r="A45" s="36"/>
      <c r="B45" s="91" t="s">
        <v>392</v>
      </c>
      <c r="C45" s="90" t="s">
        <v>393</v>
      </c>
      <c r="D45" s="158" t="s">
        <v>375</v>
      </c>
      <c r="E45" s="109" t="s">
        <v>466</v>
      </c>
      <c r="F45" s="104" t="str">
        <f t="shared" si="2"/>
        <v>item_time</v>
      </c>
      <c r="G45" s="207" t="s">
        <v>596</v>
      </c>
      <c r="H45" s="94" t="s">
        <v>597</v>
      </c>
      <c r="I45" s="54"/>
      <c r="J45" s="53">
        <v>1</v>
      </c>
      <c r="K45" s="53"/>
      <c r="L45" s="53"/>
      <c r="M45" s="53"/>
      <c r="N45" s="53"/>
      <c r="O45" s="53"/>
      <c r="P45" s="53"/>
      <c r="Q45" s="53"/>
      <c r="R45" s="52"/>
      <c r="S45" s="51"/>
      <c r="T45" s="145"/>
      <c r="AL45" s="43"/>
      <c r="AU45" s="41"/>
      <c r="AV45" s="41"/>
      <c r="AW45" s="41"/>
      <c r="AX45" s="41"/>
      <c r="AY45" s="41"/>
      <c r="AZ45" s="41"/>
      <c r="BA45" s="41"/>
      <c r="BB45" s="41"/>
      <c r="BC45" s="38"/>
      <c r="BD45" s="38"/>
      <c r="BE45" s="38"/>
      <c r="BF45" s="38"/>
      <c r="BG45" s="40"/>
      <c r="BH45" s="39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7"/>
    </row>
    <row r="46" spans="1:85" s="42" customFormat="1" ht="19.5" thickBot="1" x14ac:dyDescent="0.45">
      <c r="A46" s="103"/>
      <c r="B46" s="166" t="s">
        <v>354</v>
      </c>
      <c r="C46" s="97" t="s">
        <v>395</v>
      </c>
      <c r="D46" s="167" t="s">
        <v>598</v>
      </c>
      <c r="E46" s="168" t="s">
        <v>599</v>
      </c>
      <c r="F46" s="169" t="str">
        <f t="shared" si="2"/>
        <v>item_deleted</v>
      </c>
      <c r="G46" s="209" t="s">
        <v>123</v>
      </c>
      <c r="H46" s="48">
        <v>1</v>
      </c>
      <c r="I46" s="48">
        <v>0</v>
      </c>
      <c r="J46" s="47">
        <v>1</v>
      </c>
      <c r="K46" s="47"/>
      <c r="L46" s="47"/>
      <c r="M46" s="47"/>
      <c r="N46" s="47"/>
      <c r="O46" s="47"/>
      <c r="P46" s="47"/>
      <c r="Q46" s="46"/>
      <c r="R46" s="46"/>
      <c r="S46" s="45"/>
      <c r="T46" s="145"/>
      <c r="AL46" s="43"/>
      <c r="AU46" s="41"/>
      <c r="AV46" s="41"/>
      <c r="AW46" s="41"/>
      <c r="AX46" s="41"/>
      <c r="AY46" s="41"/>
      <c r="AZ46" s="41"/>
      <c r="BA46" s="41"/>
      <c r="BB46" s="41"/>
      <c r="BC46" s="38"/>
      <c r="BD46" s="38"/>
      <c r="BE46" s="38"/>
      <c r="BF46" s="38"/>
      <c r="BG46" s="40"/>
      <c r="BH46" s="39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7"/>
    </row>
    <row r="47" spans="1:85" s="42" customFormat="1" x14ac:dyDescent="0.4">
      <c r="A47" s="36"/>
      <c r="B47"/>
      <c r="C47"/>
      <c r="D47"/>
      <c r="E47"/>
      <c r="F47"/>
      <c r="G47" s="173"/>
      <c r="H47"/>
      <c r="I47"/>
      <c r="J47"/>
      <c r="K47"/>
      <c r="L47"/>
      <c r="M47"/>
      <c r="N47"/>
      <c r="O47"/>
      <c r="P47"/>
      <c r="Q47"/>
      <c r="R47"/>
      <c r="S47"/>
      <c r="T47" s="145"/>
      <c r="AL47" s="43"/>
      <c r="AU47" s="41"/>
      <c r="AV47" s="41"/>
      <c r="AW47" s="41"/>
      <c r="AX47" s="41"/>
      <c r="AY47" s="41"/>
      <c r="AZ47" s="41"/>
      <c r="BA47" s="41"/>
      <c r="BB47" s="41"/>
      <c r="BC47" s="38"/>
      <c r="BD47" s="38"/>
      <c r="BE47" s="38"/>
      <c r="BF47" s="38"/>
      <c r="BG47" s="40"/>
      <c r="BH47" s="39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7"/>
    </row>
    <row r="48" spans="1:85" s="42" customFormat="1" x14ac:dyDescent="0.4">
      <c r="A48" s="36"/>
      <c r="B48"/>
      <c r="C48"/>
      <c r="D48"/>
      <c r="E48"/>
      <c r="F48"/>
      <c r="G48" s="173"/>
      <c r="H48"/>
      <c r="I48"/>
      <c r="J48"/>
      <c r="K48"/>
      <c r="L48"/>
      <c r="M48"/>
      <c r="N48"/>
      <c r="O48"/>
      <c r="P48"/>
      <c r="Q48"/>
      <c r="R48"/>
      <c r="S48"/>
      <c r="T48" s="145"/>
      <c r="AL48" s="43"/>
      <c r="AU48" s="41"/>
      <c r="AV48" s="41"/>
      <c r="AW48" s="41"/>
      <c r="AX48" s="41"/>
      <c r="AY48" s="41"/>
      <c r="AZ48" s="41"/>
      <c r="BA48" s="41"/>
      <c r="BB48" s="41"/>
      <c r="BC48" s="38"/>
      <c r="BD48" s="38"/>
      <c r="BE48" s="38"/>
      <c r="BF48" s="38"/>
      <c r="BG48" s="40"/>
      <c r="BH48" s="39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7"/>
    </row>
    <row r="49" spans="1:85" s="42" customFormat="1" ht="19.5" thickBot="1" x14ac:dyDescent="0.45">
      <c r="A49" s="36"/>
      <c r="B49" s="170" t="s">
        <v>442</v>
      </c>
      <c r="C49"/>
      <c r="D49"/>
      <c r="E49"/>
      <c r="F49"/>
      <c r="G49" s="173"/>
      <c r="H49"/>
      <c r="I49"/>
      <c r="J49"/>
      <c r="K49"/>
      <c r="L49"/>
      <c r="M49"/>
      <c r="N49"/>
      <c r="O49"/>
      <c r="P49"/>
      <c r="Q49"/>
      <c r="R49"/>
      <c r="S49"/>
      <c r="T49" s="145"/>
      <c r="AL49" s="43"/>
      <c r="AU49" s="41"/>
      <c r="AV49" s="41"/>
      <c r="AW49" s="41"/>
      <c r="AX49" s="41"/>
      <c r="AY49" s="41"/>
      <c r="AZ49" s="41"/>
      <c r="BA49" s="41"/>
      <c r="BB49" s="41"/>
      <c r="BC49" s="38"/>
      <c r="BD49" s="38"/>
      <c r="BE49" s="38"/>
      <c r="BF49" s="38"/>
      <c r="BG49" s="40"/>
      <c r="BH49" s="39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7"/>
    </row>
    <row r="50" spans="1:85" s="42" customFormat="1" ht="19.5" thickBot="1" x14ac:dyDescent="0.45">
      <c r="A50" s="36"/>
      <c r="B50" s="487" t="s">
        <v>122</v>
      </c>
      <c r="C50" s="489" t="s">
        <v>100</v>
      </c>
      <c r="D50" s="491" t="s">
        <v>121</v>
      </c>
      <c r="E50" s="492"/>
      <c r="F50" s="163"/>
      <c r="G50" s="502" t="s">
        <v>120</v>
      </c>
      <c r="H50" s="504" t="s">
        <v>119</v>
      </c>
      <c r="I50" s="506" t="s">
        <v>508</v>
      </c>
      <c r="J50" s="486" t="s">
        <v>118</v>
      </c>
      <c r="K50" s="486" t="s">
        <v>117</v>
      </c>
      <c r="L50" s="486" t="s">
        <v>116</v>
      </c>
      <c r="M50" s="486" t="s">
        <v>115</v>
      </c>
      <c r="N50" s="479" t="s">
        <v>600</v>
      </c>
      <c r="O50" s="481" t="s">
        <v>114</v>
      </c>
      <c r="P50" s="481" t="s">
        <v>601</v>
      </c>
      <c r="Q50" s="481" t="s">
        <v>602</v>
      </c>
      <c r="R50" s="481" t="s">
        <v>160</v>
      </c>
      <c r="S50" s="483" t="s">
        <v>603</v>
      </c>
      <c r="T50" s="145"/>
      <c r="AL50" s="43"/>
      <c r="AU50" s="41"/>
      <c r="AV50" s="41"/>
      <c r="AW50" s="41"/>
      <c r="AX50" s="41"/>
      <c r="AY50" s="41"/>
      <c r="AZ50" s="41"/>
      <c r="BA50" s="41"/>
      <c r="BB50" s="41"/>
      <c r="BC50" s="38"/>
      <c r="BD50" s="38"/>
      <c r="BE50" s="38"/>
      <c r="BF50" s="38"/>
      <c r="BG50" s="40"/>
      <c r="BH50" s="39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7"/>
    </row>
    <row r="51" spans="1:85" ht="19.5" thickBot="1" x14ac:dyDescent="0.45">
      <c r="B51" s="494"/>
      <c r="C51" s="495"/>
      <c r="D51" s="174" t="s">
        <v>111</v>
      </c>
      <c r="E51" s="163" t="s">
        <v>110</v>
      </c>
      <c r="F51" s="175"/>
      <c r="G51" s="503"/>
      <c r="H51" s="505"/>
      <c r="I51" s="507"/>
      <c r="J51" s="498"/>
      <c r="K51" s="498"/>
      <c r="L51" s="498"/>
      <c r="M51" s="498"/>
      <c r="N51" s="498"/>
      <c r="O51" s="500"/>
      <c r="P51" s="500"/>
      <c r="Q51" s="500"/>
      <c r="R51" s="500"/>
      <c r="S51" s="493"/>
    </row>
    <row r="52" spans="1:85" x14ac:dyDescent="0.4">
      <c r="B52" s="259" t="s">
        <v>401</v>
      </c>
      <c r="C52" s="201" t="s">
        <v>604</v>
      </c>
      <c r="D52" s="182" t="s">
        <v>447</v>
      </c>
      <c r="E52" s="181" t="s">
        <v>605</v>
      </c>
      <c r="F52" s="110" t="str">
        <f>D52 &amp;E52</f>
        <v>review_order_id</v>
      </c>
      <c r="G52" s="210" t="s">
        <v>163</v>
      </c>
      <c r="H52" s="260">
        <v>5</v>
      </c>
      <c r="I52" s="138"/>
      <c r="J52" s="53">
        <v>1</v>
      </c>
      <c r="K52" s="59">
        <v>1</v>
      </c>
      <c r="L52" s="59">
        <v>1</v>
      </c>
      <c r="M52" s="138" t="s">
        <v>606</v>
      </c>
      <c r="N52" s="138" t="s">
        <v>607</v>
      </c>
      <c r="O52" s="261" t="s">
        <v>608</v>
      </c>
      <c r="P52" s="183"/>
      <c r="Q52" s="183"/>
      <c r="R52" s="183"/>
      <c r="S52" s="184"/>
    </row>
    <row r="53" spans="1:85" s="42" customFormat="1" x14ac:dyDescent="0.4">
      <c r="A53" s="36"/>
      <c r="B53" s="262" t="s">
        <v>396</v>
      </c>
      <c r="C53" s="263" t="s">
        <v>609</v>
      </c>
      <c r="D53" s="179" t="s">
        <v>447</v>
      </c>
      <c r="E53" s="143" t="s">
        <v>610</v>
      </c>
      <c r="F53" s="111" t="str">
        <f t="shared" ref="F53:F59" si="3">D53 &amp;E53</f>
        <v>review_customer_id</v>
      </c>
      <c r="G53" s="211" t="s">
        <v>107</v>
      </c>
      <c r="H53" s="79">
        <v>12</v>
      </c>
      <c r="I53" s="176"/>
      <c r="J53" s="53">
        <v>1</v>
      </c>
      <c r="K53" s="176"/>
      <c r="L53" s="176"/>
      <c r="M53" s="264" t="s">
        <v>611</v>
      </c>
      <c r="N53" s="176" t="s">
        <v>612</v>
      </c>
      <c r="O53" s="176" t="s">
        <v>613</v>
      </c>
      <c r="P53" s="176"/>
      <c r="Q53" s="176"/>
      <c r="R53" s="176"/>
      <c r="S53" s="186"/>
      <c r="T53" s="145"/>
      <c r="AL53" s="43"/>
      <c r="AU53" s="41"/>
      <c r="AV53" s="41"/>
      <c r="AW53" s="41"/>
      <c r="AX53" s="41"/>
      <c r="AY53" s="41"/>
      <c r="AZ53" s="41"/>
      <c r="BA53" s="41"/>
      <c r="BB53" s="41"/>
      <c r="BC53" s="38"/>
      <c r="BD53" s="38"/>
      <c r="BE53" s="38"/>
      <c r="BF53" s="38"/>
      <c r="BG53" s="40"/>
      <c r="BH53" s="39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7"/>
    </row>
    <row r="54" spans="1:85" s="42" customFormat="1" x14ac:dyDescent="0.4">
      <c r="A54" s="36"/>
      <c r="B54" s="262" t="s">
        <v>374</v>
      </c>
      <c r="C54" s="263" t="s">
        <v>614</v>
      </c>
      <c r="D54" s="179" t="s">
        <v>447</v>
      </c>
      <c r="E54" s="176" t="s">
        <v>459</v>
      </c>
      <c r="F54" s="111" t="str">
        <f t="shared" si="3"/>
        <v>review_item_id</v>
      </c>
      <c r="G54" s="211" t="s">
        <v>615</v>
      </c>
      <c r="H54" s="79">
        <v>5</v>
      </c>
      <c r="I54" s="176"/>
      <c r="J54" s="53">
        <v>1</v>
      </c>
      <c r="K54" s="176"/>
      <c r="L54" s="176"/>
      <c r="M54" s="53">
        <v>1</v>
      </c>
      <c r="N54" s="176" t="s">
        <v>616</v>
      </c>
      <c r="O54" s="176" t="s">
        <v>617</v>
      </c>
      <c r="P54" s="176"/>
      <c r="Q54" s="176"/>
      <c r="R54" s="176"/>
      <c r="S54" s="186"/>
      <c r="T54" s="145"/>
      <c r="AL54" s="43"/>
      <c r="AU54" s="41"/>
      <c r="AV54" s="41"/>
      <c r="AW54" s="41"/>
      <c r="AX54" s="41"/>
      <c r="AY54" s="41"/>
      <c r="AZ54" s="41"/>
      <c r="BA54" s="41"/>
      <c r="BB54" s="41"/>
      <c r="BC54" s="38"/>
      <c r="BD54" s="38"/>
      <c r="BE54" s="38"/>
      <c r="BF54" s="38"/>
      <c r="BG54" s="40"/>
      <c r="BH54" s="39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7"/>
    </row>
    <row r="55" spans="1:85" s="42" customFormat="1" x14ac:dyDescent="0.4">
      <c r="A55" s="36"/>
      <c r="B55" s="265" t="s">
        <v>398</v>
      </c>
      <c r="C55" s="266" t="s">
        <v>618</v>
      </c>
      <c r="D55" s="179" t="s">
        <v>447</v>
      </c>
      <c r="E55" s="176" t="s">
        <v>619</v>
      </c>
      <c r="F55" s="111" t="str">
        <f t="shared" si="3"/>
        <v>review_time</v>
      </c>
      <c r="G55" s="207" t="s">
        <v>620</v>
      </c>
      <c r="H55" s="176" t="s">
        <v>93</v>
      </c>
      <c r="I55" s="176"/>
      <c r="J55" s="53">
        <v>1</v>
      </c>
      <c r="K55" s="176"/>
      <c r="L55" s="176"/>
      <c r="M55" s="176"/>
      <c r="N55" s="176"/>
      <c r="O55" s="176"/>
      <c r="P55" s="176"/>
      <c r="Q55" s="176"/>
      <c r="R55" s="176"/>
      <c r="S55" s="186"/>
      <c r="T55" s="145"/>
      <c r="AL55" s="43"/>
      <c r="AU55" s="41"/>
      <c r="AV55" s="41"/>
      <c r="AW55" s="41"/>
      <c r="AX55" s="41"/>
      <c r="AY55" s="41"/>
      <c r="AZ55" s="41"/>
      <c r="BA55" s="41"/>
      <c r="BB55" s="41"/>
      <c r="BC55" s="38"/>
      <c r="BD55" s="38"/>
      <c r="BE55" s="38"/>
      <c r="BF55" s="38"/>
      <c r="BG55" s="40"/>
      <c r="BH55" s="39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7"/>
    </row>
    <row r="56" spans="1:85" s="42" customFormat="1" x14ac:dyDescent="0.4">
      <c r="A56" s="36"/>
      <c r="B56" s="265" t="s">
        <v>399</v>
      </c>
      <c r="C56" s="266" t="s">
        <v>432</v>
      </c>
      <c r="D56" s="179" t="s">
        <v>447</v>
      </c>
      <c r="E56" s="176" t="s">
        <v>461</v>
      </c>
      <c r="F56" s="111" t="str">
        <f t="shared" si="3"/>
        <v>review_good</v>
      </c>
      <c r="G56" s="211" t="s">
        <v>163</v>
      </c>
      <c r="H56" s="79">
        <v>12</v>
      </c>
      <c r="I56" s="176"/>
      <c r="J56" s="53">
        <v>1</v>
      </c>
      <c r="K56" s="176"/>
      <c r="L56" s="176"/>
      <c r="M56" s="176"/>
      <c r="N56" s="176"/>
      <c r="O56" s="176"/>
      <c r="P56" s="176"/>
      <c r="Q56" s="176"/>
      <c r="R56" s="176"/>
      <c r="S56" s="186"/>
      <c r="T56" s="145"/>
      <c r="AL56" s="43"/>
      <c r="AU56" s="41"/>
      <c r="AV56" s="41"/>
      <c r="AW56" s="41"/>
      <c r="AX56" s="41"/>
      <c r="AY56" s="41"/>
      <c r="AZ56" s="41"/>
      <c r="BA56" s="41"/>
      <c r="BB56" s="41"/>
      <c r="BC56" s="38"/>
      <c r="BD56" s="38"/>
      <c r="BE56" s="38"/>
      <c r="BF56" s="38"/>
      <c r="BG56" s="40"/>
      <c r="BH56" s="39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38"/>
      <c r="CG56" s="37"/>
    </row>
    <row r="57" spans="1:85" s="42" customFormat="1" x14ac:dyDescent="0.4">
      <c r="A57" s="36"/>
      <c r="B57" s="265" t="s">
        <v>621</v>
      </c>
      <c r="C57" s="266" t="s">
        <v>433</v>
      </c>
      <c r="D57" s="179" t="s">
        <v>447</v>
      </c>
      <c r="E57" s="176" t="s">
        <v>622</v>
      </c>
      <c r="F57" s="111" t="str">
        <f t="shared" si="3"/>
        <v>review_bad</v>
      </c>
      <c r="G57" s="211" t="s">
        <v>623</v>
      </c>
      <c r="H57" s="79">
        <v>12</v>
      </c>
      <c r="I57" s="176"/>
      <c r="J57" s="53">
        <v>1</v>
      </c>
      <c r="K57" s="176"/>
      <c r="L57" s="176"/>
      <c r="M57" s="176"/>
      <c r="N57" s="176"/>
      <c r="O57" s="176"/>
      <c r="P57" s="176"/>
      <c r="Q57" s="176"/>
      <c r="R57" s="176"/>
      <c r="S57" s="186"/>
      <c r="T57" s="145"/>
      <c r="AL57" s="43"/>
      <c r="AU57" s="41"/>
      <c r="AV57" s="41"/>
      <c r="AW57" s="41"/>
      <c r="AX57" s="41"/>
      <c r="AY57" s="41"/>
      <c r="AZ57" s="41"/>
      <c r="BA57" s="41"/>
      <c r="BB57" s="41"/>
      <c r="BC57" s="38"/>
      <c r="BD57" s="38"/>
      <c r="BE57" s="38"/>
      <c r="BF57" s="38"/>
      <c r="BG57" s="40"/>
      <c r="BH57" s="39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38"/>
      <c r="CE57" s="38"/>
      <c r="CF57" s="38"/>
      <c r="CG57" s="37"/>
    </row>
    <row r="58" spans="1:85" s="42" customFormat="1" x14ac:dyDescent="0.4">
      <c r="A58" s="36"/>
      <c r="B58" s="265" t="s">
        <v>402</v>
      </c>
      <c r="C58" s="266" t="s">
        <v>431</v>
      </c>
      <c r="D58" s="179" t="s">
        <v>447</v>
      </c>
      <c r="E58" s="176" t="s">
        <v>624</v>
      </c>
      <c r="F58" s="111" t="str">
        <f t="shared" si="3"/>
        <v>review_coment</v>
      </c>
      <c r="G58" s="211" t="s">
        <v>625</v>
      </c>
      <c r="H58" s="176"/>
      <c r="I58" s="176"/>
      <c r="J58" s="53">
        <v>1</v>
      </c>
      <c r="K58" s="176"/>
      <c r="L58" s="176"/>
      <c r="M58" s="267"/>
      <c r="N58" s="176"/>
      <c r="O58" s="176"/>
      <c r="P58" s="176"/>
      <c r="Q58" s="176"/>
      <c r="R58" s="176"/>
      <c r="S58" s="186"/>
      <c r="T58" s="145"/>
      <c r="AL58" s="43"/>
      <c r="AU58" s="41"/>
      <c r="AV58" s="41"/>
      <c r="AW58" s="41"/>
      <c r="AX58" s="41"/>
      <c r="AY58" s="41"/>
      <c r="AZ58" s="41"/>
      <c r="BA58" s="41"/>
      <c r="BB58" s="41"/>
      <c r="BC58" s="38"/>
      <c r="BD58" s="38"/>
      <c r="BE58" s="38"/>
      <c r="BF58" s="38"/>
      <c r="BG58" s="40"/>
      <c r="BH58" s="39"/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38"/>
      <c r="CE58" s="38"/>
      <c r="CF58" s="38"/>
      <c r="CG58" s="37"/>
    </row>
    <row r="59" spans="1:85" s="42" customFormat="1" ht="19.5" thickBot="1" x14ac:dyDescent="0.45">
      <c r="A59" s="36"/>
      <c r="B59" s="268" t="s">
        <v>403</v>
      </c>
      <c r="C59" s="269" t="s">
        <v>626</v>
      </c>
      <c r="D59" s="189" t="s">
        <v>447</v>
      </c>
      <c r="E59" s="188" t="s">
        <v>464</v>
      </c>
      <c r="F59" s="112" t="str">
        <f t="shared" si="3"/>
        <v>review_seller_id</v>
      </c>
      <c r="G59" s="206" t="s">
        <v>107</v>
      </c>
      <c r="H59" s="79">
        <v>12</v>
      </c>
      <c r="I59" s="188"/>
      <c r="J59" s="53">
        <v>1</v>
      </c>
      <c r="K59" s="188"/>
      <c r="L59" s="188"/>
      <c r="M59" s="53">
        <v>1</v>
      </c>
      <c r="N59" s="188" t="s">
        <v>627</v>
      </c>
      <c r="O59" s="188" t="s">
        <v>628</v>
      </c>
      <c r="P59" s="188"/>
      <c r="Q59" s="188"/>
      <c r="R59" s="188"/>
      <c r="S59" s="190"/>
      <c r="T59" s="145"/>
      <c r="AL59" s="43"/>
      <c r="AU59" s="41"/>
      <c r="AV59" s="41"/>
      <c r="AW59" s="41"/>
      <c r="AX59" s="41"/>
      <c r="AY59" s="41"/>
      <c r="AZ59" s="41"/>
      <c r="BA59" s="41"/>
      <c r="BB59" s="41"/>
      <c r="BC59" s="38"/>
      <c r="BD59" s="38"/>
      <c r="BE59" s="38"/>
      <c r="BF59" s="38"/>
      <c r="BG59" s="40"/>
      <c r="BH59" s="39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  <c r="CE59" s="38"/>
      <c r="CF59" s="38"/>
      <c r="CG59" s="37"/>
    </row>
    <row r="60" spans="1:85" s="42" customFormat="1" x14ac:dyDescent="0.4">
      <c r="A60" s="36"/>
      <c r="B60"/>
      <c r="C60"/>
      <c r="D60"/>
      <c r="E60"/>
      <c r="F60"/>
      <c r="G60" s="173"/>
      <c r="H60"/>
      <c r="I60"/>
      <c r="J60"/>
      <c r="K60"/>
      <c r="L60"/>
      <c r="M60"/>
      <c r="N60"/>
      <c r="O60"/>
      <c r="P60"/>
      <c r="Q60"/>
      <c r="R60"/>
      <c r="S60"/>
      <c r="T60" s="145"/>
      <c r="AL60" s="43"/>
      <c r="AU60" s="41"/>
      <c r="AV60" s="41"/>
      <c r="AW60" s="41"/>
      <c r="AX60" s="41"/>
      <c r="AY60" s="41"/>
      <c r="AZ60" s="41"/>
      <c r="BA60" s="41"/>
      <c r="BB60" s="41"/>
      <c r="BC60" s="38"/>
      <c r="BD60" s="38"/>
      <c r="BE60" s="38"/>
      <c r="BF60" s="38"/>
      <c r="BG60" s="40"/>
      <c r="BH60" s="39"/>
      <c r="BI60" s="38"/>
      <c r="BJ60" s="38"/>
      <c r="BK60" s="38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  <c r="CA60" s="38"/>
      <c r="CB60" s="38"/>
      <c r="CC60" s="38"/>
      <c r="CD60" s="38"/>
      <c r="CE60" s="38"/>
      <c r="CF60" s="38"/>
      <c r="CG60" s="37"/>
    </row>
    <row r="61" spans="1:85" s="42" customFormat="1" ht="19.5" thickBot="1" x14ac:dyDescent="0.45">
      <c r="A61" s="36"/>
      <c r="B61" t="s">
        <v>629</v>
      </c>
      <c r="C61"/>
      <c r="D61"/>
      <c r="E61"/>
      <c r="F61"/>
      <c r="G61" s="173"/>
      <c r="H61"/>
      <c r="I61"/>
      <c r="J61"/>
      <c r="K61"/>
      <c r="L61"/>
      <c r="M61"/>
      <c r="N61"/>
      <c r="O61"/>
      <c r="P61"/>
      <c r="Q61"/>
      <c r="R61"/>
      <c r="S61"/>
      <c r="T61" s="145"/>
      <c r="AL61" s="43"/>
      <c r="AU61" s="41"/>
      <c r="AV61" s="41"/>
      <c r="AW61" s="41"/>
      <c r="AX61" s="41"/>
      <c r="AY61" s="41"/>
      <c r="AZ61" s="41"/>
      <c r="BA61" s="41"/>
      <c r="BB61" s="41"/>
      <c r="BC61" s="38"/>
      <c r="BD61" s="38"/>
      <c r="BE61" s="38"/>
      <c r="BF61" s="38"/>
      <c r="BG61" s="40"/>
      <c r="BH61" s="39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/>
      <c r="CC61" s="38"/>
      <c r="CD61" s="38"/>
      <c r="CE61" s="38"/>
      <c r="CF61" s="38"/>
      <c r="CG61" s="37"/>
    </row>
    <row r="62" spans="1:85" s="42" customFormat="1" ht="19.5" thickBot="1" x14ac:dyDescent="0.45">
      <c r="A62" s="36"/>
      <c r="B62" s="487" t="s">
        <v>122</v>
      </c>
      <c r="C62" s="489" t="s">
        <v>100</v>
      </c>
      <c r="D62" s="491" t="s">
        <v>121</v>
      </c>
      <c r="E62" s="492"/>
      <c r="F62" s="163"/>
      <c r="G62" s="496" t="s">
        <v>120</v>
      </c>
      <c r="H62" s="486" t="s">
        <v>119</v>
      </c>
      <c r="I62" s="479" t="s">
        <v>552</v>
      </c>
      <c r="J62" s="486" t="s">
        <v>630</v>
      </c>
      <c r="K62" s="486" t="s">
        <v>631</v>
      </c>
      <c r="L62" s="486" t="s">
        <v>632</v>
      </c>
      <c r="M62" s="486" t="s">
        <v>633</v>
      </c>
      <c r="N62" s="479" t="s">
        <v>634</v>
      </c>
      <c r="O62" s="481" t="s">
        <v>635</v>
      </c>
      <c r="P62" s="481" t="s">
        <v>113</v>
      </c>
      <c r="Q62" s="481" t="s">
        <v>516</v>
      </c>
      <c r="R62" s="481" t="s">
        <v>160</v>
      </c>
      <c r="S62" s="483" t="s">
        <v>636</v>
      </c>
      <c r="T62" s="145"/>
      <c r="AL62" s="43"/>
      <c r="AU62" s="41"/>
      <c r="AV62" s="41"/>
      <c r="AW62" s="41"/>
      <c r="AX62" s="41"/>
      <c r="AY62" s="41"/>
      <c r="AZ62" s="41"/>
      <c r="BA62" s="41"/>
      <c r="BB62" s="41"/>
      <c r="BC62" s="38"/>
      <c r="BD62" s="38"/>
      <c r="BE62" s="38"/>
      <c r="BF62" s="38"/>
      <c r="BG62" s="40"/>
      <c r="BH62" s="39"/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/>
      <c r="CC62" s="38"/>
      <c r="CD62" s="38"/>
      <c r="CE62" s="38"/>
      <c r="CF62" s="38"/>
      <c r="CG62" s="37"/>
    </row>
    <row r="63" spans="1:85" ht="19.5" thickBot="1" x14ac:dyDescent="0.45">
      <c r="B63" s="494"/>
      <c r="C63" s="495"/>
      <c r="D63" s="174" t="s">
        <v>111</v>
      </c>
      <c r="E63" s="163" t="s">
        <v>110</v>
      </c>
      <c r="F63" s="175"/>
      <c r="G63" s="497"/>
      <c r="H63" s="498"/>
      <c r="I63" s="499"/>
      <c r="J63" s="498"/>
      <c r="K63" s="498"/>
      <c r="L63" s="498"/>
      <c r="M63" s="498"/>
      <c r="N63" s="498"/>
      <c r="O63" s="500"/>
      <c r="P63" s="500"/>
      <c r="Q63" s="500"/>
      <c r="R63" s="500"/>
      <c r="S63" s="493"/>
    </row>
    <row r="64" spans="1:85" s="42" customFormat="1" ht="19.5" thickBot="1" x14ac:dyDescent="0.45">
      <c r="A64" s="36"/>
      <c r="B64" s="137" t="s">
        <v>401</v>
      </c>
      <c r="C64" s="201" t="s">
        <v>637</v>
      </c>
      <c r="D64" s="193" t="s">
        <v>565</v>
      </c>
      <c r="E64" s="194" t="s">
        <v>638</v>
      </c>
      <c r="F64" s="110" t="str">
        <f t="shared" ref="F64:F78" si="4">D64 &amp;E64</f>
        <v>order_id</v>
      </c>
      <c r="G64" s="206" t="s">
        <v>639</v>
      </c>
      <c r="H64" s="260">
        <v>5</v>
      </c>
      <c r="I64" s="194"/>
      <c r="J64" s="53">
        <v>1</v>
      </c>
      <c r="K64" s="59">
        <v>1</v>
      </c>
      <c r="L64" s="59">
        <v>1</v>
      </c>
      <c r="M64" s="194"/>
      <c r="N64" s="194"/>
      <c r="O64" s="194"/>
      <c r="P64" s="194"/>
      <c r="Q64" s="194">
        <v>1</v>
      </c>
      <c r="R64" s="194"/>
      <c r="S64" s="195"/>
      <c r="T64" s="145"/>
      <c r="AL64" s="43"/>
      <c r="AU64" s="41"/>
      <c r="AV64" s="41"/>
      <c r="AW64" s="41"/>
      <c r="AX64" s="41"/>
      <c r="AY64" s="41"/>
      <c r="AZ64" s="41"/>
      <c r="BA64" s="41"/>
      <c r="BB64" s="41"/>
      <c r="BC64" s="38"/>
      <c r="BD64" s="38"/>
      <c r="BE64" s="38"/>
      <c r="BF64" s="38"/>
      <c r="BG64" s="40"/>
      <c r="BH64" s="39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B64" s="38"/>
      <c r="CC64" s="38"/>
      <c r="CD64" s="38"/>
      <c r="CE64" s="38"/>
      <c r="CF64" s="38"/>
      <c r="CG64" s="37"/>
    </row>
    <row r="65" spans="1:85" s="42" customFormat="1" x14ac:dyDescent="0.4">
      <c r="A65" s="36"/>
      <c r="B65" s="265" t="s">
        <v>398</v>
      </c>
      <c r="C65" s="266" t="s">
        <v>640</v>
      </c>
      <c r="D65" s="179" t="s">
        <v>641</v>
      </c>
      <c r="E65" s="176" t="s">
        <v>466</v>
      </c>
      <c r="F65" s="111" t="str">
        <f t="shared" si="4"/>
        <v>order_time</v>
      </c>
      <c r="G65" s="207" t="s">
        <v>596</v>
      </c>
      <c r="H65" s="176" t="s">
        <v>93</v>
      </c>
      <c r="I65" s="176"/>
      <c r="J65" s="53">
        <v>1</v>
      </c>
      <c r="K65" s="176"/>
      <c r="L65" s="176"/>
      <c r="M65" s="176"/>
      <c r="N65" s="176"/>
      <c r="O65" s="176"/>
      <c r="P65" s="176"/>
      <c r="Q65" s="176"/>
      <c r="R65" s="176"/>
      <c r="S65" s="186"/>
      <c r="T65" s="145"/>
      <c r="AL65" s="43"/>
      <c r="AU65" s="41"/>
      <c r="AV65" s="41"/>
      <c r="AW65" s="41"/>
      <c r="AX65" s="41"/>
      <c r="AY65" s="41"/>
      <c r="AZ65" s="41"/>
      <c r="BA65" s="41"/>
      <c r="BB65" s="41"/>
      <c r="BC65" s="38"/>
      <c r="BD65" s="38"/>
      <c r="BE65" s="38"/>
      <c r="BF65" s="38"/>
      <c r="BG65" s="40"/>
      <c r="BH65" s="39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38"/>
      <c r="CG65" s="37"/>
    </row>
    <row r="66" spans="1:85" s="42" customFormat="1" ht="19.5" thickBot="1" x14ac:dyDescent="0.45">
      <c r="A66" s="36"/>
      <c r="B66" s="265" t="s">
        <v>642</v>
      </c>
      <c r="C66" s="266" t="s">
        <v>643</v>
      </c>
      <c r="D66" s="179" t="s">
        <v>448</v>
      </c>
      <c r="E66" s="176" t="s">
        <v>644</v>
      </c>
      <c r="F66" s="111" t="str">
        <f t="shared" si="4"/>
        <v>order_eveluated</v>
      </c>
      <c r="G66" s="206" t="s">
        <v>123</v>
      </c>
      <c r="H66" s="79">
        <v>1</v>
      </c>
      <c r="I66" s="176"/>
      <c r="J66" s="53"/>
      <c r="K66" s="176"/>
      <c r="L66" s="176"/>
      <c r="M66" s="176"/>
      <c r="N66" s="176"/>
      <c r="O66" s="176"/>
      <c r="P66" s="176"/>
      <c r="Q66" s="176"/>
      <c r="R66" s="176"/>
      <c r="S66" s="186"/>
      <c r="T66" s="145"/>
      <c r="AL66" s="43"/>
      <c r="AU66" s="41"/>
      <c r="AV66" s="41"/>
      <c r="AW66" s="41"/>
      <c r="AX66" s="41"/>
      <c r="AY66" s="41"/>
      <c r="AZ66" s="41"/>
      <c r="BA66" s="41"/>
      <c r="BB66" s="41"/>
      <c r="BC66" s="38"/>
      <c r="BD66" s="38"/>
      <c r="BE66" s="38"/>
      <c r="BF66" s="38"/>
      <c r="BG66" s="40"/>
      <c r="BH66" s="39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38"/>
      <c r="CC66" s="38"/>
      <c r="CD66" s="38"/>
      <c r="CE66" s="38"/>
      <c r="CF66" s="38"/>
      <c r="CG66" s="37"/>
    </row>
    <row r="67" spans="1:85" ht="19.5" thickBot="1" x14ac:dyDescent="0.45">
      <c r="B67" s="265" t="s">
        <v>407</v>
      </c>
      <c r="C67" s="142" t="s">
        <v>415</v>
      </c>
      <c r="D67" s="179" t="s">
        <v>645</v>
      </c>
      <c r="E67" s="143" t="s">
        <v>472</v>
      </c>
      <c r="F67" s="111" t="str">
        <f t="shared" si="4"/>
        <v>order_quantity</v>
      </c>
      <c r="G67" s="206" t="s">
        <v>646</v>
      </c>
      <c r="H67" s="79">
        <v>2</v>
      </c>
      <c r="I67" s="54"/>
      <c r="J67" s="53">
        <v>1</v>
      </c>
      <c r="K67" s="54"/>
      <c r="L67" s="54"/>
      <c r="M67" s="270"/>
      <c r="N67" s="178"/>
      <c r="O67" s="178"/>
      <c r="P67" s="178"/>
      <c r="Q67" s="178"/>
      <c r="R67" s="178"/>
      <c r="S67" s="196"/>
    </row>
    <row r="68" spans="1:85" ht="19.5" thickBot="1" x14ac:dyDescent="0.45">
      <c r="B68" s="91" t="s">
        <v>374</v>
      </c>
      <c r="C68" s="142" t="s">
        <v>647</v>
      </c>
      <c r="D68" s="179" t="s">
        <v>648</v>
      </c>
      <c r="E68" s="143" t="s">
        <v>649</v>
      </c>
      <c r="F68" s="111" t="str">
        <f t="shared" si="4"/>
        <v>order_item_id</v>
      </c>
      <c r="G68" s="206" t="s">
        <v>646</v>
      </c>
      <c r="H68" s="79">
        <v>5</v>
      </c>
      <c r="I68" s="54"/>
      <c r="J68" s="53">
        <v>1</v>
      </c>
      <c r="K68" s="54"/>
      <c r="L68" s="54"/>
      <c r="M68" s="53">
        <v>1</v>
      </c>
      <c r="N68" s="271" t="s">
        <v>650</v>
      </c>
      <c r="O68" s="272" t="s">
        <v>651</v>
      </c>
      <c r="P68" s="178"/>
      <c r="Q68" s="178"/>
      <c r="R68" s="178"/>
      <c r="S68" s="196"/>
    </row>
    <row r="69" spans="1:85" ht="19.5" thickBot="1" x14ac:dyDescent="0.45">
      <c r="B69" s="91" t="s">
        <v>409</v>
      </c>
      <c r="C69" s="142" t="s">
        <v>652</v>
      </c>
      <c r="D69" s="179" t="s">
        <v>653</v>
      </c>
      <c r="E69" s="143" t="s">
        <v>654</v>
      </c>
      <c r="F69" s="111" t="str">
        <f t="shared" si="4"/>
        <v>order_user_id</v>
      </c>
      <c r="G69" s="206" t="s">
        <v>579</v>
      </c>
      <c r="H69" s="79">
        <v>12</v>
      </c>
      <c r="I69" s="54"/>
      <c r="J69" s="53">
        <v>1</v>
      </c>
      <c r="K69" s="54"/>
      <c r="L69" s="54"/>
      <c r="M69" s="53"/>
      <c r="N69" s="178"/>
      <c r="O69" s="178"/>
      <c r="P69" s="178"/>
      <c r="Q69" s="178"/>
      <c r="R69" s="178"/>
      <c r="S69" s="196"/>
    </row>
    <row r="70" spans="1:85" ht="19.5" thickBot="1" x14ac:dyDescent="0.45">
      <c r="B70" s="214" t="s">
        <v>655</v>
      </c>
      <c r="C70" s="240" t="s">
        <v>656</v>
      </c>
      <c r="D70" s="179" t="s">
        <v>657</v>
      </c>
      <c r="E70" s="143" t="s">
        <v>658</v>
      </c>
      <c r="F70" s="111" t="str">
        <f t="shared" si="4"/>
        <v>order_user_name</v>
      </c>
      <c r="G70" s="206" t="s">
        <v>107</v>
      </c>
      <c r="H70" s="79">
        <v>30</v>
      </c>
      <c r="I70" s="54"/>
      <c r="J70" s="53"/>
      <c r="K70" s="54"/>
      <c r="L70" s="54"/>
      <c r="M70" s="53"/>
      <c r="N70" s="178"/>
      <c r="O70" s="178"/>
      <c r="P70" s="178"/>
      <c r="Q70" s="178"/>
      <c r="R70" s="178"/>
      <c r="S70" s="196"/>
    </row>
    <row r="71" spans="1:85" ht="19.5" thickBot="1" x14ac:dyDescent="0.45">
      <c r="B71" s="214" t="s">
        <v>410</v>
      </c>
      <c r="C71" s="240" t="s">
        <v>417</v>
      </c>
      <c r="D71" s="179" t="s">
        <v>659</v>
      </c>
      <c r="E71" s="111" t="s">
        <v>464</v>
      </c>
      <c r="F71" s="111" t="str">
        <f t="shared" si="4"/>
        <v>order_seller_id</v>
      </c>
      <c r="G71" s="206" t="s">
        <v>562</v>
      </c>
      <c r="H71" s="79">
        <v>12</v>
      </c>
      <c r="I71" s="54"/>
      <c r="J71" s="53">
        <v>1</v>
      </c>
      <c r="K71" s="54"/>
      <c r="L71" s="54"/>
      <c r="M71" s="53">
        <v>1</v>
      </c>
      <c r="N71" s="271" t="s">
        <v>660</v>
      </c>
      <c r="O71" s="272" t="s">
        <v>661</v>
      </c>
      <c r="P71" s="178"/>
      <c r="Q71" s="178"/>
      <c r="R71" s="178"/>
      <c r="S71" s="196"/>
    </row>
    <row r="72" spans="1:85" x14ac:dyDescent="0.4">
      <c r="B72" s="273" t="s">
        <v>379</v>
      </c>
      <c r="C72" s="274" t="s">
        <v>662</v>
      </c>
      <c r="D72" s="179" t="s">
        <v>657</v>
      </c>
      <c r="E72" s="109" t="s">
        <v>663</v>
      </c>
      <c r="F72" s="104" t="str">
        <f t="shared" si="4"/>
        <v>order_seller_name</v>
      </c>
      <c r="G72" s="275" t="s">
        <v>664</v>
      </c>
      <c r="H72" s="79">
        <v>30</v>
      </c>
      <c r="I72" s="54"/>
      <c r="J72" s="53"/>
      <c r="K72" s="54"/>
      <c r="L72" s="54"/>
      <c r="M72" s="78"/>
      <c r="N72" s="178"/>
      <c r="O72" s="178"/>
      <c r="P72" s="178"/>
      <c r="Q72" s="276"/>
      <c r="R72" s="276"/>
      <c r="S72" s="196"/>
    </row>
    <row r="73" spans="1:85" x14ac:dyDescent="0.4">
      <c r="B73" s="91" t="s">
        <v>665</v>
      </c>
      <c r="C73" s="90" t="s">
        <v>666</v>
      </c>
      <c r="D73" s="179" t="s">
        <v>567</v>
      </c>
      <c r="E73" s="109" t="s">
        <v>667</v>
      </c>
      <c r="F73" s="104" t="str">
        <f t="shared" si="4"/>
        <v>order_shipped</v>
      </c>
      <c r="G73" s="275" t="s">
        <v>668</v>
      </c>
      <c r="H73" s="79">
        <v>1</v>
      </c>
      <c r="I73" s="54"/>
      <c r="J73" s="53"/>
      <c r="K73" s="54"/>
      <c r="L73" s="54"/>
      <c r="M73" s="78"/>
      <c r="N73" s="178"/>
      <c r="O73" s="178"/>
      <c r="P73" s="178"/>
      <c r="Q73" s="276"/>
      <c r="R73" s="276"/>
      <c r="S73" s="196"/>
    </row>
    <row r="74" spans="1:85" x14ac:dyDescent="0.4">
      <c r="B74" s="91" t="s">
        <v>360</v>
      </c>
      <c r="C74" s="90" t="s">
        <v>530</v>
      </c>
      <c r="D74" s="179" t="s">
        <v>669</v>
      </c>
      <c r="E74" s="109" t="s">
        <v>364</v>
      </c>
      <c r="F74" s="104" t="str">
        <f t="shared" si="4"/>
        <v>order_high_postalcode</v>
      </c>
      <c r="G74" s="207" t="s">
        <v>670</v>
      </c>
      <c r="H74" s="54">
        <v>3</v>
      </c>
      <c r="I74" s="54"/>
      <c r="J74" s="53">
        <v>1</v>
      </c>
      <c r="K74" s="53"/>
      <c r="L74" s="53"/>
      <c r="M74" s="53"/>
      <c r="N74" s="53"/>
      <c r="O74" s="53"/>
      <c r="P74" s="53"/>
      <c r="Q74" s="52"/>
      <c r="R74" s="52">
        <v>1</v>
      </c>
      <c r="S74" s="51">
        <v>1</v>
      </c>
    </row>
    <row r="75" spans="1:85" x14ac:dyDescent="0.4">
      <c r="B75" s="91" t="s">
        <v>361</v>
      </c>
      <c r="C75" s="90" t="s">
        <v>533</v>
      </c>
      <c r="D75" s="179" t="s">
        <v>671</v>
      </c>
      <c r="E75" s="109" t="s">
        <v>535</v>
      </c>
      <c r="F75" s="104" t="str">
        <f t="shared" si="4"/>
        <v>order_low_postalcode</v>
      </c>
      <c r="G75" s="207" t="s">
        <v>670</v>
      </c>
      <c r="H75" s="54">
        <v>4</v>
      </c>
      <c r="I75" s="54"/>
      <c r="J75" s="53">
        <v>1</v>
      </c>
      <c r="K75" s="53"/>
      <c r="L75" s="53"/>
      <c r="M75" s="53"/>
      <c r="N75" s="53"/>
      <c r="O75" s="53"/>
      <c r="P75" s="53"/>
      <c r="Q75" s="52"/>
      <c r="R75" s="52">
        <v>1</v>
      </c>
      <c r="S75" s="51">
        <v>1</v>
      </c>
    </row>
    <row r="76" spans="1:85" x14ac:dyDescent="0.4">
      <c r="B76" s="56" t="s">
        <v>173</v>
      </c>
      <c r="C76" s="90" t="s">
        <v>672</v>
      </c>
      <c r="D76" s="179" t="s">
        <v>673</v>
      </c>
      <c r="E76" s="125" t="s">
        <v>168</v>
      </c>
      <c r="F76" s="104" t="str">
        <f t="shared" si="4"/>
        <v>order_address_1</v>
      </c>
      <c r="G76" s="208" t="s">
        <v>674</v>
      </c>
      <c r="H76" s="54">
        <v>4</v>
      </c>
      <c r="I76" s="54"/>
      <c r="J76" s="53">
        <v>1</v>
      </c>
      <c r="K76" s="53"/>
      <c r="L76" s="53"/>
      <c r="M76" s="53"/>
      <c r="N76" s="53"/>
      <c r="O76" s="53"/>
      <c r="P76" s="53"/>
      <c r="Q76" s="52"/>
      <c r="R76" s="52"/>
      <c r="S76" s="51"/>
    </row>
    <row r="77" spans="1:85" x14ac:dyDescent="0.4">
      <c r="B77" s="56" t="s">
        <v>175</v>
      </c>
      <c r="C77" s="90" t="s">
        <v>675</v>
      </c>
      <c r="D77" s="179" t="s">
        <v>671</v>
      </c>
      <c r="E77" s="126" t="s">
        <v>676</v>
      </c>
      <c r="F77" s="104" t="str">
        <f t="shared" si="4"/>
        <v>order_address_2</v>
      </c>
      <c r="G77" s="208" t="s">
        <v>579</v>
      </c>
      <c r="H77" s="54">
        <v>20</v>
      </c>
      <c r="I77" s="54"/>
      <c r="J77" s="53">
        <v>1</v>
      </c>
      <c r="K77" s="53"/>
      <c r="L77" s="53"/>
      <c r="M77" s="53"/>
      <c r="N77" s="53"/>
      <c r="O77" s="53"/>
      <c r="P77" s="53"/>
      <c r="Q77" s="52"/>
      <c r="R77" s="52"/>
      <c r="S77" s="51"/>
    </row>
    <row r="78" spans="1:85" x14ac:dyDescent="0.4">
      <c r="B78" s="56" t="s">
        <v>178</v>
      </c>
      <c r="C78" s="90" t="s">
        <v>677</v>
      </c>
      <c r="D78" s="179" t="s">
        <v>671</v>
      </c>
      <c r="E78" s="126" t="s">
        <v>678</v>
      </c>
      <c r="F78" s="104" t="str">
        <f t="shared" si="4"/>
        <v>order_address_3</v>
      </c>
      <c r="G78" s="208" t="s">
        <v>107</v>
      </c>
      <c r="H78" s="54">
        <v>30</v>
      </c>
      <c r="I78" s="54"/>
      <c r="J78" s="53">
        <v>1</v>
      </c>
      <c r="K78" s="53"/>
      <c r="L78" s="53"/>
      <c r="M78" s="53"/>
      <c r="N78" s="53"/>
      <c r="O78" s="53"/>
      <c r="P78" s="53"/>
      <c r="Q78" s="52"/>
      <c r="R78" s="52"/>
      <c r="S78" s="51"/>
    </row>
    <row r="79" spans="1:85" x14ac:dyDescent="0.4">
      <c r="B79" s="149"/>
      <c r="C79" s="277"/>
      <c r="D79" s="278"/>
      <c r="E79" s="279"/>
      <c r="F79" s="280"/>
      <c r="G79" s="281"/>
      <c r="H79" s="161"/>
      <c r="I79" s="161"/>
      <c r="J79" s="282"/>
      <c r="K79" s="282"/>
      <c r="L79" s="282"/>
      <c r="M79" s="282"/>
      <c r="N79" s="282"/>
      <c r="O79" s="282"/>
      <c r="P79" s="282"/>
      <c r="Q79" s="282"/>
      <c r="R79" s="282"/>
      <c r="S79" s="282"/>
    </row>
    <row r="80" spans="1:85" s="42" customFormat="1" ht="19.5" thickBot="1" x14ac:dyDescent="0.45">
      <c r="A80" s="36"/>
      <c r="B80" t="s">
        <v>420</v>
      </c>
      <c r="C80"/>
      <c r="D80"/>
      <c r="E80"/>
      <c r="F80"/>
      <c r="G80" s="173"/>
      <c r="H80"/>
      <c r="I80"/>
      <c r="J80"/>
      <c r="K80"/>
      <c r="L80"/>
      <c r="M80"/>
      <c r="N80"/>
      <c r="O80"/>
      <c r="P80"/>
      <c r="Q80"/>
      <c r="R80"/>
      <c r="S80"/>
      <c r="T80" s="145"/>
      <c r="AL80" s="43"/>
      <c r="AU80" s="41"/>
      <c r="AV80" s="41"/>
      <c r="AW80" s="41"/>
      <c r="AX80" s="41"/>
      <c r="AY80" s="41"/>
      <c r="AZ80" s="41"/>
      <c r="BA80" s="41"/>
      <c r="BB80" s="41"/>
      <c r="BC80" s="38"/>
      <c r="BD80" s="38"/>
      <c r="BE80" s="38"/>
      <c r="BF80" s="38"/>
      <c r="BG80" s="40"/>
      <c r="BH80" s="39"/>
      <c r="BI80" s="38"/>
      <c r="BJ80" s="38"/>
      <c r="BK80" s="38"/>
      <c r="BL80" s="38"/>
      <c r="BM80" s="38"/>
      <c r="BN80" s="38"/>
      <c r="BO80" s="38"/>
      <c r="BP80" s="38"/>
      <c r="BQ80" s="38"/>
      <c r="BR80" s="38"/>
      <c r="BS80" s="38"/>
      <c r="BT80" s="38"/>
      <c r="BU80" s="38"/>
      <c r="BV80" s="38"/>
      <c r="BW80" s="38"/>
      <c r="BX80" s="38"/>
      <c r="BY80" s="38"/>
      <c r="BZ80" s="38"/>
      <c r="CA80" s="38"/>
      <c r="CB80" s="38"/>
      <c r="CC80" s="38"/>
      <c r="CD80" s="38"/>
      <c r="CE80" s="38"/>
      <c r="CF80" s="38"/>
      <c r="CG80" s="37"/>
    </row>
    <row r="81" spans="1:85" s="42" customFormat="1" ht="19.5" thickBot="1" x14ac:dyDescent="0.45">
      <c r="A81" s="36"/>
      <c r="B81" s="487" t="s">
        <v>122</v>
      </c>
      <c r="C81" s="489" t="s">
        <v>100</v>
      </c>
      <c r="D81" s="491" t="s">
        <v>121</v>
      </c>
      <c r="E81" s="492"/>
      <c r="F81" s="163"/>
      <c r="G81" s="496" t="s">
        <v>120</v>
      </c>
      <c r="H81" s="486" t="s">
        <v>119</v>
      </c>
      <c r="I81" s="479" t="s">
        <v>508</v>
      </c>
      <c r="J81" s="486" t="s">
        <v>118</v>
      </c>
      <c r="K81" s="486" t="s">
        <v>679</v>
      </c>
      <c r="L81" s="486" t="s">
        <v>680</v>
      </c>
      <c r="M81" s="486" t="s">
        <v>681</v>
      </c>
      <c r="N81" s="479" t="s">
        <v>554</v>
      </c>
      <c r="O81" s="481" t="s">
        <v>114</v>
      </c>
      <c r="P81" s="481" t="s">
        <v>113</v>
      </c>
      <c r="Q81" s="481" t="s">
        <v>682</v>
      </c>
      <c r="R81" s="481" t="s">
        <v>160</v>
      </c>
      <c r="S81" s="483" t="s">
        <v>159</v>
      </c>
      <c r="T81" s="145"/>
      <c r="AL81" s="43"/>
      <c r="AU81" s="41"/>
      <c r="AV81" s="41"/>
      <c r="AW81" s="41"/>
      <c r="AX81" s="41"/>
      <c r="AY81" s="41"/>
      <c r="AZ81" s="41"/>
      <c r="BA81" s="41"/>
      <c r="BB81" s="41"/>
      <c r="BC81" s="38"/>
      <c r="BD81" s="38"/>
      <c r="BE81" s="38"/>
      <c r="BF81" s="38"/>
      <c r="BG81" s="40"/>
      <c r="BH81" s="39"/>
      <c r="BI81" s="38"/>
      <c r="BJ81" s="38"/>
      <c r="BK81" s="38"/>
      <c r="BL81" s="38"/>
      <c r="BM81" s="38"/>
      <c r="BN81" s="38"/>
      <c r="BO81" s="38"/>
      <c r="BP81" s="38"/>
      <c r="BQ81" s="38"/>
      <c r="BR81" s="38"/>
      <c r="BS81" s="38"/>
      <c r="BT81" s="38"/>
      <c r="BU81" s="38"/>
      <c r="BV81" s="38"/>
      <c r="BW81" s="38"/>
      <c r="BX81" s="38"/>
      <c r="BY81" s="38"/>
      <c r="BZ81" s="38"/>
      <c r="CA81" s="38"/>
      <c r="CB81" s="38"/>
      <c r="CC81" s="38"/>
      <c r="CD81" s="38"/>
      <c r="CE81" s="38"/>
      <c r="CF81" s="38"/>
      <c r="CG81" s="37"/>
    </row>
    <row r="82" spans="1:85" ht="19.5" thickBot="1" x14ac:dyDescent="0.45">
      <c r="B82" s="494"/>
      <c r="C82" s="495"/>
      <c r="D82" s="174" t="s">
        <v>111</v>
      </c>
      <c r="E82" s="163" t="s">
        <v>110</v>
      </c>
      <c r="F82" s="175"/>
      <c r="G82" s="497"/>
      <c r="H82" s="498"/>
      <c r="I82" s="499"/>
      <c r="J82" s="498"/>
      <c r="K82" s="498"/>
      <c r="L82" s="498"/>
      <c r="M82" s="498"/>
      <c r="N82" s="498"/>
      <c r="O82" s="500"/>
      <c r="P82" s="500"/>
      <c r="Q82" s="500"/>
      <c r="R82" s="500"/>
      <c r="S82" s="493"/>
    </row>
    <row r="83" spans="1:85" x14ac:dyDescent="0.4">
      <c r="B83" s="137" t="s">
        <v>683</v>
      </c>
      <c r="C83" s="201" t="s">
        <v>426</v>
      </c>
      <c r="D83" s="182" t="s">
        <v>684</v>
      </c>
      <c r="E83" s="181" t="s">
        <v>685</v>
      </c>
      <c r="F83" s="110" t="str">
        <f t="shared" ref="F83" si="5">D83 &amp;E83</f>
        <v>mail_hash</v>
      </c>
      <c r="G83" s="208" t="s">
        <v>107</v>
      </c>
      <c r="H83" s="60">
        <v>256</v>
      </c>
      <c r="I83" s="60"/>
      <c r="J83" s="53">
        <v>1</v>
      </c>
      <c r="K83" s="59">
        <v>1</v>
      </c>
      <c r="L83" s="59">
        <v>1</v>
      </c>
      <c r="M83" s="183"/>
      <c r="N83" s="183"/>
      <c r="O83" s="183"/>
      <c r="P83" s="183"/>
      <c r="Q83" s="183"/>
      <c r="R83" s="183"/>
      <c r="S83" s="184"/>
    </row>
    <row r="84" spans="1:85" x14ac:dyDescent="0.4">
      <c r="B84" s="91" t="s">
        <v>422</v>
      </c>
      <c r="C84" s="142" t="s">
        <v>424</v>
      </c>
      <c r="D84" s="177" t="s">
        <v>449</v>
      </c>
      <c r="E84" s="143" t="s">
        <v>686</v>
      </c>
      <c r="F84" s="111" t="str">
        <f>D84 &amp;E84</f>
        <v>mail_limit_time</v>
      </c>
      <c r="G84" s="207" t="s">
        <v>687</v>
      </c>
      <c r="H84" s="94" t="s">
        <v>688</v>
      </c>
      <c r="I84" s="54"/>
      <c r="J84" s="53">
        <v>1</v>
      </c>
      <c r="K84" s="54"/>
      <c r="L84" s="54"/>
      <c r="M84" s="178"/>
      <c r="N84" s="178"/>
      <c r="O84" s="178"/>
      <c r="P84" s="178"/>
      <c r="Q84" s="178"/>
      <c r="R84" s="178"/>
      <c r="S84" s="196"/>
    </row>
    <row r="86" spans="1:85" s="42" customFormat="1" ht="19.5" thickBot="1" x14ac:dyDescent="0.45">
      <c r="A86" s="36"/>
      <c r="B86" t="s">
        <v>689</v>
      </c>
      <c r="C86"/>
      <c r="D86"/>
      <c r="E86"/>
      <c r="F86"/>
      <c r="G86" s="173"/>
      <c r="H86"/>
      <c r="I86"/>
      <c r="J86"/>
      <c r="K86"/>
      <c r="L86"/>
      <c r="M86"/>
      <c r="N86"/>
      <c r="O86"/>
      <c r="P86"/>
      <c r="Q86"/>
      <c r="R86"/>
      <c r="S86"/>
      <c r="T86" s="145"/>
      <c r="AL86" s="43"/>
      <c r="AU86" s="41"/>
      <c r="AV86" s="41"/>
      <c r="AW86" s="41"/>
      <c r="AX86" s="41"/>
      <c r="AY86" s="41"/>
      <c r="AZ86" s="41"/>
      <c r="BA86" s="41"/>
      <c r="BB86" s="41"/>
      <c r="BC86" s="38"/>
      <c r="BD86" s="38"/>
      <c r="BE86" s="38"/>
      <c r="BF86" s="38"/>
      <c r="BG86" s="40"/>
      <c r="BH86" s="39"/>
      <c r="BI86" s="38"/>
      <c r="BJ86" s="38"/>
      <c r="BK86" s="38"/>
      <c r="BL86" s="38"/>
      <c r="BM86" s="38"/>
      <c r="BN86" s="38"/>
      <c r="BO86" s="38"/>
      <c r="BP86" s="38"/>
      <c r="BQ86" s="38"/>
      <c r="BR86" s="38"/>
      <c r="BS86" s="38"/>
      <c r="BT86" s="38"/>
      <c r="BU86" s="38"/>
      <c r="BV86" s="38"/>
      <c r="BW86" s="38"/>
      <c r="BX86" s="38"/>
      <c r="BY86" s="38"/>
      <c r="BZ86" s="38"/>
      <c r="CA86" s="38"/>
      <c r="CB86" s="38"/>
      <c r="CC86" s="38"/>
      <c r="CD86" s="38"/>
      <c r="CE86" s="38"/>
      <c r="CF86" s="38"/>
      <c r="CG86" s="37"/>
    </row>
    <row r="87" spans="1:85" s="42" customFormat="1" ht="19.5" thickBot="1" x14ac:dyDescent="0.45">
      <c r="A87" s="36"/>
      <c r="B87" s="487" t="s">
        <v>122</v>
      </c>
      <c r="C87" s="489" t="s">
        <v>100</v>
      </c>
      <c r="D87" s="491" t="s">
        <v>121</v>
      </c>
      <c r="E87" s="492"/>
      <c r="F87" s="163"/>
      <c r="G87" s="496" t="s">
        <v>120</v>
      </c>
      <c r="H87" s="486" t="s">
        <v>119</v>
      </c>
      <c r="I87" s="479" t="s">
        <v>508</v>
      </c>
      <c r="J87" s="486" t="s">
        <v>509</v>
      </c>
      <c r="K87" s="486" t="s">
        <v>553</v>
      </c>
      <c r="L87" s="486" t="s">
        <v>690</v>
      </c>
      <c r="M87" s="486" t="s">
        <v>691</v>
      </c>
      <c r="N87" s="479" t="s">
        <v>692</v>
      </c>
      <c r="O87" s="481" t="s">
        <v>693</v>
      </c>
      <c r="P87" s="481" t="s">
        <v>694</v>
      </c>
      <c r="Q87" s="481" t="s">
        <v>112</v>
      </c>
      <c r="R87" s="481" t="s">
        <v>160</v>
      </c>
      <c r="S87" s="483" t="s">
        <v>517</v>
      </c>
      <c r="T87" s="145"/>
      <c r="AL87" s="43"/>
      <c r="AU87" s="41"/>
      <c r="AV87" s="41"/>
      <c r="AW87" s="41"/>
      <c r="AX87" s="41"/>
      <c r="AY87" s="41"/>
      <c r="AZ87" s="41"/>
      <c r="BA87" s="41"/>
      <c r="BB87" s="41"/>
      <c r="BC87" s="38"/>
      <c r="BD87" s="38"/>
      <c r="BE87" s="38"/>
      <c r="BF87" s="38"/>
      <c r="BG87" s="40"/>
      <c r="BH87" s="39"/>
      <c r="BI87" s="38"/>
      <c r="BJ87" s="38"/>
      <c r="BK87" s="38"/>
      <c r="BL87" s="38"/>
      <c r="BM87" s="38"/>
      <c r="BN87" s="38"/>
      <c r="BO87" s="38"/>
      <c r="BP87" s="38"/>
      <c r="BQ87" s="38"/>
      <c r="BR87" s="38"/>
      <c r="BS87" s="38"/>
      <c r="BT87" s="38"/>
      <c r="BU87" s="38"/>
      <c r="BV87" s="38"/>
      <c r="BW87" s="38"/>
      <c r="BX87" s="38"/>
      <c r="BY87" s="38"/>
      <c r="BZ87" s="38"/>
      <c r="CA87" s="38"/>
      <c r="CB87" s="38"/>
      <c r="CC87" s="38"/>
      <c r="CD87" s="38"/>
      <c r="CE87" s="38"/>
      <c r="CF87" s="38"/>
      <c r="CG87" s="37"/>
    </row>
    <row r="88" spans="1:85" ht="19.5" thickBot="1" x14ac:dyDescent="0.45">
      <c r="B88" s="494"/>
      <c r="C88" s="495"/>
      <c r="D88" s="174" t="s">
        <v>111</v>
      </c>
      <c r="E88" s="163" t="s">
        <v>110</v>
      </c>
      <c r="F88" s="175"/>
      <c r="G88" s="497"/>
      <c r="H88" s="498"/>
      <c r="I88" s="499"/>
      <c r="J88" s="498"/>
      <c r="K88" s="498"/>
      <c r="L88" s="498"/>
      <c r="M88" s="498"/>
      <c r="N88" s="498"/>
      <c r="O88" s="500"/>
      <c r="P88" s="500"/>
      <c r="Q88" s="500"/>
      <c r="R88" s="500"/>
      <c r="S88" s="493"/>
    </row>
    <row r="89" spans="1:85" ht="19.5" thickBot="1" x14ac:dyDescent="0.45">
      <c r="B89" s="137" t="s">
        <v>695</v>
      </c>
      <c r="C89" s="201" t="s">
        <v>437</v>
      </c>
      <c r="D89" s="182" t="s">
        <v>696</v>
      </c>
      <c r="E89" s="181" t="s">
        <v>697</v>
      </c>
      <c r="F89" s="110" t="str">
        <f t="shared" ref="F89:F90" si="6">D89 &amp;E89</f>
        <v>genre_id</v>
      </c>
      <c r="G89" s="206" t="s">
        <v>639</v>
      </c>
      <c r="H89" s="60">
        <v>2</v>
      </c>
      <c r="I89" s="60"/>
      <c r="J89" s="53">
        <v>1</v>
      </c>
      <c r="K89" s="59">
        <v>1</v>
      </c>
      <c r="L89" s="59">
        <v>1</v>
      </c>
      <c r="M89" s="183"/>
      <c r="N89" s="183"/>
      <c r="O89" s="183"/>
      <c r="P89" s="183"/>
      <c r="Q89" s="183"/>
      <c r="R89" s="183"/>
      <c r="S89" s="184"/>
    </row>
    <row r="90" spans="1:85" ht="19.5" thickBot="1" x14ac:dyDescent="0.45">
      <c r="B90" s="166" t="s">
        <v>435</v>
      </c>
      <c r="C90" s="202" t="s">
        <v>438</v>
      </c>
      <c r="D90" s="198" t="s">
        <v>452</v>
      </c>
      <c r="E90" s="203" t="s">
        <v>698</v>
      </c>
      <c r="F90" s="112" t="str">
        <f t="shared" si="6"/>
        <v>genre_name</v>
      </c>
      <c r="G90" s="208" t="s">
        <v>674</v>
      </c>
      <c r="H90" s="48">
        <v>20</v>
      </c>
      <c r="I90" s="48"/>
      <c r="J90" s="53">
        <v>1</v>
      </c>
      <c r="K90" s="48"/>
      <c r="L90" s="48"/>
      <c r="M90" s="199"/>
      <c r="N90" s="199"/>
      <c r="O90" s="199"/>
      <c r="P90" s="199"/>
      <c r="Q90" s="199"/>
      <c r="R90" s="199"/>
      <c r="S90" s="200"/>
    </row>
    <row r="92" spans="1:85" ht="19.5" thickBot="1" x14ac:dyDescent="0.45">
      <c r="B92" s="123" t="s">
        <v>699</v>
      </c>
    </row>
    <row r="93" spans="1:85" s="42" customFormat="1" ht="19.5" thickBot="1" x14ac:dyDescent="0.45">
      <c r="A93" s="36"/>
      <c r="B93" s="487" t="s">
        <v>122</v>
      </c>
      <c r="C93" s="489" t="s">
        <v>100</v>
      </c>
      <c r="D93" s="491" t="s">
        <v>121</v>
      </c>
      <c r="E93" s="492"/>
      <c r="F93" s="163"/>
      <c r="G93" s="496" t="s">
        <v>120</v>
      </c>
      <c r="H93" s="486" t="s">
        <v>119</v>
      </c>
      <c r="I93" s="479" t="s">
        <v>552</v>
      </c>
      <c r="J93" s="486" t="s">
        <v>700</v>
      </c>
      <c r="K93" s="486" t="s">
        <v>701</v>
      </c>
      <c r="L93" s="486" t="s">
        <v>702</v>
      </c>
      <c r="M93" s="486" t="s">
        <v>115</v>
      </c>
      <c r="N93" s="479" t="s">
        <v>315</v>
      </c>
      <c r="O93" s="481" t="s">
        <v>703</v>
      </c>
      <c r="P93" s="481" t="s">
        <v>573</v>
      </c>
      <c r="Q93" s="481" t="s">
        <v>704</v>
      </c>
      <c r="R93" s="481" t="s">
        <v>160</v>
      </c>
      <c r="S93" s="483" t="s">
        <v>636</v>
      </c>
      <c r="T93" s="145"/>
      <c r="AL93" s="43"/>
      <c r="AU93" s="41"/>
      <c r="AV93" s="41"/>
      <c r="AW93" s="41"/>
      <c r="AX93" s="41"/>
      <c r="AY93" s="41"/>
      <c r="AZ93" s="41"/>
      <c r="BA93" s="41"/>
      <c r="BB93" s="41"/>
      <c r="BC93" s="38"/>
      <c r="BD93" s="38"/>
      <c r="BE93" s="38"/>
      <c r="BF93" s="38"/>
      <c r="BG93" s="40"/>
      <c r="BH93" s="39"/>
      <c r="BI93" s="38"/>
      <c r="BJ93" s="38"/>
      <c r="BK93" s="38"/>
      <c r="BL93" s="38"/>
      <c r="BM93" s="38"/>
      <c r="BN93" s="38"/>
      <c r="BO93" s="38"/>
      <c r="BP93" s="38"/>
      <c r="BQ93" s="38"/>
      <c r="BR93" s="38"/>
      <c r="BS93" s="38"/>
      <c r="BT93" s="38"/>
      <c r="BU93" s="38"/>
      <c r="BV93" s="38"/>
      <c r="BW93" s="38"/>
      <c r="BX93" s="38"/>
      <c r="BY93" s="38"/>
      <c r="BZ93" s="38"/>
      <c r="CA93" s="38"/>
      <c r="CB93" s="38"/>
      <c r="CC93" s="38"/>
      <c r="CD93" s="38"/>
      <c r="CE93" s="38"/>
      <c r="CF93" s="38"/>
      <c r="CG93" s="37"/>
    </row>
    <row r="94" spans="1:85" ht="19.5" thickBot="1" x14ac:dyDescent="0.45">
      <c r="B94" s="494"/>
      <c r="C94" s="495"/>
      <c r="D94" s="174" t="s">
        <v>111</v>
      </c>
      <c r="E94" s="163" t="s">
        <v>110</v>
      </c>
      <c r="F94" s="175"/>
      <c r="G94" s="497"/>
      <c r="H94" s="498"/>
      <c r="I94" s="499"/>
      <c r="J94" s="498"/>
      <c r="K94" s="498"/>
      <c r="L94" s="498"/>
      <c r="M94" s="498"/>
      <c r="N94" s="498"/>
      <c r="O94" s="500"/>
      <c r="P94" s="500"/>
      <c r="Q94" s="500"/>
      <c r="R94" s="500"/>
      <c r="S94" s="493"/>
    </row>
    <row r="95" spans="1:85" ht="19.5" thickBot="1" x14ac:dyDescent="0.45">
      <c r="B95" s="137" t="s">
        <v>446</v>
      </c>
      <c r="C95" s="201" t="s">
        <v>439</v>
      </c>
      <c r="D95" s="182" t="s">
        <v>705</v>
      </c>
      <c r="E95" s="181" t="s">
        <v>706</v>
      </c>
      <c r="F95" s="110" t="str">
        <f t="shared" ref="F95:F96" si="7">D95 &amp;E95</f>
        <v>condition_id</v>
      </c>
      <c r="G95" s="206" t="s">
        <v>550</v>
      </c>
      <c r="H95" s="60">
        <v>1</v>
      </c>
      <c r="I95" s="60"/>
      <c r="J95" s="53">
        <v>1</v>
      </c>
      <c r="K95" s="59">
        <v>1</v>
      </c>
      <c r="L95" s="59">
        <v>1</v>
      </c>
      <c r="M95" s="183"/>
      <c r="N95" s="183"/>
      <c r="O95" s="183"/>
      <c r="P95" s="183"/>
      <c r="Q95" s="183"/>
      <c r="R95" s="183"/>
      <c r="S95" s="184"/>
    </row>
    <row r="96" spans="1:85" ht="19.5" thickBot="1" x14ac:dyDescent="0.45">
      <c r="B96" s="166" t="s">
        <v>436</v>
      </c>
      <c r="C96" s="202" t="s">
        <v>441</v>
      </c>
      <c r="D96" s="198" t="s">
        <v>454</v>
      </c>
      <c r="E96" s="203" t="s">
        <v>707</v>
      </c>
      <c r="F96" s="112" t="str">
        <f t="shared" si="7"/>
        <v>condition_rank</v>
      </c>
      <c r="G96" s="208" t="s">
        <v>674</v>
      </c>
      <c r="H96" s="48">
        <v>20</v>
      </c>
      <c r="I96" s="48"/>
      <c r="J96" s="53">
        <v>1</v>
      </c>
      <c r="K96" s="48"/>
      <c r="L96" s="48"/>
      <c r="M96" s="199"/>
      <c r="N96" s="199"/>
      <c r="O96" s="199"/>
      <c r="P96" s="199"/>
      <c r="Q96" s="199"/>
      <c r="R96" s="199"/>
      <c r="S96" s="200"/>
    </row>
    <row r="97" spans="5:5" x14ac:dyDescent="0.4">
      <c r="E97" s="123"/>
    </row>
  </sheetData>
  <mergeCells count="128">
    <mergeCell ref="P5:P6"/>
    <mergeCell ref="Q5:Q6"/>
    <mergeCell ref="R5:R6"/>
    <mergeCell ref="S5:S6"/>
    <mergeCell ref="B20:B21"/>
    <mergeCell ref="C20:C21"/>
    <mergeCell ref="D20:E20"/>
    <mergeCell ref="G20:G21"/>
    <mergeCell ref="H20:H21"/>
    <mergeCell ref="I20:I21"/>
    <mergeCell ref="J5:J6"/>
    <mergeCell ref="K5:K6"/>
    <mergeCell ref="L5:L6"/>
    <mergeCell ref="M5:M6"/>
    <mergeCell ref="N5:N6"/>
    <mergeCell ref="O5:O6"/>
    <mergeCell ref="B5:B6"/>
    <mergeCell ref="C5:C6"/>
    <mergeCell ref="D5:E5"/>
    <mergeCell ref="G5:G6"/>
    <mergeCell ref="H5:H6"/>
    <mergeCell ref="I5:I6"/>
    <mergeCell ref="P20:P21"/>
    <mergeCell ref="Q20:Q21"/>
    <mergeCell ref="J34:J35"/>
    <mergeCell ref="K34:K35"/>
    <mergeCell ref="L34:L35"/>
    <mergeCell ref="R20:R21"/>
    <mergeCell ref="S20:S21"/>
    <mergeCell ref="B34:B35"/>
    <mergeCell ref="C34:C35"/>
    <mergeCell ref="D34:E34"/>
    <mergeCell ref="G34:G35"/>
    <mergeCell ref="H34:H35"/>
    <mergeCell ref="I34:I35"/>
    <mergeCell ref="J20:J21"/>
    <mergeCell ref="K20:K21"/>
    <mergeCell ref="L20:L21"/>
    <mergeCell ref="M20:M21"/>
    <mergeCell ref="N20:N21"/>
    <mergeCell ref="O20:O21"/>
    <mergeCell ref="P34:P35"/>
    <mergeCell ref="Q34:Q35"/>
    <mergeCell ref="R34:R35"/>
    <mergeCell ref="S34:S35"/>
    <mergeCell ref="M34:M35"/>
    <mergeCell ref="N34:N35"/>
    <mergeCell ref="O34:O35"/>
    <mergeCell ref="Q50:Q51"/>
    <mergeCell ref="R50:R51"/>
    <mergeCell ref="S50:S51"/>
    <mergeCell ref="B62:B63"/>
    <mergeCell ref="C62:C63"/>
    <mergeCell ref="D62:E62"/>
    <mergeCell ref="G62:G63"/>
    <mergeCell ref="H62:H63"/>
    <mergeCell ref="I62:I63"/>
    <mergeCell ref="J50:J51"/>
    <mergeCell ref="K50:K51"/>
    <mergeCell ref="L50:L51"/>
    <mergeCell ref="M50:M51"/>
    <mergeCell ref="N50:N51"/>
    <mergeCell ref="O50:O51"/>
    <mergeCell ref="P62:P63"/>
    <mergeCell ref="Q62:Q63"/>
    <mergeCell ref="R62:R63"/>
    <mergeCell ref="S62:S63"/>
    <mergeCell ref="M62:M63"/>
    <mergeCell ref="N62:N63"/>
    <mergeCell ref="O62:O63"/>
    <mergeCell ref="B50:B51"/>
    <mergeCell ref="C50:C51"/>
    <mergeCell ref="D81:E81"/>
    <mergeCell ref="G81:G82"/>
    <mergeCell ref="H81:H82"/>
    <mergeCell ref="I81:I82"/>
    <mergeCell ref="J62:J63"/>
    <mergeCell ref="K62:K63"/>
    <mergeCell ref="L62:L63"/>
    <mergeCell ref="P50:P51"/>
    <mergeCell ref="D50:E50"/>
    <mergeCell ref="G50:G51"/>
    <mergeCell ref="H50:H51"/>
    <mergeCell ref="I50:I51"/>
    <mergeCell ref="P81:P82"/>
    <mergeCell ref="Q81:Q82"/>
    <mergeCell ref="R81:R82"/>
    <mergeCell ref="S81:S82"/>
    <mergeCell ref="B87:B88"/>
    <mergeCell ref="C87:C88"/>
    <mergeCell ref="D87:E87"/>
    <mergeCell ref="G87:G88"/>
    <mergeCell ref="H87:H88"/>
    <mergeCell ref="I87:I88"/>
    <mergeCell ref="J81:J82"/>
    <mergeCell ref="K81:K82"/>
    <mergeCell ref="L81:L82"/>
    <mergeCell ref="M81:M82"/>
    <mergeCell ref="N81:N82"/>
    <mergeCell ref="O81:O82"/>
    <mergeCell ref="P87:P88"/>
    <mergeCell ref="Q87:Q88"/>
    <mergeCell ref="R87:R88"/>
    <mergeCell ref="S87:S88"/>
    <mergeCell ref="M87:M88"/>
    <mergeCell ref="N87:N88"/>
    <mergeCell ref="O87:O88"/>
    <mergeCell ref="B81:B82"/>
    <mergeCell ref="C81:C82"/>
    <mergeCell ref="B93:B94"/>
    <mergeCell ref="C93:C94"/>
    <mergeCell ref="D93:E93"/>
    <mergeCell ref="G93:G94"/>
    <mergeCell ref="H93:H94"/>
    <mergeCell ref="I93:I94"/>
    <mergeCell ref="J87:J88"/>
    <mergeCell ref="K87:K88"/>
    <mergeCell ref="L87:L88"/>
    <mergeCell ref="P93:P94"/>
    <mergeCell ref="Q93:Q94"/>
    <mergeCell ref="R93:R94"/>
    <mergeCell ref="S93:S94"/>
    <mergeCell ref="J93:J94"/>
    <mergeCell ref="K93:K94"/>
    <mergeCell ref="L93:L94"/>
    <mergeCell ref="M93:M94"/>
    <mergeCell ref="N93:N94"/>
    <mergeCell ref="O93:O94"/>
  </mergeCells>
  <phoneticPr fontId="2"/>
  <conditionalFormatting sqref="K89:K92 K95:K181 K67:K73 K5:K10 K34:K46 K13:K18 K83:K85">
    <cfRule type="cellIs" dxfId="59" priority="13" operator="equal">
      <formula>1</formula>
    </cfRule>
  </conditionalFormatting>
  <conditionalFormatting sqref="K20:K24 K27:K31">
    <cfRule type="cellIs" dxfId="58" priority="12" operator="equal">
      <formula>1</formula>
    </cfRule>
  </conditionalFormatting>
  <conditionalFormatting sqref="K50:K51">
    <cfRule type="cellIs" dxfId="57" priority="11" operator="equal">
      <formula>1</formula>
    </cfRule>
  </conditionalFormatting>
  <conditionalFormatting sqref="K62:K63">
    <cfRule type="cellIs" dxfId="56" priority="10" operator="equal">
      <formula>1</formula>
    </cfRule>
  </conditionalFormatting>
  <conditionalFormatting sqref="K81:K82">
    <cfRule type="cellIs" dxfId="55" priority="9" operator="equal">
      <formula>1</formula>
    </cfRule>
  </conditionalFormatting>
  <conditionalFormatting sqref="K87:K88">
    <cfRule type="cellIs" dxfId="54" priority="8" operator="equal">
      <formula>1</formula>
    </cfRule>
  </conditionalFormatting>
  <conditionalFormatting sqref="K93:K94">
    <cfRule type="cellIs" dxfId="53" priority="7" operator="equal">
      <formula>1</formula>
    </cfRule>
  </conditionalFormatting>
  <conditionalFormatting sqref="K52">
    <cfRule type="cellIs" dxfId="52" priority="6" operator="equal">
      <formula>1</formula>
    </cfRule>
  </conditionalFormatting>
  <conditionalFormatting sqref="K64">
    <cfRule type="cellIs" dxfId="51" priority="5" operator="equal">
      <formula>1</formula>
    </cfRule>
  </conditionalFormatting>
  <conditionalFormatting sqref="K76:K79">
    <cfRule type="cellIs" dxfId="50" priority="4" operator="equal">
      <formula>1</formula>
    </cfRule>
  </conditionalFormatting>
  <conditionalFormatting sqref="K11:K12">
    <cfRule type="cellIs" dxfId="49" priority="3" operator="equal">
      <formula>1</formula>
    </cfRule>
  </conditionalFormatting>
  <conditionalFormatting sqref="K74:K75">
    <cfRule type="cellIs" dxfId="48" priority="1" operator="equal">
      <formula>1</formula>
    </cfRule>
  </conditionalFormatting>
  <conditionalFormatting sqref="K25:K26">
    <cfRule type="cellIs" dxfId="47" priority="2" operator="equal">
      <formula>1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1"/>
  <sheetViews>
    <sheetView zoomScale="70" zoomScaleNormal="70" workbookViewId="0">
      <selection activeCell="H14" sqref="H14"/>
    </sheetView>
  </sheetViews>
  <sheetFormatPr defaultColWidth="11" defaultRowHeight="18.75" x14ac:dyDescent="0.4"/>
  <cols>
    <col min="1" max="1" width="3.5" customWidth="1"/>
    <col min="2" max="2" width="17.875" style="147" customWidth="1"/>
    <col min="3" max="3" width="7.625" style="147" customWidth="1"/>
    <col min="4" max="4" width="17.875" style="147" customWidth="1"/>
    <col min="5" max="5" width="7.625" style="147" customWidth="1"/>
    <col min="6" max="6" width="17.875" customWidth="1"/>
    <col min="7" max="7" width="7.625" customWidth="1"/>
    <col min="8" max="8" width="17.875" customWidth="1"/>
    <col min="9" max="9" width="5.125" customWidth="1"/>
    <col min="10" max="10" width="3.125" customWidth="1"/>
    <col min="11" max="11" width="4.375" customWidth="1"/>
    <col min="12" max="12" width="17.875" style="147" customWidth="1"/>
    <col min="13" max="13" width="7.625" style="147" customWidth="1"/>
    <col min="14" max="14" width="17.875" style="147" customWidth="1"/>
    <col min="15" max="15" width="7.625" style="147" customWidth="1"/>
    <col min="16" max="16" width="17.875" customWidth="1"/>
    <col min="17" max="17" width="7.625" customWidth="1"/>
    <col min="18" max="18" width="17.875" customWidth="1"/>
    <col min="19" max="19" width="3.125" style="3" customWidth="1"/>
  </cols>
  <sheetData>
    <row r="2" spans="2:19" ht="35.25" x14ac:dyDescent="0.4">
      <c r="B2" s="87" t="s">
        <v>353</v>
      </c>
      <c r="J2" s="162"/>
      <c r="L2" s="87" t="s">
        <v>352</v>
      </c>
    </row>
    <row r="3" spans="2:19" ht="14.25" customHeight="1" x14ac:dyDescent="0.4">
      <c r="J3" s="162"/>
      <c r="L3" s="87"/>
    </row>
    <row r="4" spans="2:19" ht="19.5" thickBot="1" x14ac:dyDescent="0.45">
      <c r="B4" s="123" t="s">
        <v>356</v>
      </c>
      <c r="D4" s="123" t="s">
        <v>503</v>
      </c>
      <c r="F4" s="123" t="s">
        <v>445</v>
      </c>
      <c r="H4" t="s">
        <v>420</v>
      </c>
      <c r="J4" s="162"/>
      <c r="L4" s="123" t="s">
        <v>356</v>
      </c>
      <c r="N4" s="123" t="s">
        <v>503</v>
      </c>
      <c r="P4" s="123" t="s">
        <v>445</v>
      </c>
      <c r="R4" t="s">
        <v>420</v>
      </c>
      <c r="S4" s="159"/>
    </row>
    <row r="5" spans="2:19" ht="19.5" thickBot="1" x14ac:dyDescent="0.45">
      <c r="B5" s="156" t="s">
        <v>269</v>
      </c>
      <c r="D5" s="156" t="s">
        <v>374</v>
      </c>
      <c r="F5" s="156" t="s">
        <v>446</v>
      </c>
      <c r="H5" s="156" t="s">
        <v>421</v>
      </c>
      <c r="J5" s="162"/>
      <c r="L5" s="156" t="s">
        <v>269</v>
      </c>
      <c r="N5" s="156" t="s">
        <v>374</v>
      </c>
      <c r="P5" s="156" t="s">
        <v>446</v>
      </c>
      <c r="R5" s="156" t="s">
        <v>421</v>
      </c>
      <c r="S5" s="160"/>
    </row>
    <row r="6" spans="2:19" ht="19.5" thickBot="1" x14ac:dyDescent="0.45">
      <c r="B6" s="154" t="s">
        <v>157</v>
      </c>
      <c r="D6" s="157" t="s">
        <v>376</v>
      </c>
      <c r="F6" s="155" t="s">
        <v>436</v>
      </c>
      <c r="H6" s="155" t="s">
        <v>422</v>
      </c>
      <c r="J6" s="162"/>
      <c r="L6" s="154" t="s">
        <v>157</v>
      </c>
      <c r="N6" s="157" t="s">
        <v>376</v>
      </c>
      <c r="P6" s="155" t="s">
        <v>436</v>
      </c>
      <c r="R6" s="155" t="s">
        <v>422</v>
      </c>
      <c r="S6" s="160"/>
    </row>
    <row r="7" spans="2:19" x14ac:dyDescent="0.4">
      <c r="B7" s="254" t="s">
        <v>501</v>
      </c>
      <c r="D7" s="151" t="s">
        <v>380</v>
      </c>
      <c r="J7" s="162"/>
      <c r="L7" s="254" t="s">
        <v>501</v>
      </c>
      <c r="N7" s="151" t="s">
        <v>380</v>
      </c>
      <c r="S7" s="160"/>
    </row>
    <row r="8" spans="2:19" ht="19.5" thickBot="1" x14ac:dyDescent="0.45">
      <c r="B8" s="151" t="s">
        <v>368</v>
      </c>
      <c r="D8" s="151" t="s">
        <v>382</v>
      </c>
      <c r="F8" t="s">
        <v>444</v>
      </c>
      <c r="J8" s="162"/>
      <c r="L8" s="151" t="s">
        <v>368</v>
      </c>
      <c r="N8" s="151" t="s">
        <v>382</v>
      </c>
      <c r="P8" t="s">
        <v>444</v>
      </c>
      <c r="S8" s="160"/>
    </row>
    <row r="9" spans="2:19" ht="19.5" thickBot="1" x14ac:dyDescent="0.45">
      <c r="B9" s="151" t="s">
        <v>360</v>
      </c>
      <c r="D9" s="151" t="s">
        <v>384</v>
      </c>
      <c r="F9" s="156" t="s">
        <v>434</v>
      </c>
      <c r="J9" s="162"/>
      <c r="L9" s="151" t="s">
        <v>360</v>
      </c>
      <c r="N9" s="151" t="s">
        <v>384</v>
      </c>
      <c r="P9" s="156" t="s">
        <v>434</v>
      </c>
      <c r="S9" s="160"/>
    </row>
    <row r="10" spans="2:19" ht="19.5" thickBot="1" x14ac:dyDescent="0.45">
      <c r="B10" s="151" t="s">
        <v>361</v>
      </c>
      <c r="D10" s="151" t="s">
        <v>505</v>
      </c>
      <c r="F10" s="155" t="s">
        <v>435</v>
      </c>
      <c r="H10" s="149"/>
      <c r="J10" s="162"/>
      <c r="L10" s="151" t="s">
        <v>361</v>
      </c>
      <c r="N10" s="151" t="s">
        <v>505</v>
      </c>
      <c r="P10" s="155" t="s">
        <v>435</v>
      </c>
      <c r="R10" s="149"/>
    </row>
    <row r="11" spans="2:19" x14ac:dyDescent="0.4">
      <c r="B11" s="152" t="s">
        <v>173</v>
      </c>
      <c r="D11" s="151" t="s">
        <v>386</v>
      </c>
      <c r="H11" s="147"/>
      <c r="J11" s="162"/>
      <c r="L11" s="152" t="s">
        <v>173</v>
      </c>
      <c r="N11" s="151" t="s">
        <v>386</v>
      </c>
      <c r="R11" s="147"/>
    </row>
    <row r="12" spans="2:19" x14ac:dyDescent="0.4">
      <c r="B12" s="152" t="s">
        <v>175</v>
      </c>
      <c r="D12" s="151" t="s">
        <v>388</v>
      </c>
      <c r="J12" s="162"/>
      <c r="L12" s="152" t="s">
        <v>175</v>
      </c>
      <c r="N12" s="151" t="s">
        <v>388</v>
      </c>
    </row>
    <row r="13" spans="2:19" x14ac:dyDescent="0.4">
      <c r="B13" s="152" t="s">
        <v>178</v>
      </c>
      <c r="D13" s="151" t="s">
        <v>390</v>
      </c>
      <c r="J13" s="162"/>
      <c r="L13" s="152" t="s">
        <v>178</v>
      </c>
      <c r="N13" s="151" t="s">
        <v>390</v>
      </c>
    </row>
    <row r="14" spans="2:19" x14ac:dyDescent="0.4">
      <c r="B14" s="151" t="s">
        <v>208</v>
      </c>
      <c r="D14" s="151" t="s">
        <v>392</v>
      </c>
      <c r="J14" s="162"/>
      <c r="L14" s="151" t="s">
        <v>208</v>
      </c>
      <c r="N14" s="151" t="s">
        <v>392</v>
      </c>
    </row>
    <row r="15" spans="2:19" ht="19.5" thickBot="1" x14ac:dyDescent="0.45">
      <c r="B15" s="153" t="s">
        <v>189</v>
      </c>
      <c r="D15" s="153" t="s">
        <v>354</v>
      </c>
      <c r="J15" s="162"/>
      <c r="L15" s="153" t="s">
        <v>189</v>
      </c>
      <c r="N15" s="153" t="s">
        <v>354</v>
      </c>
    </row>
    <row r="16" spans="2:19" x14ac:dyDescent="0.4">
      <c r="J16" s="162"/>
    </row>
    <row r="17" spans="2:19" s="3" customFormat="1" ht="19.5" thickBot="1" x14ac:dyDescent="0.45">
      <c r="B17" s="170" t="s">
        <v>504</v>
      </c>
      <c r="C17" s="150"/>
      <c r="D17" s="147"/>
      <c r="E17" s="150"/>
      <c r="F17" t="s">
        <v>443</v>
      </c>
      <c r="G17" s="147"/>
      <c r="H17" s="170" t="s">
        <v>502</v>
      </c>
      <c r="J17" s="162"/>
      <c r="L17" s="170" t="s">
        <v>504</v>
      </c>
      <c r="M17" s="150"/>
      <c r="N17" s="147"/>
      <c r="O17" s="150"/>
      <c r="R17"/>
      <c r="S17" s="161"/>
    </row>
    <row r="18" spans="2:19" ht="19.5" thickBot="1" x14ac:dyDescent="0.45">
      <c r="B18" s="156" t="s">
        <v>269</v>
      </c>
      <c r="D18" s="148"/>
      <c r="F18" s="156" t="s">
        <v>401</v>
      </c>
      <c r="G18" s="147"/>
      <c r="H18" s="250" t="s">
        <v>401</v>
      </c>
      <c r="J18" s="162"/>
      <c r="L18" s="156" t="s">
        <v>269</v>
      </c>
      <c r="N18" s="148"/>
      <c r="P18" t="s">
        <v>443</v>
      </c>
      <c r="Q18" s="147"/>
      <c r="R18" s="170" t="s">
        <v>502</v>
      </c>
      <c r="S18" s="150"/>
    </row>
    <row r="19" spans="2:19" ht="19.5" thickBot="1" x14ac:dyDescent="0.45">
      <c r="B19" s="154" t="s">
        <v>157</v>
      </c>
      <c r="F19" s="251" t="s">
        <v>398</v>
      </c>
      <c r="G19" s="147"/>
      <c r="H19" s="251" t="s">
        <v>396</v>
      </c>
      <c r="J19" s="162"/>
      <c r="L19" s="154" t="s">
        <v>157</v>
      </c>
      <c r="P19" s="156" t="s">
        <v>401</v>
      </c>
      <c r="Q19" s="147"/>
      <c r="R19" s="250" t="s">
        <v>401</v>
      </c>
    </row>
    <row r="20" spans="2:19" x14ac:dyDescent="0.4">
      <c r="B20" s="151" t="s">
        <v>357</v>
      </c>
      <c r="F20" s="152" t="s">
        <v>173</v>
      </c>
      <c r="G20" s="147"/>
      <c r="H20" s="252" t="s">
        <v>374</v>
      </c>
      <c r="J20" s="162"/>
      <c r="L20" s="151" t="s">
        <v>357</v>
      </c>
      <c r="P20" s="251" t="s">
        <v>398</v>
      </c>
      <c r="Q20" s="147"/>
      <c r="R20" s="251" t="s">
        <v>396</v>
      </c>
    </row>
    <row r="21" spans="2:19" x14ac:dyDescent="0.4">
      <c r="B21" s="151" t="s">
        <v>360</v>
      </c>
      <c r="F21" s="152" t="s">
        <v>175</v>
      </c>
      <c r="G21" s="147"/>
      <c r="H21" s="252" t="s">
        <v>398</v>
      </c>
      <c r="J21" s="162"/>
      <c r="L21" s="151" t="s">
        <v>360</v>
      </c>
      <c r="P21" s="152" t="s">
        <v>173</v>
      </c>
      <c r="Q21" s="147"/>
      <c r="R21" s="252" t="s">
        <v>374</v>
      </c>
    </row>
    <row r="22" spans="2:19" x14ac:dyDescent="0.4">
      <c r="B22" s="151" t="s">
        <v>361</v>
      </c>
      <c r="F22" s="152" t="s">
        <v>178</v>
      </c>
      <c r="G22" s="147"/>
      <c r="H22" s="252" t="s">
        <v>399</v>
      </c>
      <c r="J22" s="162"/>
      <c r="L22" s="151" t="s">
        <v>361</v>
      </c>
      <c r="P22" s="152" t="s">
        <v>175</v>
      </c>
      <c r="Q22" s="147"/>
      <c r="R22" s="252" t="s">
        <v>398</v>
      </c>
    </row>
    <row r="23" spans="2:19" x14ac:dyDescent="0.4">
      <c r="B23" s="152" t="s">
        <v>173</v>
      </c>
      <c r="F23" s="252" t="s">
        <v>405</v>
      </c>
      <c r="G23" s="147"/>
      <c r="H23" s="252" t="s">
        <v>400</v>
      </c>
      <c r="J23" s="162"/>
      <c r="L23" s="152" t="s">
        <v>173</v>
      </c>
      <c r="P23" s="152" t="s">
        <v>178</v>
      </c>
      <c r="Q23" s="147"/>
      <c r="R23" s="252" t="s">
        <v>399</v>
      </c>
    </row>
    <row r="24" spans="2:19" x14ac:dyDescent="0.4">
      <c r="B24" s="152" t="s">
        <v>175</v>
      </c>
      <c r="F24" s="252" t="s">
        <v>406</v>
      </c>
      <c r="G24" s="147"/>
      <c r="H24" s="252" t="s">
        <v>402</v>
      </c>
      <c r="J24" s="162"/>
      <c r="L24" s="152" t="s">
        <v>175</v>
      </c>
      <c r="P24" s="252" t="s">
        <v>405</v>
      </c>
      <c r="Q24" s="147"/>
      <c r="R24" s="252" t="s">
        <v>400</v>
      </c>
    </row>
    <row r="25" spans="2:19" ht="19.5" thickBot="1" x14ac:dyDescent="0.45">
      <c r="B25" s="152" t="s">
        <v>178</v>
      </c>
      <c r="F25" s="252" t="s">
        <v>407</v>
      </c>
      <c r="G25" s="147"/>
      <c r="H25" s="253" t="s">
        <v>403</v>
      </c>
      <c r="J25" s="162"/>
      <c r="L25" s="152" t="s">
        <v>178</v>
      </c>
      <c r="P25" s="252" t="s">
        <v>406</v>
      </c>
      <c r="Q25" s="147"/>
      <c r="R25" s="252" t="s">
        <v>402</v>
      </c>
    </row>
    <row r="26" spans="2:19" ht="19.5" thickBot="1" x14ac:dyDescent="0.45">
      <c r="B26" s="151" t="s">
        <v>208</v>
      </c>
      <c r="F26" s="151" t="s">
        <v>386</v>
      </c>
      <c r="G26" s="147"/>
      <c r="J26" s="162"/>
      <c r="L26" s="151" t="s">
        <v>208</v>
      </c>
      <c r="P26" s="252" t="s">
        <v>407</v>
      </c>
      <c r="Q26" s="147"/>
      <c r="R26" s="253" t="s">
        <v>403</v>
      </c>
    </row>
    <row r="27" spans="2:19" ht="19.5" thickBot="1" x14ac:dyDescent="0.45">
      <c r="B27" s="153" t="s">
        <v>189</v>
      </c>
      <c r="F27" s="151" t="s">
        <v>374</v>
      </c>
      <c r="J27" s="162"/>
      <c r="L27" s="153" t="s">
        <v>189</v>
      </c>
      <c r="P27" s="151" t="s">
        <v>386</v>
      </c>
      <c r="Q27" s="147"/>
    </row>
    <row r="28" spans="2:19" x14ac:dyDescent="0.4">
      <c r="E28"/>
      <c r="F28" s="151" t="s">
        <v>409</v>
      </c>
      <c r="G28" s="147"/>
      <c r="I28" s="3"/>
      <c r="J28" s="162"/>
      <c r="O28"/>
      <c r="P28" s="151" t="s">
        <v>374</v>
      </c>
    </row>
    <row r="29" spans="2:19" x14ac:dyDescent="0.4">
      <c r="F29" s="151" t="s">
        <v>410</v>
      </c>
      <c r="G29" s="147"/>
      <c r="J29" s="162"/>
      <c r="P29" s="151" t="s">
        <v>409</v>
      </c>
      <c r="Q29" s="147"/>
    </row>
    <row r="30" spans="2:19" ht="19.5" thickBot="1" x14ac:dyDescent="0.45">
      <c r="F30" s="153" t="s">
        <v>376</v>
      </c>
      <c r="G30" s="147"/>
      <c r="J30" s="162"/>
      <c r="P30" s="151" t="s">
        <v>410</v>
      </c>
      <c r="Q30" s="147"/>
    </row>
    <row r="31" spans="2:19" ht="19.5" thickBot="1" x14ac:dyDescent="0.45">
      <c r="P31" s="153" t="s">
        <v>376</v>
      </c>
      <c r="Q31" s="147"/>
    </row>
  </sheetData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O114"/>
  <sheetViews>
    <sheetView topLeftCell="A36" zoomScale="70" zoomScaleNormal="70" workbookViewId="0">
      <selection activeCell="P3" sqref="P3"/>
    </sheetView>
  </sheetViews>
  <sheetFormatPr defaultColWidth="8.875" defaultRowHeight="18.75" x14ac:dyDescent="0.4"/>
  <cols>
    <col min="1" max="1" width="3.375" style="36" customWidth="1"/>
    <col min="2" max="2" width="18.875" style="44" bestFit="1" customWidth="1"/>
    <col min="3" max="3" width="35.125" style="106" customWidth="1"/>
    <col min="4" max="4" width="12.625" style="115" customWidth="1"/>
    <col min="5" max="5" width="22.125" style="106" customWidth="1"/>
    <col min="6" max="6" width="22.125" style="106" hidden="1" customWidth="1"/>
    <col min="7" max="7" width="10.625" style="205" customWidth="1"/>
    <col min="8" max="8" width="5.5" style="38" customWidth="1"/>
    <col min="9" max="9" width="17.5" style="38" hidden="1" customWidth="1"/>
    <col min="10" max="10" width="24.625" style="38" hidden="1" customWidth="1"/>
    <col min="11" max="11" width="38.875" style="372" hidden="1" customWidth="1"/>
    <col min="12" max="12" width="7.125" style="38" bestFit="1" customWidth="1"/>
    <col min="13" max="15" width="10.625" style="38" customWidth="1"/>
    <col min="16" max="19" width="10.625" style="42" customWidth="1"/>
    <col min="20" max="20" width="16.125" style="42" customWidth="1"/>
    <col min="21" max="22" width="10.625" style="42" customWidth="1"/>
    <col min="23" max="23" width="93.375" style="372" customWidth="1"/>
    <col min="24" max="24" width="14.375" style="305" customWidth="1"/>
    <col min="25" max="25" width="16.375" style="305" customWidth="1"/>
    <col min="26" max="28" width="9.375" style="42" customWidth="1"/>
    <col min="29" max="36" width="5.875" style="41" customWidth="1"/>
    <col min="37" max="37" width="13" style="38" bestFit="1" customWidth="1"/>
    <col min="38" max="38" width="4.625" style="38" customWidth="1"/>
    <col min="39" max="39" width="5.125" style="38" customWidth="1"/>
    <col min="40" max="40" width="5.5" style="38" customWidth="1"/>
    <col min="41" max="41" width="6.625" style="40" customWidth="1"/>
    <col min="42" max="42" width="55.625" style="39" bestFit="1" customWidth="1"/>
    <col min="43" max="66" width="4.625" style="38" customWidth="1"/>
    <col min="67" max="67" width="8.875" style="37"/>
    <col min="68" max="16384" width="8.875" style="36"/>
  </cols>
  <sheetData>
    <row r="2" spans="1:67" ht="37.5" customHeight="1" x14ac:dyDescent="0.4">
      <c r="B2" s="87" t="s">
        <v>506</v>
      </c>
      <c r="C2" s="87"/>
      <c r="D2" s="114"/>
      <c r="E2" s="87"/>
      <c r="F2" s="87"/>
      <c r="G2" s="204"/>
      <c r="H2" s="86"/>
      <c r="I2" s="86"/>
      <c r="J2" s="86"/>
      <c r="K2" s="371"/>
      <c r="L2" s="86"/>
      <c r="M2" s="86"/>
      <c r="N2" s="86"/>
      <c r="O2" s="86"/>
      <c r="P2" s="85"/>
      <c r="Q2" s="85"/>
      <c r="R2" s="83"/>
      <c r="S2" s="83"/>
      <c r="T2" s="83"/>
      <c r="U2" s="83"/>
      <c r="V2" s="83"/>
      <c r="W2" s="371"/>
      <c r="X2" s="304"/>
      <c r="Y2" s="304"/>
      <c r="Z2" s="83"/>
      <c r="AA2" s="83"/>
      <c r="AB2" s="83"/>
      <c r="AD2" s="82"/>
      <c r="AE2" s="82"/>
      <c r="AF2" s="82"/>
      <c r="AI2" s="82"/>
    </row>
    <row r="4" spans="1:67" ht="24.95" customHeight="1" thickBot="1" x14ac:dyDescent="0.45">
      <c r="A4" s="42"/>
      <c r="B4" s="123" t="s">
        <v>748</v>
      </c>
      <c r="AC4" s="38"/>
      <c r="AD4" s="40"/>
      <c r="AE4" s="39"/>
      <c r="AF4" s="38"/>
      <c r="AG4" s="38"/>
      <c r="AH4" s="38"/>
      <c r="AI4" s="38"/>
      <c r="AJ4" s="38"/>
      <c r="AO4" s="38"/>
      <c r="AP4" s="38"/>
      <c r="BD4" s="37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</row>
    <row r="5" spans="1:67" x14ac:dyDescent="0.4">
      <c r="A5" s="42"/>
      <c r="B5" s="535" t="s">
        <v>122</v>
      </c>
      <c r="C5" s="537" t="s">
        <v>100</v>
      </c>
      <c r="D5" s="539" t="s">
        <v>121</v>
      </c>
      <c r="E5" s="539"/>
      <c r="F5" s="527" t="s">
        <v>708</v>
      </c>
      <c r="G5" s="540" t="s">
        <v>120</v>
      </c>
      <c r="H5" s="539" t="s">
        <v>119</v>
      </c>
      <c r="I5" s="525" t="s">
        <v>741</v>
      </c>
      <c r="J5" s="526"/>
      <c r="K5" s="527" t="s">
        <v>746</v>
      </c>
      <c r="L5" s="537" t="s">
        <v>508</v>
      </c>
      <c r="M5" s="529" t="s">
        <v>509</v>
      </c>
      <c r="N5" s="529" t="s">
        <v>510</v>
      </c>
      <c r="O5" s="529" t="s">
        <v>511</v>
      </c>
      <c r="P5" s="529" t="s">
        <v>512</v>
      </c>
      <c r="Q5" s="531" t="s">
        <v>513</v>
      </c>
      <c r="R5" s="529" t="s">
        <v>514</v>
      </c>
      <c r="S5" s="529" t="s">
        <v>515</v>
      </c>
      <c r="T5" s="529" t="s">
        <v>516</v>
      </c>
      <c r="U5" s="529" t="s">
        <v>160</v>
      </c>
      <c r="V5" s="533" t="s">
        <v>517</v>
      </c>
      <c r="W5" s="523" t="s">
        <v>747</v>
      </c>
      <c r="AC5" s="38"/>
      <c r="AD5" s="40"/>
      <c r="AE5" s="39"/>
      <c r="AF5" s="38"/>
      <c r="AG5" s="38"/>
      <c r="AH5" s="38"/>
      <c r="AI5" s="38"/>
      <c r="AJ5" s="38"/>
      <c r="AO5" s="38"/>
      <c r="AP5" s="38"/>
      <c r="BD5" s="37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</row>
    <row r="6" spans="1:67" ht="19.5" thickBot="1" x14ac:dyDescent="0.45">
      <c r="A6" s="42"/>
      <c r="B6" s="536"/>
      <c r="C6" s="538"/>
      <c r="D6" s="342" t="s">
        <v>111</v>
      </c>
      <c r="E6" s="342" t="s">
        <v>110</v>
      </c>
      <c r="F6" s="548"/>
      <c r="G6" s="541"/>
      <c r="H6" s="538"/>
      <c r="I6" s="343" t="s">
        <v>742</v>
      </c>
      <c r="J6" s="343" t="s">
        <v>743</v>
      </c>
      <c r="K6" s="528"/>
      <c r="L6" s="542"/>
      <c r="M6" s="532"/>
      <c r="N6" s="532"/>
      <c r="O6" s="532"/>
      <c r="P6" s="532"/>
      <c r="Q6" s="532"/>
      <c r="R6" s="532"/>
      <c r="S6" s="532"/>
      <c r="T6" s="532"/>
      <c r="U6" s="532"/>
      <c r="V6" s="534"/>
      <c r="W6" s="524"/>
      <c r="AC6" s="38"/>
      <c r="AD6" s="40"/>
      <c r="AE6" s="39"/>
      <c r="AF6" s="38"/>
      <c r="AG6" s="38"/>
      <c r="AH6" s="38"/>
      <c r="AI6" s="38"/>
      <c r="AJ6" s="38"/>
      <c r="AO6" s="38"/>
      <c r="AP6" s="38"/>
      <c r="BD6" s="37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</row>
    <row r="7" spans="1:67" x14ac:dyDescent="0.4">
      <c r="A7" s="42"/>
      <c r="B7" s="137" t="s">
        <v>518</v>
      </c>
      <c r="C7" s="181" t="s">
        <v>724</v>
      </c>
      <c r="D7" s="182" t="s">
        <v>519</v>
      </c>
      <c r="E7" s="110" t="s">
        <v>97</v>
      </c>
      <c r="F7" s="110" t="str">
        <f>D7 &amp;E7</f>
        <v>seller_id</v>
      </c>
      <c r="G7" s="292" t="s">
        <v>520</v>
      </c>
      <c r="H7" s="60">
        <v>12</v>
      </c>
      <c r="I7" s="60"/>
      <c r="J7" s="60"/>
      <c r="K7" s="373" t="str">
        <f>F7 &amp; " " &amp; UPPER(G7) &amp; IF(H7 = "-","","(" &amp; H7 &amp; ")")</f>
        <v>seller_id VARCHAR(12)</v>
      </c>
      <c r="L7" s="60"/>
      <c r="M7" s="59">
        <v>1</v>
      </c>
      <c r="N7" s="59">
        <v>1</v>
      </c>
      <c r="O7" s="59">
        <v>1</v>
      </c>
      <c r="P7" s="59"/>
      <c r="Q7" s="59"/>
      <c r="R7" s="59"/>
      <c r="S7" s="59">
        <v>1</v>
      </c>
      <c r="T7" s="59"/>
      <c r="U7" s="59"/>
      <c r="V7" s="57"/>
      <c r="W7" s="373" t="str">
        <f>K7 &amp; IF(N7=1," " &amp; UPPER($N$5),"") &amp; IF(L7="",""," " &amp; "DEFFAULT("&amp;L7&amp;")") &amp; IF(M7=1," " &amp; UPPER($T$5),"") &amp; IF(T7=1," " &amp; UPPER($N$5),"") &amp; IF(U7=1," " &amp; UPPER($U$5),"") &amp; IF(V7=1," " &amp; UPPER($V$5),"") &amp; ","</f>
        <v>seller_id VARCHAR(12) PRIMARY KEY AUTO_INCREMENT,</v>
      </c>
      <c r="X7" s="306"/>
      <c r="AC7" s="38"/>
      <c r="AD7" s="40"/>
      <c r="AE7" s="39"/>
      <c r="AF7" s="38"/>
      <c r="AG7" s="38"/>
      <c r="AH7" s="38"/>
      <c r="AI7" s="38"/>
      <c r="AJ7" s="38"/>
      <c r="AO7" s="38"/>
      <c r="AP7" s="38"/>
      <c r="BD7" s="37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</row>
    <row r="8" spans="1:67" x14ac:dyDescent="0.4">
      <c r="A8" s="42"/>
      <c r="B8" s="56" t="s">
        <v>521</v>
      </c>
      <c r="C8" s="143" t="s">
        <v>733</v>
      </c>
      <c r="D8" s="177" t="s">
        <v>522</v>
      </c>
      <c r="E8" s="111" t="s">
        <v>523</v>
      </c>
      <c r="F8" s="111" t="str">
        <f t="shared" ref="F8:F17" si="0">D8 &amp;E8</f>
        <v>seller_pw</v>
      </c>
      <c r="G8" s="207" t="s">
        <v>524</v>
      </c>
      <c r="H8" s="54">
        <v>256</v>
      </c>
      <c r="I8" s="54"/>
      <c r="J8" s="54"/>
      <c r="K8" s="374" t="str">
        <f t="shared" ref="K8:K17" si="1">F8 &amp; " " &amp; UPPER(G8) &amp; IF(H8 = "-","","(" &amp; H8 &amp; ")")</f>
        <v>seller_pw VARCHAR(256)</v>
      </c>
      <c r="L8" s="54"/>
      <c r="M8" s="53">
        <v>1</v>
      </c>
      <c r="N8" s="53"/>
      <c r="O8" s="53"/>
      <c r="P8" s="53"/>
      <c r="Q8" s="53"/>
      <c r="R8" s="53"/>
      <c r="S8" s="53"/>
      <c r="T8" s="53"/>
      <c r="U8" s="53"/>
      <c r="V8" s="51"/>
      <c r="W8" s="374" t="str">
        <f t="shared" ref="W8:W17" si="2">K8 &amp; IF(N8=1," " &amp; UPPER($N$5),"") &amp; IF(L8="",""," " &amp; "DEFFAULT("&amp;L8&amp;")") &amp; IF(M8=1," " &amp; UPPER($T$5),"") &amp; IF(T8=1," " &amp; UPPER($N$5),"") &amp; IF(U8=1," " &amp; UPPER($U$5),"") &amp; IF(V8=1," " &amp; UPPER($V$5),"") &amp; ","</f>
        <v>seller_pw VARCHAR(256) AUTO_INCREMENT,</v>
      </c>
      <c r="AC8" s="38"/>
      <c r="AD8" s="40"/>
      <c r="AE8" s="39"/>
      <c r="AF8" s="38"/>
      <c r="AG8" s="38"/>
      <c r="AH8" s="38"/>
      <c r="AI8" s="38"/>
      <c r="AJ8" s="38"/>
      <c r="AO8" s="38"/>
      <c r="AP8" s="38"/>
      <c r="BD8" s="37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</row>
    <row r="9" spans="1:67" x14ac:dyDescent="0.4">
      <c r="A9" s="42"/>
      <c r="B9" s="293" t="s">
        <v>501</v>
      </c>
      <c r="C9" s="143" t="s">
        <v>734</v>
      </c>
      <c r="D9" s="177" t="s">
        <v>525</v>
      </c>
      <c r="E9" s="143" t="s">
        <v>526</v>
      </c>
      <c r="F9" s="111" t="str">
        <f t="shared" si="0"/>
        <v>seller_name</v>
      </c>
      <c r="G9" s="208" t="s">
        <v>107</v>
      </c>
      <c r="H9" s="303">
        <v>100</v>
      </c>
      <c r="I9" s="54"/>
      <c r="J9" s="54"/>
      <c r="K9" s="374" t="str">
        <f t="shared" si="1"/>
        <v>seller_name VARCHAR(100)</v>
      </c>
      <c r="L9" s="54"/>
      <c r="M9" s="53">
        <v>1</v>
      </c>
      <c r="N9" s="53"/>
      <c r="O9" s="53"/>
      <c r="P9" s="53"/>
      <c r="Q9" s="53"/>
      <c r="R9" s="53"/>
      <c r="S9" s="53"/>
      <c r="T9" s="53"/>
      <c r="U9" s="53"/>
      <c r="V9" s="51"/>
      <c r="W9" s="374" t="str">
        <f t="shared" si="2"/>
        <v>seller_name VARCHAR(100) AUTO_INCREMENT,</v>
      </c>
      <c r="AC9" s="38"/>
      <c r="AD9" s="40"/>
      <c r="AE9" s="39"/>
      <c r="AF9" s="38"/>
      <c r="AG9" s="38"/>
      <c r="AH9" s="38"/>
      <c r="AI9" s="38"/>
      <c r="AJ9" s="38"/>
      <c r="AO9" s="38"/>
      <c r="AP9" s="38"/>
      <c r="BD9" s="37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</row>
    <row r="10" spans="1:67" x14ac:dyDescent="0.4">
      <c r="A10" s="42"/>
      <c r="B10" s="91" t="s">
        <v>368</v>
      </c>
      <c r="C10" s="143" t="s">
        <v>735</v>
      </c>
      <c r="D10" s="177" t="s">
        <v>527</v>
      </c>
      <c r="E10" s="143" t="s">
        <v>528</v>
      </c>
      <c r="F10" s="111" t="str">
        <f t="shared" si="0"/>
        <v>seller_office_name</v>
      </c>
      <c r="G10" s="207" t="s">
        <v>529</v>
      </c>
      <c r="H10" s="303">
        <v>100</v>
      </c>
      <c r="I10" s="54"/>
      <c r="J10" s="54"/>
      <c r="K10" s="374" t="str">
        <f t="shared" si="1"/>
        <v>seller_office_name VARCHAR(100)</v>
      </c>
      <c r="L10" s="54"/>
      <c r="M10" s="53"/>
      <c r="N10" s="53"/>
      <c r="O10" s="53"/>
      <c r="P10" s="53"/>
      <c r="Q10" s="53"/>
      <c r="R10" s="53"/>
      <c r="S10" s="53"/>
      <c r="T10" s="53"/>
      <c r="U10" s="53"/>
      <c r="V10" s="51"/>
      <c r="W10" s="374" t="str">
        <f t="shared" si="2"/>
        <v>seller_office_name VARCHAR(100),</v>
      </c>
      <c r="AC10" s="38"/>
      <c r="AD10" s="40"/>
      <c r="AE10" s="39"/>
      <c r="AF10" s="38"/>
      <c r="AG10" s="38"/>
      <c r="AH10" s="38"/>
      <c r="AI10" s="38"/>
      <c r="AJ10" s="38"/>
      <c r="AO10" s="38"/>
      <c r="AP10" s="38"/>
      <c r="BD10" s="37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</row>
    <row r="11" spans="1:67" x14ac:dyDescent="0.4">
      <c r="A11" s="42"/>
      <c r="B11" s="91" t="s">
        <v>360</v>
      </c>
      <c r="C11" s="143" t="s">
        <v>727</v>
      </c>
      <c r="D11" s="177" t="s">
        <v>527</v>
      </c>
      <c r="E11" s="143" t="s">
        <v>531</v>
      </c>
      <c r="F11" s="111" t="str">
        <f t="shared" si="0"/>
        <v>seller_high_postalcode</v>
      </c>
      <c r="G11" s="207" t="s">
        <v>532</v>
      </c>
      <c r="H11" s="54">
        <v>3</v>
      </c>
      <c r="I11" s="54"/>
      <c r="J11" s="54"/>
      <c r="K11" s="374" t="str">
        <f t="shared" si="1"/>
        <v>seller_high_postalcode SMALLINT(3)</v>
      </c>
      <c r="L11" s="54"/>
      <c r="M11" s="53">
        <v>1</v>
      </c>
      <c r="N11" s="53"/>
      <c r="O11" s="53"/>
      <c r="P11" s="53"/>
      <c r="Q11" s="53"/>
      <c r="R11" s="53"/>
      <c r="S11" s="53"/>
      <c r="T11" s="53"/>
      <c r="U11" s="53">
        <v>1</v>
      </c>
      <c r="V11" s="51">
        <v>1</v>
      </c>
      <c r="W11" s="374" t="str">
        <f t="shared" si="2"/>
        <v>seller_high_postalcode SMALLINT(3) AUTO_INCREMENT UNSIGNED ZEROFILL,</v>
      </c>
      <c r="AC11" s="38"/>
      <c r="AD11" s="40"/>
      <c r="AE11" s="39"/>
      <c r="AF11" s="38"/>
      <c r="AG11" s="38"/>
      <c r="AH11" s="38"/>
      <c r="AI11" s="38"/>
      <c r="AJ11" s="38"/>
      <c r="AO11" s="38"/>
      <c r="AP11" s="38"/>
      <c r="BD11" s="37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</row>
    <row r="12" spans="1:67" x14ac:dyDescent="0.4">
      <c r="A12" s="42"/>
      <c r="B12" s="91" t="s">
        <v>361</v>
      </c>
      <c r="C12" s="143" t="s">
        <v>728</v>
      </c>
      <c r="D12" s="177" t="s">
        <v>527</v>
      </c>
      <c r="E12" s="143" t="s">
        <v>535</v>
      </c>
      <c r="F12" s="111" t="str">
        <f t="shared" si="0"/>
        <v>seller_low_postalcode</v>
      </c>
      <c r="G12" s="207" t="s">
        <v>536</v>
      </c>
      <c r="H12" s="54">
        <v>4</v>
      </c>
      <c r="I12" s="54"/>
      <c r="J12" s="54"/>
      <c r="K12" s="374" t="str">
        <f t="shared" si="1"/>
        <v>seller_low_postalcode SMALLINT(4)</v>
      </c>
      <c r="L12" s="54"/>
      <c r="M12" s="53">
        <v>1</v>
      </c>
      <c r="N12" s="53"/>
      <c r="O12" s="53"/>
      <c r="P12" s="53"/>
      <c r="Q12" s="53"/>
      <c r="R12" s="53"/>
      <c r="S12" s="53"/>
      <c r="T12" s="53"/>
      <c r="U12" s="53">
        <v>1</v>
      </c>
      <c r="V12" s="51">
        <v>1</v>
      </c>
      <c r="W12" s="374" t="str">
        <f t="shared" si="2"/>
        <v>seller_low_postalcode SMALLINT(4) AUTO_INCREMENT UNSIGNED ZEROFILL,</v>
      </c>
      <c r="AC12" s="38"/>
      <c r="AD12" s="40"/>
      <c r="AE12" s="39"/>
      <c r="AF12" s="38"/>
      <c r="AG12" s="38"/>
      <c r="AH12" s="38"/>
      <c r="AI12" s="38"/>
      <c r="AJ12" s="38"/>
      <c r="AO12" s="38"/>
      <c r="AP12" s="38"/>
      <c r="BD12" s="37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</row>
    <row r="13" spans="1:67" x14ac:dyDescent="0.4">
      <c r="A13" s="42"/>
      <c r="B13" s="56" t="s">
        <v>173</v>
      </c>
      <c r="C13" s="111" t="s">
        <v>537</v>
      </c>
      <c r="D13" s="177" t="s">
        <v>527</v>
      </c>
      <c r="E13" s="283" t="s">
        <v>538</v>
      </c>
      <c r="F13" s="111" t="str">
        <f t="shared" si="0"/>
        <v>seller_address_1</v>
      </c>
      <c r="G13" s="208" t="s">
        <v>539</v>
      </c>
      <c r="H13" s="303">
        <v>12</v>
      </c>
      <c r="I13" s="54"/>
      <c r="J13" s="54"/>
      <c r="K13" s="374" t="str">
        <f t="shared" si="1"/>
        <v>seller_address_1 VARCHAR(12)</v>
      </c>
      <c r="L13" s="54"/>
      <c r="M13" s="53">
        <v>1</v>
      </c>
      <c r="N13" s="53"/>
      <c r="O13" s="53"/>
      <c r="P13" s="53"/>
      <c r="Q13" s="53"/>
      <c r="R13" s="53"/>
      <c r="S13" s="53"/>
      <c r="T13" s="53"/>
      <c r="U13" s="53"/>
      <c r="V13" s="51"/>
      <c r="W13" s="374" t="str">
        <f t="shared" si="2"/>
        <v>seller_address_1 VARCHAR(12) AUTO_INCREMENT,</v>
      </c>
      <c r="AC13" s="38"/>
      <c r="AD13" s="40"/>
      <c r="AE13" s="39"/>
      <c r="AF13" s="38"/>
      <c r="AG13" s="38"/>
      <c r="AH13" s="38"/>
      <c r="AI13" s="38"/>
      <c r="AJ13" s="38"/>
      <c r="AO13" s="38"/>
      <c r="AP13" s="38"/>
      <c r="BD13" s="37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</row>
    <row r="14" spans="1:67" x14ac:dyDescent="0.4">
      <c r="A14" s="42"/>
      <c r="B14" s="56" t="s">
        <v>175</v>
      </c>
      <c r="C14" s="111" t="s">
        <v>540</v>
      </c>
      <c r="D14" s="177" t="s">
        <v>541</v>
      </c>
      <c r="E14" s="284" t="s">
        <v>542</v>
      </c>
      <c r="F14" s="111" t="str">
        <f t="shared" si="0"/>
        <v>seller_address_2</v>
      </c>
      <c r="G14" s="208" t="s">
        <v>539</v>
      </c>
      <c r="H14" s="303">
        <v>100</v>
      </c>
      <c r="I14" s="303"/>
      <c r="J14" s="303"/>
      <c r="K14" s="374" t="str">
        <f t="shared" si="1"/>
        <v>seller_address_2 VARCHAR(100)</v>
      </c>
      <c r="L14" s="54"/>
      <c r="M14" s="53">
        <v>1</v>
      </c>
      <c r="N14" s="53"/>
      <c r="O14" s="53"/>
      <c r="P14" s="53"/>
      <c r="Q14" s="53"/>
      <c r="R14" s="53"/>
      <c r="S14" s="53"/>
      <c r="T14" s="53"/>
      <c r="U14" s="53"/>
      <c r="V14" s="51"/>
      <c r="W14" s="374" t="str">
        <f t="shared" si="2"/>
        <v>seller_address_2 VARCHAR(100) AUTO_INCREMENT,</v>
      </c>
      <c r="AC14" s="38"/>
      <c r="AD14" s="40"/>
      <c r="AE14" s="39"/>
      <c r="AF14" s="38"/>
      <c r="AG14" s="38"/>
      <c r="AH14" s="38"/>
      <c r="AI14" s="38"/>
      <c r="AJ14" s="38"/>
      <c r="AO14" s="38"/>
      <c r="AP14" s="38"/>
      <c r="BD14" s="37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</row>
    <row r="15" spans="1:67" x14ac:dyDescent="0.4">
      <c r="A15" s="42"/>
      <c r="B15" s="56" t="s">
        <v>178</v>
      </c>
      <c r="C15" s="111" t="s">
        <v>179</v>
      </c>
      <c r="D15" s="177" t="s">
        <v>543</v>
      </c>
      <c r="E15" s="284" t="s">
        <v>544</v>
      </c>
      <c r="F15" s="111" t="str">
        <f t="shared" si="0"/>
        <v>seller_address_3</v>
      </c>
      <c r="G15" s="208" t="s">
        <v>545</v>
      </c>
      <c r="H15" s="303">
        <v>100</v>
      </c>
      <c r="I15" s="54"/>
      <c r="J15" s="54"/>
      <c r="K15" s="374" t="str">
        <f t="shared" si="1"/>
        <v>seller_address_3 VARCHAR(100)</v>
      </c>
      <c r="L15" s="54"/>
      <c r="M15" s="53">
        <v>1</v>
      </c>
      <c r="N15" s="53"/>
      <c r="O15" s="53"/>
      <c r="P15" s="53"/>
      <c r="Q15" s="53"/>
      <c r="R15" s="53"/>
      <c r="S15" s="53"/>
      <c r="T15" s="53"/>
      <c r="U15" s="53"/>
      <c r="V15" s="51"/>
      <c r="W15" s="374" t="str">
        <f t="shared" si="2"/>
        <v>seller_address_3 VARCHAR(100) AUTO_INCREMENT,</v>
      </c>
      <c r="AC15" s="38"/>
      <c r="AD15" s="40"/>
      <c r="AE15" s="39"/>
      <c r="AF15" s="38"/>
      <c r="AG15" s="38"/>
      <c r="AH15" s="38"/>
      <c r="AI15" s="38"/>
      <c r="AJ15" s="38"/>
      <c r="AO15" s="38"/>
      <c r="AP15" s="38"/>
      <c r="BD15" s="37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</row>
    <row r="16" spans="1:67" x14ac:dyDescent="0.4">
      <c r="A16" s="42"/>
      <c r="B16" s="91" t="s">
        <v>208</v>
      </c>
      <c r="C16" s="143" t="s">
        <v>209</v>
      </c>
      <c r="D16" s="177" t="s">
        <v>543</v>
      </c>
      <c r="E16" s="143" t="s">
        <v>546</v>
      </c>
      <c r="F16" s="111" t="str">
        <f t="shared" si="0"/>
        <v>seller_registration</v>
      </c>
      <c r="G16" s="207" t="s">
        <v>547</v>
      </c>
      <c r="H16" s="94" t="s">
        <v>93</v>
      </c>
      <c r="I16" s="94"/>
      <c r="J16" s="94"/>
      <c r="K16" s="374" t="str">
        <f t="shared" si="1"/>
        <v>seller_registration DATETIME</v>
      </c>
      <c r="L16" s="54"/>
      <c r="M16" s="53">
        <v>1</v>
      </c>
      <c r="N16" s="53"/>
      <c r="O16" s="53"/>
      <c r="P16" s="53"/>
      <c r="Q16" s="53"/>
      <c r="R16" s="53"/>
      <c r="S16" s="53"/>
      <c r="T16" s="53"/>
      <c r="U16" s="53"/>
      <c r="V16" s="51"/>
      <c r="W16" s="374" t="str">
        <f t="shared" si="2"/>
        <v>seller_registration DATETIME AUTO_INCREMENT,</v>
      </c>
      <c r="AC16" s="38"/>
      <c r="AD16" s="40"/>
      <c r="AE16" s="39"/>
      <c r="AF16" s="38"/>
      <c r="AG16" s="38"/>
      <c r="AH16" s="38"/>
      <c r="AI16" s="38"/>
      <c r="AJ16" s="38"/>
      <c r="AO16" s="38"/>
      <c r="AP16" s="38"/>
      <c r="BD16" s="37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</row>
    <row r="17" spans="1:67" ht="19.5" thickBot="1" x14ac:dyDescent="0.45">
      <c r="A17" s="42"/>
      <c r="B17" s="166" t="s">
        <v>189</v>
      </c>
      <c r="C17" s="203" t="s">
        <v>219</v>
      </c>
      <c r="D17" s="286" t="s">
        <v>548</v>
      </c>
      <c r="E17" s="203" t="s">
        <v>549</v>
      </c>
      <c r="F17" s="112" t="str">
        <f t="shared" si="0"/>
        <v>seller_removed</v>
      </c>
      <c r="G17" s="209" t="s">
        <v>550</v>
      </c>
      <c r="H17" s="48">
        <v>1</v>
      </c>
      <c r="I17" s="346">
        <v>127</v>
      </c>
      <c r="J17" s="346">
        <v>9</v>
      </c>
      <c r="K17" s="375" t="str">
        <f t="shared" si="1"/>
        <v>seller_removed TINYINT(1)</v>
      </c>
      <c r="L17" s="48">
        <v>0</v>
      </c>
      <c r="M17" s="47">
        <v>1</v>
      </c>
      <c r="N17" s="47"/>
      <c r="O17" s="47"/>
      <c r="P17" s="47"/>
      <c r="Q17" s="47"/>
      <c r="R17" s="47"/>
      <c r="S17" s="47"/>
      <c r="T17" s="47"/>
      <c r="U17" s="47"/>
      <c r="V17" s="45"/>
      <c r="W17" s="375" t="str">
        <f t="shared" si="2"/>
        <v>seller_removed TINYINT(1) DEFFAULT(0) AUTO_INCREMENT,</v>
      </c>
      <c r="AC17" s="38"/>
      <c r="AD17" s="40"/>
      <c r="AE17" s="39"/>
      <c r="AF17" s="38"/>
      <c r="AG17" s="38"/>
      <c r="AH17" s="38"/>
      <c r="AI17" s="38"/>
      <c r="AJ17" s="38"/>
      <c r="AO17" s="38"/>
      <c r="AP17" s="38"/>
      <c r="BD17" s="37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</row>
    <row r="18" spans="1:67" x14ac:dyDescent="0.4">
      <c r="M18" s="41"/>
      <c r="N18" s="41"/>
      <c r="O18" s="41"/>
      <c r="P18" s="41"/>
      <c r="Q18" s="41"/>
      <c r="R18" s="41"/>
      <c r="S18" s="41"/>
      <c r="T18" s="41"/>
      <c r="U18" s="41"/>
      <c r="V18" s="41"/>
    </row>
    <row r="19" spans="1:67" ht="24.95" customHeight="1" thickBot="1" x14ac:dyDescent="0.45">
      <c r="B19" s="170" t="s">
        <v>749</v>
      </c>
      <c r="C19" s="294"/>
      <c r="D19"/>
      <c r="E19"/>
      <c r="F19"/>
      <c r="G19" s="173"/>
      <c r="H19"/>
      <c r="I19"/>
      <c r="J19"/>
      <c r="K19" s="376"/>
      <c r="L19"/>
      <c r="M19" s="300"/>
      <c r="N19" s="300"/>
      <c r="O19" s="300"/>
      <c r="P19" s="300"/>
      <c r="Q19" s="300"/>
      <c r="R19" s="300"/>
      <c r="S19" s="300"/>
      <c r="T19" s="300"/>
      <c r="U19" s="300"/>
      <c r="V19" s="300"/>
      <c r="W19" s="376"/>
    </row>
    <row r="20" spans="1:67" x14ac:dyDescent="0.4">
      <c r="B20" s="535" t="s">
        <v>122</v>
      </c>
      <c r="C20" s="537" t="s">
        <v>100</v>
      </c>
      <c r="D20" s="539" t="s">
        <v>121</v>
      </c>
      <c r="E20" s="539"/>
      <c r="F20" s="537" t="s">
        <v>708</v>
      </c>
      <c r="G20" s="540" t="s">
        <v>120</v>
      </c>
      <c r="H20" s="539" t="s">
        <v>119</v>
      </c>
      <c r="I20" s="525" t="s">
        <v>741</v>
      </c>
      <c r="J20" s="526"/>
      <c r="K20" s="527" t="s">
        <v>746</v>
      </c>
      <c r="L20" s="537" t="s">
        <v>508</v>
      </c>
      <c r="M20" s="529" t="s">
        <v>509</v>
      </c>
      <c r="N20" s="529" t="s">
        <v>510</v>
      </c>
      <c r="O20" s="529" t="s">
        <v>511</v>
      </c>
      <c r="P20" s="529" t="s">
        <v>512</v>
      </c>
      <c r="Q20" s="531" t="s">
        <v>315</v>
      </c>
      <c r="R20" s="529" t="s">
        <v>114</v>
      </c>
      <c r="S20" s="529" t="s">
        <v>113</v>
      </c>
      <c r="T20" s="529" t="s">
        <v>516</v>
      </c>
      <c r="U20" s="529" t="s">
        <v>160</v>
      </c>
      <c r="V20" s="533" t="s">
        <v>517</v>
      </c>
      <c r="W20" s="523" t="s">
        <v>747</v>
      </c>
    </row>
    <row r="21" spans="1:67" ht="19.5" thickBot="1" x14ac:dyDescent="0.45">
      <c r="B21" s="536"/>
      <c r="C21" s="538"/>
      <c r="D21" s="342" t="s">
        <v>111</v>
      </c>
      <c r="E21" s="342" t="s">
        <v>110</v>
      </c>
      <c r="F21" s="538"/>
      <c r="G21" s="541"/>
      <c r="H21" s="538"/>
      <c r="I21" s="344" t="s">
        <v>742</v>
      </c>
      <c r="J21" s="344" t="s">
        <v>743</v>
      </c>
      <c r="K21" s="528"/>
      <c r="L21" s="542"/>
      <c r="M21" s="532"/>
      <c r="N21" s="532"/>
      <c r="O21" s="532"/>
      <c r="P21" s="532"/>
      <c r="Q21" s="532"/>
      <c r="R21" s="532"/>
      <c r="S21" s="532"/>
      <c r="T21" s="532"/>
      <c r="U21" s="532"/>
      <c r="V21" s="534"/>
      <c r="W21" s="524"/>
    </row>
    <row r="22" spans="1:67" x14ac:dyDescent="0.4">
      <c r="B22" s="137" t="s">
        <v>518</v>
      </c>
      <c r="C22" s="347" t="s">
        <v>726</v>
      </c>
      <c r="D22" s="182" t="s">
        <v>558</v>
      </c>
      <c r="E22" s="110" t="s">
        <v>559</v>
      </c>
      <c r="F22" s="110" t="str">
        <f>D22 &amp;E22</f>
        <v>customer_id</v>
      </c>
      <c r="G22" s="210" t="s">
        <v>539</v>
      </c>
      <c r="H22" s="60">
        <v>12</v>
      </c>
      <c r="I22" s="60"/>
      <c r="J22" s="60"/>
      <c r="K22" s="377" t="str">
        <f t="shared" ref="K22:K31" si="3">F22 &amp; " " &amp; UPPER(G22) &amp; IF(H22 = "-","","(" &amp; H22 &amp; ")")</f>
        <v>customer_id VARCHAR(12)</v>
      </c>
      <c r="L22" s="60"/>
      <c r="M22" s="59">
        <v>1</v>
      </c>
      <c r="N22" s="59">
        <v>1</v>
      </c>
      <c r="O22" s="59">
        <v>1</v>
      </c>
      <c r="P22" s="59"/>
      <c r="Q22" s="59"/>
      <c r="R22" s="59"/>
      <c r="S22" s="59">
        <v>1</v>
      </c>
      <c r="T22" s="59"/>
      <c r="U22" s="59"/>
      <c r="V22" s="57"/>
      <c r="W22" s="377" t="str">
        <f t="shared" ref="W22:W31" si="4">K22 &amp; IF(N22=1," " &amp; UPPER($N$5),"") &amp; IF(L22="",""," " &amp; "DEFFAULT("&amp;L22&amp;")") &amp; IF(M22=1," " &amp; UPPER($T$5),"") &amp; IF(T22=1," " &amp; UPPER($N$5),"") &amp; IF(U22=1," " &amp; UPPER($U$5),"") &amp; IF(V22=1," " &amp; UPPER($V$5),"") &amp; ","</f>
        <v>customer_id VARCHAR(12) PRIMARY KEY AUTO_INCREMENT,</v>
      </c>
    </row>
    <row r="23" spans="1:67" x14ac:dyDescent="0.4">
      <c r="B23" s="56" t="s">
        <v>560</v>
      </c>
      <c r="C23" s="314" t="s">
        <v>732</v>
      </c>
      <c r="D23" s="177" t="s">
        <v>456</v>
      </c>
      <c r="E23" s="111" t="s">
        <v>561</v>
      </c>
      <c r="F23" s="111" t="str">
        <f t="shared" ref="F23:F31" si="5">D23 &amp;E23</f>
        <v>customer_pw</v>
      </c>
      <c r="G23" s="207" t="s">
        <v>562</v>
      </c>
      <c r="H23" s="54">
        <v>256</v>
      </c>
      <c r="I23" s="54"/>
      <c r="J23" s="54"/>
      <c r="K23" s="374" t="str">
        <f t="shared" si="3"/>
        <v>customer_pw VARCHAR(256)</v>
      </c>
      <c r="L23" s="54"/>
      <c r="M23" s="53">
        <v>1</v>
      </c>
      <c r="N23" s="53"/>
      <c r="O23" s="53"/>
      <c r="P23" s="53"/>
      <c r="Q23" s="53"/>
      <c r="R23" s="53"/>
      <c r="S23" s="53"/>
      <c r="T23" s="53"/>
      <c r="U23" s="53"/>
      <c r="V23" s="51"/>
      <c r="W23" s="374" t="str">
        <f t="shared" si="4"/>
        <v>customer_pw VARCHAR(256) AUTO_INCREMENT,</v>
      </c>
    </row>
    <row r="24" spans="1:67" x14ac:dyDescent="0.4">
      <c r="B24" s="91" t="s">
        <v>357</v>
      </c>
      <c r="C24" s="314" t="s">
        <v>729</v>
      </c>
      <c r="D24" s="177" t="s">
        <v>456</v>
      </c>
      <c r="E24" s="143" t="s">
        <v>563</v>
      </c>
      <c r="F24" s="111" t="str">
        <f t="shared" si="5"/>
        <v>customer_name</v>
      </c>
      <c r="G24" s="207" t="s">
        <v>564</v>
      </c>
      <c r="H24" s="303">
        <v>100</v>
      </c>
      <c r="I24" s="54"/>
      <c r="J24" s="54"/>
      <c r="K24" s="374" t="str">
        <f t="shared" si="3"/>
        <v>customer_name VARCHAR(100)</v>
      </c>
      <c r="L24" s="54"/>
      <c r="M24" s="53">
        <v>1</v>
      </c>
      <c r="N24" s="53"/>
      <c r="O24" s="53"/>
      <c r="P24" s="53"/>
      <c r="Q24" s="53"/>
      <c r="R24" s="53"/>
      <c r="S24" s="53"/>
      <c r="T24" s="53"/>
      <c r="U24" s="53"/>
      <c r="V24" s="51"/>
      <c r="W24" s="374" t="str">
        <f t="shared" si="4"/>
        <v>customer_name VARCHAR(100) AUTO_INCREMENT,</v>
      </c>
    </row>
    <row r="25" spans="1:67" x14ac:dyDescent="0.4">
      <c r="B25" s="91" t="s">
        <v>360</v>
      </c>
      <c r="C25" s="143" t="s">
        <v>727</v>
      </c>
      <c r="D25" s="177" t="s">
        <v>456</v>
      </c>
      <c r="E25" s="143" t="s">
        <v>566</v>
      </c>
      <c r="F25" s="111" t="str">
        <f t="shared" si="5"/>
        <v>customer_high_postalcode</v>
      </c>
      <c r="G25" s="207" t="s">
        <v>532</v>
      </c>
      <c r="H25" s="54">
        <v>3</v>
      </c>
      <c r="I25" s="345">
        <v>65536</v>
      </c>
      <c r="J25" s="345">
        <v>999</v>
      </c>
      <c r="K25" s="374" t="str">
        <f t="shared" si="3"/>
        <v>customer_high_postalcode SMALLINT(3)</v>
      </c>
      <c r="L25" s="54"/>
      <c r="M25" s="53">
        <v>1</v>
      </c>
      <c r="N25" s="53"/>
      <c r="O25" s="53"/>
      <c r="P25" s="53"/>
      <c r="Q25" s="53"/>
      <c r="R25" s="53"/>
      <c r="S25" s="53"/>
      <c r="T25" s="53"/>
      <c r="U25" s="53">
        <v>1</v>
      </c>
      <c r="V25" s="51">
        <v>1</v>
      </c>
      <c r="W25" s="374" t="str">
        <f t="shared" si="4"/>
        <v>customer_high_postalcode SMALLINT(3) AUTO_INCREMENT UNSIGNED ZEROFILL,</v>
      </c>
    </row>
    <row r="26" spans="1:67" x14ac:dyDescent="0.4">
      <c r="B26" s="91" t="s">
        <v>361</v>
      </c>
      <c r="C26" s="143" t="s">
        <v>728</v>
      </c>
      <c r="D26" s="177" t="s">
        <v>456</v>
      </c>
      <c r="E26" s="143" t="s">
        <v>535</v>
      </c>
      <c r="F26" s="111" t="str">
        <f t="shared" si="5"/>
        <v>customer_low_postalcode</v>
      </c>
      <c r="G26" s="207" t="s">
        <v>532</v>
      </c>
      <c r="H26" s="54">
        <v>4</v>
      </c>
      <c r="I26" s="345">
        <v>65536</v>
      </c>
      <c r="J26" s="345">
        <v>9999</v>
      </c>
      <c r="K26" s="374" t="str">
        <f t="shared" si="3"/>
        <v>customer_low_postalcode SMALLINT(4)</v>
      </c>
      <c r="L26" s="54"/>
      <c r="M26" s="53">
        <v>1</v>
      </c>
      <c r="N26" s="53"/>
      <c r="O26" s="53"/>
      <c r="P26" s="53"/>
      <c r="Q26" s="53"/>
      <c r="R26" s="53"/>
      <c r="S26" s="53"/>
      <c r="T26" s="53"/>
      <c r="U26" s="53">
        <v>1</v>
      </c>
      <c r="V26" s="51">
        <v>1</v>
      </c>
      <c r="W26" s="374" t="str">
        <f t="shared" si="4"/>
        <v>customer_low_postalcode SMALLINT(4) AUTO_INCREMENT UNSIGNED ZEROFILL,</v>
      </c>
    </row>
    <row r="27" spans="1:67" x14ac:dyDescent="0.4">
      <c r="B27" s="56" t="s">
        <v>173</v>
      </c>
      <c r="C27" s="111" t="s">
        <v>537</v>
      </c>
      <c r="D27" s="177" t="s">
        <v>456</v>
      </c>
      <c r="E27" s="283" t="s">
        <v>538</v>
      </c>
      <c r="F27" s="111" t="str">
        <f t="shared" si="5"/>
        <v>customer_address_1</v>
      </c>
      <c r="G27" s="208" t="s">
        <v>539</v>
      </c>
      <c r="H27" s="303">
        <v>12</v>
      </c>
      <c r="I27" s="54"/>
      <c r="J27" s="54"/>
      <c r="K27" s="374" t="str">
        <f t="shared" si="3"/>
        <v>customer_address_1 VARCHAR(12)</v>
      </c>
      <c r="L27" s="54"/>
      <c r="M27" s="53">
        <v>1</v>
      </c>
      <c r="N27" s="53"/>
      <c r="O27" s="53"/>
      <c r="P27" s="53"/>
      <c r="Q27" s="53"/>
      <c r="R27" s="53"/>
      <c r="S27" s="53"/>
      <c r="T27" s="53"/>
      <c r="U27" s="53"/>
      <c r="V27" s="51"/>
      <c r="W27" s="374" t="str">
        <f t="shared" si="4"/>
        <v>customer_address_1 VARCHAR(12) AUTO_INCREMENT,</v>
      </c>
    </row>
    <row r="28" spans="1:67" x14ac:dyDescent="0.4">
      <c r="B28" s="56" t="s">
        <v>175</v>
      </c>
      <c r="C28" s="111" t="s">
        <v>540</v>
      </c>
      <c r="D28" s="177" t="s">
        <v>456</v>
      </c>
      <c r="E28" s="284" t="s">
        <v>542</v>
      </c>
      <c r="F28" s="111" t="str">
        <f t="shared" si="5"/>
        <v>customer_address_2</v>
      </c>
      <c r="G28" s="208" t="s">
        <v>539</v>
      </c>
      <c r="H28" s="303">
        <v>100</v>
      </c>
      <c r="I28" s="303"/>
      <c r="J28" s="303"/>
      <c r="K28" s="374" t="str">
        <f t="shared" si="3"/>
        <v>customer_address_2 VARCHAR(100)</v>
      </c>
      <c r="L28" s="54"/>
      <c r="M28" s="53">
        <v>1</v>
      </c>
      <c r="N28" s="53"/>
      <c r="O28" s="53"/>
      <c r="P28" s="53"/>
      <c r="Q28" s="53"/>
      <c r="R28" s="53"/>
      <c r="S28" s="53"/>
      <c r="T28" s="53"/>
      <c r="U28" s="53"/>
      <c r="V28" s="51"/>
      <c r="W28" s="374" t="str">
        <f t="shared" si="4"/>
        <v>customer_address_2 VARCHAR(100) AUTO_INCREMENT,</v>
      </c>
    </row>
    <row r="29" spans="1:67" s="42" customFormat="1" x14ac:dyDescent="0.4">
      <c r="A29" s="36"/>
      <c r="B29" s="56" t="s">
        <v>178</v>
      </c>
      <c r="C29" s="111" t="s">
        <v>179</v>
      </c>
      <c r="D29" s="177" t="s">
        <v>456</v>
      </c>
      <c r="E29" s="284" t="s">
        <v>568</v>
      </c>
      <c r="F29" s="111" t="str">
        <f t="shared" si="5"/>
        <v>customer_address_3</v>
      </c>
      <c r="G29" s="208" t="s">
        <v>545</v>
      </c>
      <c r="H29" s="303">
        <v>100</v>
      </c>
      <c r="I29" s="303"/>
      <c r="J29" s="303"/>
      <c r="K29" s="374" t="str">
        <f t="shared" si="3"/>
        <v>customer_address_3 VARCHAR(100)</v>
      </c>
      <c r="L29" s="54"/>
      <c r="M29" s="53">
        <v>1</v>
      </c>
      <c r="N29" s="53"/>
      <c r="O29" s="53"/>
      <c r="P29" s="53"/>
      <c r="Q29" s="53"/>
      <c r="R29" s="53"/>
      <c r="S29" s="53"/>
      <c r="T29" s="53"/>
      <c r="U29" s="53"/>
      <c r="V29" s="51"/>
      <c r="W29" s="374" t="str">
        <f t="shared" si="4"/>
        <v>customer_address_3 VARCHAR(100) AUTO_INCREMENT,</v>
      </c>
      <c r="X29" s="305"/>
      <c r="Y29" s="305"/>
      <c r="AC29" s="41"/>
      <c r="AD29" s="41"/>
      <c r="AE29" s="41"/>
      <c r="AF29" s="41"/>
      <c r="AG29" s="41"/>
      <c r="AH29" s="41"/>
      <c r="AI29" s="41"/>
      <c r="AJ29" s="41"/>
      <c r="AK29" s="38"/>
      <c r="AL29" s="38"/>
      <c r="AM29" s="38"/>
      <c r="AN29" s="38"/>
      <c r="AO29" s="40"/>
      <c r="AP29" s="39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7"/>
    </row>
    <row r="30" spans="1:67" s="42" customFormat="1" x14ac:dyDescent="0.4">
      <c r="A30" s="36"/>
      <c r="B30" s="91" t="s">
        <v>208</v>
      </c>
      <c r="C30" s="143" t="s">
        <v>209</v>
      </c>
      <c r="D30" s="177" t="s">
        <v>456</v>
      </c>
      <c r="E30" s="143" t="s">
        <v>546</v>
      </c>
      <c r="F30" s="111" t="str">
        <f t="shared" si="5"/>
        <v>customer_registration</v>
      </c>
      <c r="G30" s="207" t="s">
        <v>547</v>
      </c>
      <c r="H30" s="94" t="s">
        <v>569</v>
      </c>
      <c r="I30" s="94"/>
      <c r="J30" s="94"/>
      <c r="K30" s="374" t="str">
        <f t="shared" si="3"/>
        <v>customer_registration DATETIME</v>
      </c>
      <c r="L30" s="54"/>
      <c r="M30" s="53">
        <v>1</v>
      </c>
      <c r="N30" s="53"/>
      <c r="O30" s="53"/>
      <c r="P30" s="53"/>
      <c r="Q30" s="53"/>
      <c r="R30" s="53"/>
      <c r="S30" s="53"/>
      <c r="T30" s="53"/>
      <c r="U30" s="53"/>
      <c r="V30" s="51"/>
      <c r="W30" s="374" t="str">
        <f t="shared" si="4"/>
        <v>customer_registration DATETIME AUTO_INCREMENT,</v>
      </c>
      <c r="X30" s="305"/>
      <c r="Y30" s="305"/>
      <c r="AC30" s="41"/>
      <c r="AD30" s="41"/>
      <c r="AE30" s="41"/>
      <c r="AF30" s="41"/>
      <c r="AG30" s="41"/>
      <c r="AH30" s="41"/>
      <c r="AI30" s="41"/>
      <c r="AJ30" s="41"/>
      <c r="AK30" s="38"/>
      <c r="AL30" s="38"/>
      <c r="AM30" s="38"/>
      <c r="AN30" s="38"/>
      <c r="AO30" s="40"/>
      <c r="AP30" s="39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7"/>
    </row>
    <row r="31" spans="1:67" s="42" customFormat="1" ht="19.5" thickBot="1" x14ac:dyDescent="0.45">
      <c r="A31" s="36"/>
      <c r="B31" s="166" t="s">
        <v>189</v>
      </c>
      <c r="C31" s="203" t="s">
        <v>219</v>
      </c>
      <c r="D31" s="286" t="s">
        <v>456</v>
      </c>
      <c r="E31" s="203" t="s">
        <v>549</v>
      </c>
      <c r="F31" s="112" t="str">
        <f t="shared" si="5"/>
        <v>customer_removed</v>
      </c>
      <c r="G31" s="209" t="s">
        <v>570</v>
      </c>
      <c r="H31" s="48">
        <v>1</v>
      </c>
      <c r="I31" s="346">
        <v>127</v>
      </c>
      <c r="J31" s="346">
        <v>9</v>
      </c>
      <c r="K31" s="375" t="str">
        <f t="shared" si="3"/>
        <v>customer_removed TINYINT(1)</v>
      </c>
      <c r="L31" s="48">
        <v>0</v>
      </c>
      <c r="M31" s="47">
        <v>1</v>
      </c>
      <c r="N31" s="47"/>
      <c r="O31" s="47"/>
      <c r="P31" s="47"/>
      <c r="Q31" s="47"/>
      <c r="R31" s="47"/>
      <c r="S31" s="47"/>
      <c r="T31" s="47"/>
      <c r="U31" s="47"/>
      <c r="V31" s="45"/>
      <c r="W31" s="375" t="str">
        <f t="shared" si="4"/>
        <v>customer_removed TINYINT(1) DEFFAULT(0) AUTO_INCREMENT,</v>
      </c>
      <c r="X31" s="305"/>
      <c r="Y31" s="305"/>
      <c r="AC31" s="41"/>
      <c r="AD31" s="41"/>
      <c r="AE31" s="41"/>
      <c r="AF31" s="41"/>
      <c r="AG31" s="41"/>
      <c r="AH31" s="41"/>
      <c r="AI31" s="41"/>
      <c r="AJ31" s="41"/>
      <c r="AK31" s="38"/>
      <c r="AL31" s="38"/>
      <c r="AM31" s="38"/>
      <c r="AN31" s="38"/>
      <c r="AO31" s="40"/>
      <c r="AP31" s="39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7"/>
    </row>
    <row r="32" spans="1:67" x14ac:dyDescent="0.4">
      <c r="B32"/>
      <c r="C32" s="294"/>
      <c r="D32"/>
      <c r="E32"/>
      <c r="F32"/>
      <c r="G32" s="173"/>
      <c r="H32"/>
      <c r="I32"/>
      <c r="J32"/>
      <c r="K32" s="376"/>
      <c r="L32"/>
      <c r="M32" s="300"/>
      <c r="N32" s="300"/>
      <c r="O32" s="300"/>
      <c r="P32" s="300"/>
      <c r="Q32" s="300"/>
      <c r="R32" s="300"/>
      <c r="S32" s="300"/>
      <c r="T32" s="300"/>
      <c r="U32" s="300"/>
      <c r="V32" s="300"/>
      <c r="W32" s="376"/>
    </row>
    <row r="33" spans="1:67" ht="24.95" customHeight="1" thickBot="1" x14ac:dyDescent="0.45">
      <c r="B33" s="123" t="s">
        <v>750</v>
      </c>
      <c r="M33" s="41"/>
      <c r="N33" s="41"/>
      <c r="O33" s="41"/>
      <c r="P33" s="41"/>
      <c r="Q33" s="41"/>
      <c r="R33" s="41"/>
      <c r="S33" s="41"/>
      <c r="T33" s="41"/>
      <c r="U33" s="41"/>
      <c r="V33" s="41"/>
    </row>
    <row r="34" spans="1:67" s="42" customFormat="1" x14ac:dyDescent="0.4">
      <c r="A34" s="36"/>
      <c r="B34" s="535" t="s">
        <v>122</v>
      </c>
      <c r="C34" s="537" t="s">
        <v>100</v>
      </c>
      <c r="D34" s="539" t="s">
        <v>121</v>
      </c>
      <c r="E34" s="539"/>
      <c r="F34" s="537" t="s">
        <v>708</v>
      </c>
      <c r="G34" s="540" t="s">
        <v>120</v>
      </c>
      <c r="H34" s="539" t="s">
        <v>119</v>
      </c>
      <c r="I34" s="525" t="s">
        <v>741</v>
      </c>
      <c r="J34" s="526"/>
      <c r="K34" s="527" t="s">
        <v>746</v>
      </c>
      <c r="L34" s="537" t="s">
        <v>508</v>
      </c>
      <c r="M34" s="529" t="s">
        <v>509</v>
      </c>
      <c r="N34" s="529" t="s">
        <v>510</v>
      </c>
      <c r="O34" s="529" t="s">
        <v>511</v>
      </c>
      <c r="P34" s="529" t="s">
        <v>512</v>
      </c>
      <c r="Q34" s="531" t="s">
        <v>315</v>
      </c>
      <c r="R34" s="529" t="s">
        <v>114</v>
      </c>
      <c r="S34" s="529" t="s">
        <v>113</v>
      </c>
      <c r="T34" s="529" t="s">
        <v>516</v>
      </c>
      <c r="U34" s="529" t="s">
        <v>160</v>
      </c>
      <c r="V34" s="533" t="s">
        <v>517</v>
      </c>
      <c r="W34" s="523" t="s">
        <v>747</v>
      </c>
      <c r="X34" s="305"/>
      <c r="Y34" s="305"/>
      <c r="AC34" s="41"/>
      <c r="AD34" s="41"/>
      <c r="AE34" s="41"/>
      <c r="AF34" s="41"/>
      <c r="AG34" s="41"/>
      <c r="AH34" s="41"/>
      <c r="AI34" s="41"/>
      <c r="AJ34" s="41"/>
      <c r="AK34" s="38"/>
      <c r="AL34" s="38"/>
      <c r="AM34" s="38"/>
      <c r="AN34" s="38"/>
      <c r="AO34" s="40"/>
      <c r="AP34" s="39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7"/>
    </row>
    <row r="35" spans="1:67" s="42" customFormat="1" ht="19.5" thickBot="1" x14ac:dyDescent="0.45">
      <c r="A35" s="36"/>
      <c r="B35" s="536"/>
      <c r="C35" s="538"/>
      <c r="D35" s="342" t="s">
        <v>111</v>
      </c>
      <c r="E35" s="342" t="s">
        <v>110</v>
      </c>
      <c r="F35" s="538"/>
      <c r="G35" s="541"/>
      <c r="H35" s="538"/>
      <c r="I35" s="344" t="s">
        <v>742</v>
      </c>
      <c r="J35" s="344" t="s">
        <v>743</v>
      </c>
      <c r="K35" s="528"/>
      <c r="L35" s="542"/>
      <c r="M35" s="532"/>
      <c r="N35" s="532"/>
      <c r="O35" s="532"/>
      <c r="P35" s="532"/>
      <c r="Q35" s="532"/>
      <c r="R35" s="532"/>
      <c r="S35" s="532"/>
      <c r="T35" s="532"/>
      <c r="U35" s="532"/>
      <c r="V35" s="534"/>
      <c r="W35" s="524"/>
      <c r="X35" s="305"/>
      <c r="Y35" s="305"/>
      <c r="AC35" s="41"/>
      <c r="AD35" s="41"/>
      <c r="AE35" s="41"/>
      <c r="AF35" s="41"/>
      <c r="AG35" s="41"/>
      <c r="AH35" s="41"/>
      <c r="AI35" s="41"/>
      <c r="AJ35" s="41"/>
      <c r="AK35" s="38"/>
      <c r="AL35" s="38"/>
      <c r="AM35" s="38"/>
      <c r="AN35" s="38"/>
      <c r="AO35" s="40"/>
      <c r="AP35" s="39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7"/>
    </row>
    <row r="36" spans="1:67" s="42" customFormat="1" x14ac:dyDescent="0.4">
      <c r="A36" s="36"/>
      <c r="B36" s="137" t="s">
        <v>374</v>
      </c>
      <c r="C36" s="347" t="s">
        <v>725</v>
      </c>
      <c r="D36" s="182" t="s">
        <v>574</v>
      </c>
      <c r="E36" s="110" t="s">
        <v>559</v>
      </c>
      <c r="F36" s="110" t="str">
        <f>D36 &amp;E36</f>
        <v>item_id</v>
      </c>
      <c r="G36" s="210" t="s">
        <v>575</v>
      </c>
      <c r="H36" s="348">
        <v>11</v>
      </c>
      <c r="I36" s="349">
        <v>2147483647</v>
      </c>
      <c r="J36" s="349">
        <v>2147483647</v>
      </c>
      <c r="K36" s="377" t="str">
        <f t="shared" ref="K36:K46" si="6">F36 &amp; " " &amp; UPPER(G36) &amp; IF(H36 = "-","","(" &amp; H36 &amp; ")")</f>
        <v>item_id INT(11)</v>
      </c>
      <c r="L36" s="60"/>
      <c r="M36" s="59">
        <v>1</v>
      </c>
      <c r="N36" s="59">
        <v>1</v>
      </c>
      <c r="O36" s="59">
        <v>1</v>
      </c>
      <c r="P36" s="59"/>
      <c r="Q36" s="59"/>
      <c r="R36" s="59"/>
      <c r="S36" s="59">
        <v>1</v>
      </c>
      <c r="T36" s="59">
        <v>1</v>
      </c>
      <c r="U36" s="59"/>
      <c r="V36" s="57"/>
      <c r="W36" s="377" t="str">
        <f t="shared" ref="W36:W46" si="7">K36 &amp; IF(N36=1," " &amp; UPPER($N$5),"") &amp; IF(L36="",""," " &amp; "DEFFAULT("&amp;L36&amp;")") &amp; IF(M36=1," " &amp; UPPER($T$5),"") &amp; IF(T36=1," " &amp; UPPER($N$5),"") &amp; IF(U36=1," " &amp; UPPER($U$5),"") &amp; IF(V36=1," " &amp; UPPER($V$5),"") &amp; ","</f>
        <v>item_id INT(11) PRIMARY KEY AUTO_INCREMENT PRIMARY KEY,</v>
      </c>
      <c r="X36" s="305"/>
      <c r="Y36" s="305"/>
      <c r="AC36" s="41"/>
      <c r="AD36" s="41"/>
      <c r="AE36" s="41"/>
      <c r="AF36" s="41"/>
      <c r="AG36" s="41"/>
      <c r="AH36" s="41"/>
      <c r="AI36" s="41"/>
      <c r="AJ36" s="41"/>
      <c r="AK36" s="38"/>
      <c r="AL36" s="38"/>
      <c r="AM36" s="38"/>
      <c r="AN36" s="38"/>
      <c r="AO36" s="40"/>
      <c r="AP36" s="39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7"/>
    </row>
    <row r="37" spans="1:67" s="42" customFormat="1" x14ac:dyDescent="0.4">
      <c r="A37" s="36"/>
      <c r="B37" s="91" t="s">
        <v>376</v>
      </c>
      <c r="C37" s="143" t="s">
        <v>730</v>
      </c>
      <c r="D37" s="177" t="s">
        <v>576</v>
      </c>
      <c r="E37" s="143" t="s">
        <v>577</v>
      </c>
      <c r="F37" s="111" t="str">
        <f t="shared" ref="F37:F46" si="8">D37 &amp;E37</f>
        <v>item_name</v>
      </c>
      <c r="G37" s="207" t="s">
        <v>578</v>
      </c>
      <c r="H37" s="303">
        <v>100</v>
      </c>
      <c r="I37" s="54"/>
      <c r="J37" s="54"/>
      <c r="K37" s="374" t="str">
        <f t="shared" si="6"/>
        <v>item_name VARCHAR(100)</v>
      </c>
      <c r="L37" s="54"/>
      <c r="M37" s="53">
        <v>1</v>
      </c>
      <c r="N37" s="53"/>
      <c r="O37" s="53"/>
      <c r="P37" s="53"/>
      <c r="Q37" s="53"/>
      <c r="R37" s="53"/>
      <c r="S37" s="53"/>
      <c r="T37" s="53"/>
      <c r="U37" s="53"/>
      <c r="V37" s="51"/>
      <c r="W37" s="374" t="str">
        <f t="shared" si="7"/>
        <v>item_name VARCHAR(100) AUTO_INCREMENT,</v>
      </c>
      <c r="X37" s="305"/>
      <c r="Y37" s="305"/>
      <c r="AC37" s="41"/>
      <c r="AD37" s="41"/>
      <c r="AE37" s="41"/>
      <c r="AF37" s="41"/>
      <c r="AG37" s="41"/>
      <c r="AH37" s="41"/>
      <c r="AI37" s="41"/>
      <c r="AJ37" s="41"/>
      <c r="AK37" s="38"/>
      <c r="AL37" s="38"/>
      <c r="AM37" s="38"/>
      <c r="AN37" s="38"/>
      <c r="AO37" s="40"/>
      <c r="AP37" s="39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7"/>
    </row>
    <row r="38" spans="1:67" s="42" customFormat="1" x14ac:dyDescent="0.4">
      <c r="A38" s="36"/>
      <c r="B38" s="293" t="s">
        <v>403</v>
      </c>
      <c r="C38" s="314" t="s">
        <v>723</v>
      </c>
      <c r="D38" s="177" t="s">
        <v>375</v>
      </c>
      <c r="E38" s="143" t="s">
        <v>464</v>
      </c>
      <c r="F38" s="111" t="str">
        <f t="shared" si="8"/>
        <v>item_seller_id</v>
      </c>
      <c r="G38" s="208" t="s">
        <v>579</v>
      </c>
      <c r="H38" s="54">
        <v>12</v>
      </c>
      <c r="I38" s="54"/>
      <c r="J38" s="54"/>
      <c r="K38" s="374" t="str">
        <f t="shared" si="6"/>
        <v>item_seller_id VARCHAR(12)</v>
      </c>
      <c r="L38" s="54"/>
      <c r="M38" s="53">
        <v>1</v>
      </c>
      <c r="N38" s="53"/>
      <c r="O38" s="53"/>
      <c r="P38" s="53">
        <v>1</v>
      </c>
      <c r="Q38" s="141" t="s">
        <v>580</v>
      </c>
      <c r="R38" s="257" t="s">
        <v>581</v>
      </c>
      <c r="S38" s="53"/>
      <c r="T38" s="53"/>
      <c r="U38" s="53"/>
      <c r="V38" s="51"/>
      <c r="W38" s="374" t="str">
        <f t="shared" si="7"/>
        <v>item_seller_id VARCHAR(12) AUTO_INCREMENT,</v>
      </c>
      <c r="X38" s="305"/>
      <c r="Y38" s="305"/>
      <c r="AC38" s="41"/>
      <c r="AD38" s="41"/>
      <c r="AE38" s="41"/>
      <c r="AF38" s="41"/>
      <c r="AG38" s="41"/>
      <c r="AH38" s="41"/>
      <c r="AI38" s="41"/>
      <c r="AJ38" s="41"/>
      <c r="AK38" s="38"/>
      <c r="AL38" s="38"/>
      <c r="AM38" s="38"/>
      <c r="AN38" s="38"/>
      <c r="AO38" s="40"/>
      <c r="AP38" s="39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7"/>
    </row>
    <row r="39" spans="1:67" s="42" customFormat="1" x14ac:dyDescent="0.4">
      <c r="A39" s="36"/>
      <c r="B39" s="91" t="s">
        <v>382</v>
      </c>
      <c r="C39" s="143" t="s">
        <v>406</v>
      </c>
      <c r="D39" s="177" t="s">
        <v>375</v>
      </c>
      <c r="E39" s="143" t="s">
        <v>582</v>
      </c>
      <c r="F39" s="111" t="str">
        <f t="shared" si="8"/>
        <v>item_price</v>
      </c>
      <c r="G39" s="208" t="s">
        <v>136</v>
      </c>
      <c r="H39" s="54">
        <v>6</v>
      </c>
      <c r="I39" s="345">
        <v>16777215</v>
      </c>
      <c r="J39" s="345">
        <v>999999</v>
      </c>
      <c r="K39" s="374" t="str">
        <f t="shared" si="6"/>
        <v>item_price MEDIUMINT(6)</v>
      </c>
      <c r="L39" s="54"/>
      <c r="M39" s="53">
        <v>1</v>
      </c>
      <c r="N39" s="53"/>
      <c r="O39" s="53"/>
      <c r="P39" s="53"/>
      <c r="Q39" s="53"/>
      <c r="R39" s="53"/>
      <c r="S39" s="53"/>
      <c r="T39" s="53"/>
      <c r="U39" s="53">
        <v>1</v>
      </c>
      <c r="V39" s="51">
        <v>1</v>
      </c>
      <c r="W39" s="374" t="str">
        <f t="shared" si="7"/>
        <v>item_price MEDIUMINT(6) AUTO_INCREMENT UNSIGNED ZEROFILL,</v>
      </c>
      <c r="X39" s="305"/>
      <c r="Y39" s="305"/>
      <c r="AC39" s="41"/>
      <c r="AD39" s="41"/>
      <c r="AE39" s="41"/>
      <c r="AF39" s="41"/>
      <c r="AG39" s="41"/>
      <c r="AH39" s="41"/>
      <c r="AI39" s="41"/>
      <c r="AJ39" s="41"/>
      <c r="AK39" s="38"/>
      <c r="AL39" s="38"/>
      <c r="AM39" s="38"/>
      <c r="AN39" s="38"/>
      <c r="AO39" s="40"/>
      <c r="AP39" s="39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7"/>
    </row>
    <row r="40" spans="1:67" s="42" customFormat="1" x14ac:dyDescent="0.4">
      <c r="A40" s="36"/>
      <c r="B40" s="91" t="s">
        <v>384</v>
      </c>
      <c r="C40" s="143" t="s">
        <v>384</v>
      </c>
      <c r="D40" s="177" t="s">
        <v>583</v>
      </c>
      <c r="E40" s="143" t="s">
        <v>495</v>
      </c>
      <c r="F40" s="111" t="str">
        <f t="shared" si="8"/>
        <v>item_quantity</v>
      </c>
      <c r="G40" s="208" t="s">
        <v>136</v>
      </c>
      <c r="H40" s="54">
        <v>3</v>
      </c>
      <c r="I40" s="345">
        <v>16777215</v>
      </c>
      <c r="J40" s="345">
        <v>999</v>
      </c>
      <c r="K40" s="374" t="str">
        <f t="shared" si="6"/>
        <v>item_quantity MEDIUMINT(3)</v>
      </c>
      <c r="L40" s="54"/>
      <c r="M40" s="53">
        <v>1</v>
      </c>
      <c r="N40" s="53"/>
      <c r="O40" s="53"/>
      <c r="P40" s="53"/>
      <c r="Q40" s="53"/>
      <c r="R40" s="53"/>
      <c r="S40" s="53"/>
      <c r="T40" s="53"/>
      <c r="U40" s="53">
        <v>1</v>
      </c>
      <c r="V40" s="51">
        <v>1</v>
      </c>
      <c r="W40" s="374" t="str">
        <f t="shared" si="7"/>
        <v>item_quantity MEDIUMINT(3) AUTO_INCREMENT UNSIGNED ZEROFILL,</v>
      </c>
      <c r="X40" s="305"/>
      <c r="Y40" s="305"/>
      <c r="AC40" s="41"/>
      <c r="AD40" s="41"/>
      <c r="AE40" s="41"/>
      <c r="AF40" s="41"/>
      <c r="AG40" s="41"/>
      <c r="AH40" s="41"/>
      <c r="AI40" s="41"/>
      <c r="AJ40" s="41"/>
      <c r="AK40" s="38"/>
      <c r="AL40" s="38"/>
      <c r="AM40" s="38"/>
      <c r="AN40" s="38"/>
      <c r="AO40" s="40"/>
      <c r="AP40" s="39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7"/>
    </row>
    <row r="41" spans="1:67" s="42" customFormat="1" x14ac:dyDescent="0.4">
      <c r="A41" s="36"/>
      <c r="B41" s="293" t="s">
        <v>715</v>
      </c>
      <c r="C41" s="143" t="s">
        <v>731</v>
      </c>
      <c r="D41" s="177" t="s">
        <v>375</v>
      </c>
      <c r="E41" s="143" t="s">
        <v>585</v>
      </c>
      <c r="F41" s="111" t="str">
        <f t="shared" si="8"/>
        <v>item_condition_id</v>
      </c>
      <c r="G41" s="307" t="s">
        <v>123</v>
      </c>
      <c r="H41" s="54">
        <v>1</v>
      </c>
      <c r="I41" s="345">
        <v>127</v>
      </c>
      <c r="J41" s="345">
        <v>9</v>
      </c>
      <c r="K41" s="374" t="str">
        <f t="shared" si="6"/>
        <v>item_condition_id TINYINT(1)</v>
      </c>
      <c r="L41" s="54"/>
      <c r="M41" s="361">
        <v>1</v>
      </c>
      <c r="N41" s="53"/>
      <c r="O41" s="53"/>
      <c r="P41" s="53">
        <v>1</v>
      </c>
      <c r="Q41" s="141" t="s">
        <v>586</v>
      </c>
      <c r="R41" s="257" t="s">
        <v>587</v>
      </c>
      <c r="S41" s="53"/>
      <c r="T41" s="53"/>
      <c r="U41" s="53"/>
      <c r="V41" s="51"/>
      <c r="W41" s="374" t="str">
        <f t="shared" si="7"/>
        <v>item_condition_id TINYINT(1) AUTO_INCREMENT,</v>
      </c>
      <c r="X41" s="305"/>
      <c r="Y41" s="305"/>
      <c r="AC41" s="41"/>
      <c r="AD41" s="41"/>
      <c r="AE41" s="41"/>
      <c r="AF41" s="41"/>
      <c r="AG41" s="41"/>
      <c r="AH41" s="41"/>
      <c r="AI41" s="41"/>
      <c r="AJ41" s="41"/>
      <c r="AK41" s="38"/>
      <c r="AL41" s="38"/>
      <c r="AM41" s="38"/>
      <c r="AN41" s="38"/>
      <c r="AO41" s="40"/>
      <c r="AP41" s="39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7"/>
    </row>
    <row r="42" spans="1:67" s="42" customFormat="1" x14ac:dyDescent="0.4">
      <c r="A42" s="36"/>
      <c r="B42" s="293" t="s">
        <v>721</v>
      </c>
      <c r="C42" s="314" t="s">
        <v>722</v>
      </c>
      <c r="D42" s="177" t="s">
        <v>583</v>
      </c>
      <c r="E42" s="283" t="s">
        <v>496</v>
      </c>
      <c r="F42" s="111" t="str">
        <f t="shared" si="8"/>
        <v>item_genre_id</v>
      </c>
      <c r="G42" s="308" t="s">
        <v>123</v>
      </c>
      <c r="H42" s="54">
        <v>2</v>
      </c>
      <c r="I42" s="345">
        <v>127</v>
      </c>
      <c r="J42" s="345">
        <v>99</v>
      </c>
      <c r="K42" s="374" t="str">
        <f t="shared" si="6"/>
        <v>item_genre_id TINYINT(2)</v>
      </c>
      <c r="L42" s="54"/>
      <c r="M42" s="53">
        <v>1</v>
      </c>
      <c r="N42" s="53"/>
      <c r="O42" s="53"/>
      <c r="P42" s="53">
        <v>1</v>
      </c>
      <c r="Q42" s="141" t="s">
        <v>589</v>
      </c>
      <c r="R42" s="257" t="s">
        <v>590</v>
      </c>
      <c r="S42" s="53"/>
      <c r="T42" s="53"/>
      <c r="U42" s="53"/>
      <c r="V42" s="51"/>
      <c r="W42" s="374" t="str">
        <f t="shared" si="7"/>
        <v>item_genre_id TINYINT(2) AUTO_INCREMENT,</v>
      </c>
      <c r="X42" s="305"/>
      <c r="Y42" s="305"/>
      <c r="AC42" s="41"/>
      <c r="AD42" s="41"/>
      <c r="AE42" s="41"/>
      <c r="AF42" s="41"/>
      <c r="AG42" s="41"/>
      <c r="AH42" s="41"/>
      <c r="AI42" s="41"/>
      <c r="AJ42" s="41"/>
      <c r="AK42" s="38"/>
      <c r="AL42" s="38"/>
      <c r="AM42" s="38"/>
      <c r="AN42" s="38"/>
      <c r="AO42" s="40"/>
      <c r="AP42" s="39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7"/>
    </row>
    <row r="43" spans="1:67" s="42" customFormat="1" x14ac:dyDescent="0.4">
      <c r="A43" s="36"/>
      <c r="B43" s="91" t="s">
        <v>388</v>
      </c>
      <c r="C43" s="143" t="s">
        <v>389</v>
      </c>
      <c r="D43" s="177" t="s">
        <v>375</v>
      </c>
      <c r="E43" s="284" t="s">
        <v>591</v>
      </c>
      <c r="F43" s="111" t="str">
        <f t="shared" si="8"/>
        <v>item_description</v>
      </c>
      <c r="G43" s="207" t="s">
        <v>592</v>
      </c>
      <c r="H43" s="94" t="s">
        <v>744</v>
      </c>
      <c r="I43" s="54"/>
      <c r="J43" s="54"/>
      <c r="K43" s="374" t="str">
        <f t="shared" si="6"/>
        <v>item_description TEXT</v>
      </c>
      <c r="L43" s="54"/>
      <c r="M43" s="53">
        <v>1</v>
      </c>
      <c r="N43" s="53"/>
      <c r="O43" s="53"/>
      <c r="P43" s="53"/>
      <c r="Q43" s="53"/>
      <c r="R43" s="53"/>
      <c r="S43" s="53"/>
      <c r="T43" s="53"/>
      <c r="U43" s="53"/>
      <c r="V43" s="51"/>
      <c r="W43" s="374" t="str">
        <f t="shared" si="7"/>
        <v>item_description TEXT AUTO_INCREMENT,</v>
      </c>
      <c r="X43" s="305"/>
      <c r="Y43" s="305"/>
      <c r="AC43" s="41"/>
      <c r="AD43" s="41"/>
      <c r="AE43" s="41"/>
      <c r="AF43" s="41"/>
      <c r="AG43" s="41"/>
      <c r="AH43" s="41"/>
      <c r="AI43" s="41"/>
      <c r="AJ43" s="41"/>
      <c r="AK43" s="38"/>
      <c r="AL43" s="38"/>
      <c r="AM43" s="38"/>
      <c r="AN43" s="38"/>
      <c r="AO43" s="40"/>
      <c r="AP43" s="39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7"/>
    </row>
    <row r="44" spans="1:67" s="42" customFormat="1" ht="43.5" customHeight="1" x14ac:dyDescent="0.4">
      <c r="A44" s="36"/>
      <c r="B44" s="91" t="s">
        <v>390</v>
      </c>
      <c r="C44" s="295" t="s">
        <v>593</v>
      </c>
      <c r="D44" s="177" t="s">
        <v>594</v>
      </c>
      <c r="E44" s="284" t="s">
        <v>595</v>
      </c>
      <c r="F44" s="111" t="str">
        <f t="shared" si="8"/>
        <v>item_image_pass</v>
      </c>
      <c r="G44" s="207" t="s">
        <v>107</v>
      </c>
      <c r="H44" s="303">
        <v>300</v>
      </c>
      <c r="I44" s="54"/>
      <c r="J44" s="54"/>
      <c r="K44" s="374" t="str">
        <f t="shared" si="6"/>
        <v>item_image_pass VARCHAR(300)</v>
      </c>
      <c r="L44" s="54"/>
      <c r="M44" s="53">
        <v>1</v>
      </c>
      <c r="N44" s="53"/>
      <c r="O44" s="53"/>
      <c r="P44" s="53"/>
      <c r="Q44" s="53"/>
      <c r="R44" s="53"/>
      <c r="S44" s="53"/>
      <c r="T44" s="53"/>
      <c r="U44" s="53"/>
      <c r="V44" s="51"/>
      <c r="W44" s="374" t="str">
        <f t="shared" si="7"/>
        <v>item_image_pass VARCHAR(300) AUTO_INCREMENT,</v>
      </c>
      <c r="X44" s="305"/>
      <c r="Y44" s="305"/>
      <c r="AC44" s="41"/>
      <c r="AD44" s="41"/>
      <c r="AE44" s="41"/>
      <c r="AF44" s="41"/>
      <c r="AG44" s="41"/>
      <c r="AH44" s="41"/>
      <c r="AI44" s="41"/>
      <c r="AJ44" s="41"/>
      <c r="AK44" s="38"/>
      <c r="AL44" s="38"/>
      <c r="AM44" s="38"/>
      <c r="AN44" s="38"/>
      <c r="AO44" s="40"/>
      <c r="AP44" s="39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7"/>
    </row>
    <row r="45" spans="1:67" s="42" customFormat="1" x14ac:dyDescent="0.4">
      <c r="A45" s="36"/>
      <c r="B45" s="91" t="s">
        <v>392</v>
      </c>
      <c r="C45" s="143" t="s">
        <v>393</v>
      </c>
      <c r="D45" s="177" t="s">
        <v>375</v>
      </c>
      <c r="E45" s="143" t="s">
        <v>466</v>
      </c>
      <c r="F45" s="111" t="str">
        <f t="shared" si="8"/>
        <v>item_time</v>
      </c>
      <c r="G45" s="207" t="s">
        <v>596</v>
      </c>
      <c r="H45" s="94" t="s">
        <v>597</v>
      </c>
      <c r="I45" s="94"/>
      <c r="J45" s="94"/>
      <c r="K45" s="374" t="str">
        <f t="shared" si="6"/>
        <v>item_time DATETIME</v>
      </c>
      <c r="L45" s="54"/>
      <c r="M45" s="53">
        <v>1</v>
      </c>
      <c r="N45" s="53"/>
      <c r="O45" s="53"/>
      <c r="P45" s="53"/>
      <c r="Q45" s="53"/>
      <c r="R45" s="53"/>
      <c r="S45" s="53"/>
      <c r="T45" s="53"/>
      <c r="U45" s="53"/>
      <c r="V45" s="51"/>
      <c r="W45" s="374" t="str">
        <f t="shared" si="7"/>
        <v>item_time DATETIME AUTO_INCREMENT,</v>
      </c>
      <c r="X45" s="305"/>
      <c r="Y45" s="305"/>
      <c r="AC45" s="41"/>
      <c r="AD45" s="41"/>
      <c r="AE45" s="41"/>
      <c r="AF45" s="41"/>
      <c r="AG45" s="41"/>
      <c r="AH45" s="41"/>
      <c r="AI45" s="41"/>
      <c r="AJ45" s="41"/>
      <c r="AK45" s="38"/>
      <c r="AL45" s="38"/>
      <c r="AM45" s="38"/>
      <c r="AN45" s="38"/>
      <c r="AO45" s="40"/>
      <c r="AP45" s="39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7"/>
    </row>
    <row r="46" spans="1:67" s="42" customFormat="1" ht="19.5" thickBot="1" x14ac:dyDescent="0.45">
      <c r="A46" s="103"/>
      <c r="B46" s="166" t="s">
        <v>354</v>
      </c>
      <c r="C46" s="203" t="s">
        <v>395</v>
      </c>
      <c r="D46" s="286" t="s">
        <v>598</v>
      </c>
      <c r="E46" s="203" t="s">
        <v>599</v>
      </c>
      <c r="F46" s="112" t="str">
        <f t="shared" si="8"/>
        <v>item_deleted</v>
      </c>
      <c r="G46" s="209" t="s">
        <v>123</v>
      </c>
      <c r="H46" s="48">
        <v>1</v>
      </c>
      <c r="I46" s="346">
        <v>127</v>
      </c>
      <c r="J46" s="346">
        <v>9</v>
      </c>
      <c r="K46" s="375" t="str">
        <f t="shared" si="6"/>
        <v>item_deleted TINYINT(1)</v>
      </c>
      <c r="L46" s="48">
        <v>0</v>
      </c>
      <c r="M46" s="47">
        <v>1</v>
      </c>
      <c r="N46" s="47"/>
      <c r="O46" s="47"/>
      <c r="P46" s="47"/>
      <c r="Q46" s="47"/>
      <c r="R46" s="47"/>
      <c r="S46" s="47"/>
      <c r="T46" s="47"/>
      <c r="U46" s="47"/>
      <c r="V46" s="45"/>
      <c r="W46" s="375" t="str">
        <f t="shared" si="7"/>
        <v>item_deleted TINYINT(1) DEFFAULT(0) AUTO_INCREMENT,</v>
      </c>
      <c r="X46" s="305"/>
      <c r="Y46" s="305"/>
      <c r="AC46" s="41"/>
      <c r="AD46" s="41"/>
      <c r="AE46" s="41"/>
      <c r="AF46" s="41"/>
      <c r="AG46" s="41"/>
      <c r="AH46" s="41"/>
      <c r="AI46" s="41"/>
      <c r="AJ46" s="41"/>
      <c r="AK46" s="38"/>
      <c r="AL46" s="38"/>
      <c r="AM46" s="38"/>
      <c r="AN46" s="38"/>
      <c r="AO46" s="40"/>
      <c r="AP46" s="39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7"/>
    </row>
    <row r="47" spans="1:67" s="42" customFormat="1" x14ac:dyDescent="0.4">
      <c r="A47" s="36"/>
      <c r="B47"/>
      <c r="C47" s="294"/>
      <c r="D47"/>
      <c r="E47"/>
      <c r="F47"/>
      <c r="G47" s="173"/>
      <c r="H47"/>
      <c r="I47"/>
      <c r="J47"/>
      <c r="K47" s="376"/>
      <c r="L47"/>
      <c r="M47" s="300"/>
      <c r="N47" s="300"/>
      <c r="O47" s="300"/>
      <c r="P47" s="300"/>
      <c r="Q47" s="300"/>
      <c r="R47" s="300"/>
      <c r="S47" s="300"/>
      <c r="T47" s="300"/>
      <c r="U47" s="300"/>
      <c r="V47" s="300"/>
      <c r="W47" s="376"/>
      <c r="X47" s="305"/>
      <c r="Y47" s="305"/>
      <c r="AC47" s="41"/>
      <c r="AD47" s="41"/>
      <c r="AE47" s="41"/>
      <c r="AF47" s="41"/>
      <c r="AG47" s="41"/>
      <c r="AH47" s="41"/>
      <c r="AI47" s="41"/>
      <c r="AJ47" s="41"/>
      <c r="AK47" s="38"/>
      <c r="AL47" s="38"/>
      <c r="AM47" s="38"/>
      <c r="AN47" s="38"/>
      <c r="AO47" s="40"/>
      <c r="AP47" s="39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7"/>
    </row>
    <row r="48" spans="1:67" s="42" customFormat="1" ht="24.95" customHeight="1" thickBot="1" x14ac:dyDescent="0.45">
      <c r="A48" s="36"/>
      <c r="B48" s="170" t="s">
        <v>709</v>
      </c>
      <c r="C48" s="294"/>
      <c r="D48"/>
      <c r="E48"/>
      <c r="F48"/>
      <c r="G48" s="173"/>
      <c r="H48"/>
      <c r="I48"/>
      <c r="J48"/>
      <c r="K48" s="376"/>
      <c r="L48"/>
      <c r="M48" s="300"/>
      <c r="N48" s="300"/>
      <c r="O48" s="300"/>
      <c r="P48" s="300"/>
      <c r="Q48" s="300"/>
      <c r="R48" s="300"/>
      <c r="S48" s="300"/>
      <c r="T48" s="300"/>
      <c r="U48" s="300"/>
      <c r="V48" s="300"/>
      <c r="W48" s="376"/>
      <c r="X48" s="305"/>
      <c r="Y48" s="305"/>
      <c r="AC48" s="41"/>
      <c r="AD48" s="41"/>
      <c r="AE48" s="41"/>
      <c r="AF48" s="41"/>
      <c r="AG48" s="41"/>
      <c r="AH48" s="41"/>
      <c r="AI48" s="41"/>
      <c r="AJ48" s="41"/>
      <c r="AK48" s="38"/>
      <c r="AL48" s="38"/>
      <c r="AM48" s="38"/>
      <c r="AN48" s="38"/>
      <c r="AO48" s="40"/>
      <c r="AP48" s="39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7"/>
    </row>
    <row r="49" spans="1:67" s="42" customFormat="1" x14ac:dyDescent="0.4">
      <c r="A49" s="36"/>
      <c r="B49" s="535" t="s">
        <v>122</v>
      </c>
      <c r="C49" s="537" t="s">
        <v>100</v>
      </c>
      <c r="D49" s="539" t="s">
        <v>121</v>
      </c>
      <c r="E49" s="539"/>
      <c r="F49" s="537" t="s">
        <v>708</v>
      </c>
      <c r="G49" s="540" t="s">
        <v>120</v>
      </c>
      <c r="H49" s="539" t="s">
        <v>119</v>
      </c>
      <c r="I49" s="525" t="s">
        <v>741</v>
      </c>
      <c r="J49" s="526"/>
      <c r="K49" s="527" t="s">
        <v>746</v>
      </c>
      <c r="L49" s="537" t="s">
        <v>508</v>
      </c>
      <c r="M49" s="529" t="s">
        <v>509</v>
      </c>
      <c r="N49" s="529" t="s">
        <v>510</v>
      </c>
      <c r="O49" s="529" t="s">
        <v>511</v>
      </c>
      <c r="P49" s="529" t="s">
        <v>512</v>
      </c>
      <c r="Q49" s="531" t="s">
        <v>315</v>
      </c>
      <c r="R49" s="529" t="s">
        <v>114</v>
      </c>
      <c r="S49" s="529" t="s">
        <v>113</v>
      </c>
      <c r="T49" s="529" t="s">
        <v>516</v>
      </c>
      <c r="U49" s="529" t="s">
        <v>160</v>
      </c>
      <c r="V49" s="533" t="s">
        <v>517</v>
      </c>
      <c r="W49" s="523" t="s">
        <v>747</v>
      </c>
      <c r="X49" s="305"/>
      <c r="Y49" s="305"/>
      <c r="AC49" s="41"/>
      <c r="AD49" s="41"/>
      <c r="AE49" s="41"/>
      <c r="AF49" s="41"/>
      <c r="AG49" s="41"/>
      <c r="AH49" s="41"/>
      <c r="AI49" s="41"/>
      <c r="AJ49" s="41"/>
      <c r="AK49" s="38"/>
      <c r="AL49" s="38"/>
      <c r="AM49" s="38"/>
      <c r="AN49" s="38"/>
      <c r="AO49" s="40"/>
      <c r="AP49" s="39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7"/>
    </row>
    <row r="50" spans="1:67" ht="19.5" thickBot="1" x14ac:dyDescent="0.45">
      <c r="B50" s="536"/>
      <c r="C50" s="538"/>
      <c r="D50" s="342" t="s">
        <v>111</v>
      </c>
      <c r="E50" s="342" t="s">
        <v>110</v>
      </c>
      <c r="F50" s="538"/>
      <c r="G50" s="541"/>
      <c r="H50" s="538"/>
      <c r="I50" s="344" t="s">
        <v>742</v>
      </c>
      <c r="J50" s="344" t="s">
        <v>743</v>
      </c>
      <c r="K50" s="528"/>
      <c r="L50" s="542"/>
      <c r="M50" s="532"/>
      <c r="N50" s="532"/>
      <c r="O50" s="532"/>
      <c r="P50" s="532"/>
      <c r="Q50" s="532"/>
      <c r="R50" s="532"/>
      <c r="S50" s="532"/>
      <c r="T50" s="532"/>
      <c r="U50" s="532"/>
      <c r="V50" s="534"/>
      <c r="W50" s="524"/>
    </row>
    <row r="51" spans="1:67" x14ac:dyDescent="0.4">
      <c r="B51" s="259" t="s">
        <v>401</v>
      </c>
      <c r="C51" s="181" t="s">
        <v>720</v>
      </c>
      <c r="D51" s="182" t="s">
        <v>447</v>
      </c>
      <c r="E51" s="181" t="s">
        <v>605</v>
      </c>
      <c r="F51" s="110" t="str">
        <f>D51 &amp;E51</f>
        <v>review_order_id</v>
      </c>
      <c r="G51" s="210" t="s">
        <v>163</v>
      </c>
      <c r="H51" s="350">
        <v>11</v>
      </c>
      <c r="I51" s="349">
        <v>2147483647</v>
      </c>
      <c r="J51" s="349">
        <v>2147483647</v>
      </c>
      <c r="K51" s="377" t="str">
        <f t="shared" ref="K51:K58" si="9">F51 &amp; " " &amp; UPPER(G51) &amp; IF(H51 = "-","","(" &amp; H51 &amp; ")")</f>
        <v>review_order_id INT(11)</v>
      </c>
      <c r="L51" s="138"/>
      <c r="M51" s="59">
        <v>1</v>
      </c>
      <c r="N51" s="59">
        <v>1</v>
      </c>
      <c r="O51" s="59">
        <v>1</v>
      </c>
      <c r="P51" s="139" t="s">
        <v>606</v>
      </c>
      <c r="Q51" s="139" t="s">
        <v>607</v>
      </c>
      <c r="R51" s="351" t="s">
        <v>608</v>
      </c>
      <c r="S51" s="59"/>
      <c r="T51" s="59"/>
      <c r="U51" s="59"/>
      <c r="V51" s="57"/>
      <c r="W51" s="377" t="str">
        <f t="shared" ref="W51:W58" si="10">K51 &amp; IF(N51=1," " &amp; UPPER($N$5),"") &amp; IF(L51="",""," " &amp; "DEFFAULT("&amp;L51&amp;")") &amp; IF(M51=1," " &amp; UPPER($T$5),"") &amp; IF(T51=1," " &amp; UPPER($N$5),"") &amp; IF(U51=1," " &amp; UPPER($U$5),"") &amp; IF(V51=1," " &amp; UPPER($V$5),"") &amp; ","</f>
        <v>review_order_id INT(11) PRIMARY KEY AUTO_INCREMENT,</v>
      </c>
    </row>
    <row r="52" spans="1:67" s="42" customFormat="1" x14ac:dyDescent="0.4">
      <c r="A52" s="36"/>
      <c r="B52" s="317" t="s">
        <v>396</v>
      </c>
      <c r="C52" s="318" t="s">
        <v>609</v>
      </c>
      <c r="D52" s="319" t="s">
        <v>447</v>
      </c>
      <c r="E52" s="297" t="s">
        <v>610</v>
      </c>
      <c r="F52" s="320" t="str">
        <f t="shared" ref="F52:F58" si="11">D52 &amp;E52</f>
        <v>review_customer_id</v>
      </c>
      <c r="G52" s="321" t="s">
        <v>107</v>
      </c>
      <c r="H52" s="322">
        <v>12</v>
      </c>
      <c r="I52" s="357"/>
      <c r="J52" s="357"/>
      <c r="K52" s="378" t="str">
        <f t="shared" si="9"/>
        <v>review_customer_id VARCHAR(12)</v>
      </c>
      <c r="L52" s="323"/>
      <c r="M52" s="324">
        <v>1</v>
      </c>
      <c r="N52" s="325"/>
      <c r="O52" s="325"/>
      <c r="P52" s="326">
        <v>1</v>
      </c>
      <c r="Q52" s="325" t="s">
        <v>612</v>
      </c>
      <c r="R52" s="325" t="s">
        <v>613</v>
      </c>
      <c r="S52" s="325"/>
      <c r="T52" s="325"/>
      <c r="U52" s="325"/>
      <c r="V52" s="327"/>
      <c r="W52" s="378" t="str">
        <f t="shared" si="10"/>
        <v>review_customer_id VARCHAR(12) AUTO_INCREMENT,</v>
      </c>
      <c r="X52" s="305"/>
      <c r="Y52" s="305"/>
      <c r="AC52" s="41"/>
      <c r="AD52" s="41"/>
      <c r="AE52" s="41"/>
      <c r="AF52" s="41"/>
      <c r="AG52" s="41"/>
      <c r="AH52" s="41"/>
      <c r="AI52" s="41"/>
      <c r="AJ52" s="41"/>
      <c r="AK52" s="38"/>
      <c r="AL52" s="38"/>
      <c r="AM52" s="38"/>
      <c r="AN52" s="38"/>
      <c r="AO52" s="40"/>
      <c r="AP52" s="39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7"/>
    </row>
    <row r="53" spans="1:67" s="42" customFormat="1" x14ac:dyDescent="0.4">
      <c r="A53" s="36"/>
      <c r="B53" s="317" t="s">
        <v>374</v>
      </c>
      <c r="C53" s="318" t="s">
        <v>614</v>
      </c>
      <c r="D53" s="319" t="s">
        <v>447</v>
      </c>
      <c r="E53" s="323" t="s">
        <v>459</v>
      </c>
      <c r="F53" s="320" t="str">
        <f t="shared" si="11"/>
        <v>review_item_id</v>
      </c>
      <c r="G53" s="321" t="s">
        <v>615</v>
      </c>
      <c r="H53" s="328">
        <v>11</v>
      </c>
      <c r="I53" s="357">
        <v>2147483647</v>
      </c>
      <c r="J53" s="357">
        <v>2147483647</v>
      </c>
      <c r="K53" s="378" t="str">
        <f t="shared" si="9"/>
        <v>review_item_id INT(11)</v>
      </c>
      <c r="L53" s="323"/>
      <c r="M53" s="324">
        <v>1</v>
      </c>
      <c r="N53" s="325"/>
      <c r="O53" s="325"/>
      <c r="P53" s="324">
        <v>1</v>
      </c>
      <c r="Q53" s="325" t="s">
        <v>616</v>
      </c>
      <c r="R53" s="325" t="s">
        <v>617</v>
      </c>
      <c r="S53" s="325"/>
      <c r="T53" s="325"/>
      <c r="U53" s="325"/>
      <c r="V53" s="327"/>
      <c r="W53" s="378" t="str">
        <f t="shared" si="10"/>
        <v>review_item_id INT(11) AUTO_INCREMENT,</v>
      </c>
      <c r="X53" s="305"/>
      <c r="Y53" s="305"/>
      <c r="AC53" s="41"/>
      <c r="AD53" s="41"/>
      <c r="AE53" s="41"/>
      <c r="AF53" s="41"/>
      <c r="AG53" s="41"/>
      <c r="AH53" s="41"/>
      <c r="AI53" s="41"/>
      <c r="AJ53" s="41"/>
      <c r="AK53" s="38"/>
      <c r="AL53" s="38"/>
      <c r="AM53" s="38"/>
      <c r="AN53" s="38"/>
      <c r="AO53" s="40"/>
      <c r="AP53" s="39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7"/>
    </row>
    <row r="54" spans="1:67" s="42" customFormat="1" x14ac:dyDescent="0.4">
      <c r="A54" s="36"/>
      <c r="B54" s="265" t="s">
        <v>398</v>
      </c>
      <c r="C54" s="191" t="s">
        <v>618</v>
      </c>
      <c r="D54" s="179" t="s">
        <v>447</v>
      </c>
      <c r="E54" s="176" t="s">
        <v>619</v>
      </c>
      <c r="F54" s="111" t="str">
        <f t="shared" si="11"/>
        <v>review_time</v>
      </c>
      <c r="G54" s="207" t="s">
        <v>620</v>
      </c>
      <c r="H54" s="309" t="s">
        <v>93</v>
      </c>
      <c r="I54" s="345"/>
      <c r="J54" s="345"/>
      <c r="K54" s="379" t="str">
        <f t="shared" si="9"/>
        <v>review_time DATETIME</v>
      </c>
      <c r="L54" s="176"/>
      <c r="M54" s="53">
        <v>1</v>
      </c>
      <c r="N54" s="301"/>
      <c r="O54" s="301"/>
      <c r="P54" s="301"/>
      <c r="Q54" s="301"/>
      <c r="R54" s="301"/>
      <c r="S54" s="301"/>
      <c r="T54" s="301"/>
      <c r="U54" s="301"/>
      <c r="V54" s="302"/>
      <c r="W54" s="379" t="str">
        <f t="shared" si="10"/>
        <v>review_time DATETIME AUTO_INCREMENT,</v>
      </c>
      <c r="X54" s="305"/>
      <c r="Y54" s="305"/>
      <c r="AC54" s="41"/>
      <c r="AD54" s="41"/>
      <c r="AE54" s="41"/>
      <c r="AF54" s="41"/>
      <c r="AG54" s="41"/>
      <c r="AH54" s="41"/>
      <c r="AI54" s="41"/>
      <c r="AJ54" s="41"/>
      <c r="AK54" s="38"/>
      <c r="AL54" s="38"/>
      <c r="AM54" s="38"/>
      <c r="AN54" s="38"/>
      <c r="AO54" s="40"/>
      <c r="AP54" s="39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7"/>
    </row>
    <row r="55" spans="1:67" s="42" customFormat="1" x14ac:dyDescent="0.4">
      <c r="A55" s="36"/>
      <c r="B55" s="265" t="s">
        <v>399</v>
      </c>
      <c r="C55" s="191" t="s">
        <v>432</v>
      </c>
      <c r="D55" s="179" t="s">
        <v>447</v>
      </c>
      <c r="E55" s="176" t="s">
        <v>461</v>
      </c>
      <c r="F55" s="111" t="str">
        <f t="shared" si="11"/>
        <v>review_good</v>
      </c>
      <c r="G55" s="307" t="s">
        <v>123</v>
      </c>
      <c r="H55" s="303">
        <v>1</v>
      </c>
      <c r="I55" s="345">
        <v>127</v>
      </c>
      <c r="J55" s="345">
        <v>9</v>
      </c>
      <c r="K55" s="374" t="str">
        <f t="shared" si="9"/>
        <v>review_good TINYINT(1)</v>
      </c>
      <c r="L55" s="176"/>
      <c r="M55" s="53">
        <v>1</v>
      </c>
      <c r="N55" s="301"/>
      <c r="O55" s="301"/>
      <c r="P55" s="301"/>
      <c r="Q55" s="301"/>
      <c r="R55" s="301"/>
      <c r="S55" s="301"/>
      <c r="T55" s="301"/>
      <c r="U55" s="301"/>
      <c r="V55" s="302"/>
      <c r="W55" s="374" t="str">
        <f t="shared" si="10"/>
        <v>review_good TINYINT(1) AUTO_INCREMENT,</v>
      </c>
      <c r="X55" s="305"/>
      <c r="Y55" s="305"/>
      <c r="AC55" s="41"/>
      <c r="AD55" s="41"/>
      <c r="AE55" s="41"/>
      <c r="AF55" s="41"/>
      <c r="AG55" s="41"/>
      <c r="AH55" s="41"/>
      <c r="AI55" s="41"/>
      <c r="AJ55" s="41"/>
      <c r="AK55" s="38"/>
      <c r="AL55" s="38"/>
      <c r="AM55" s="38"/>
      <c r="AN55" s="38"/>
      <c r="AO55" s="40"/>
      <c r="AP55" s="39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7"/>
    </row>
    <row r="56" spans="1:67" s="42" customFormat="1" x14ac:dyDescent="0.4">
      <c r="A56" s="36"/>
      <c r="B56" s="265" t="s">
        <v>621</v>
      </c>
      <c r="C56" s="191" t="s">
        <v>433</v>
      </c>
      <c r="D56" s="179" t="s">
        <v>447</v>
      </c>
      <c r="E56" s="176" t="s">
        <v>622</v>
      </c>
      <c r="F56" s="111" t="str">
        <f t="shared" si="11"/>
        <v>review_bad</v>
      </c>
      <c r="G56" s="307" t="s">
        <v>123</v>
      </c>
      <c r="H56" s="303">
        <v>1</v>
      </c>
      <c r="I56" s="345">
        <v>127</v>
      </c>
      <c r="J56" s="345">
        <v>9</v>
      </c>
      <c r="K56" s="374" t="str">
        <f t="shared" si="9"/>
        <v>review_bad TINYINT(1)</v>
      </c>
      <c r="L56" s="176"/>
      <c r="M56" s="53">
        <v>1</v>
      </c>
      <c r="N56" s="301"/>
      <c r="O56" s="301"/>
      <c r="P56" s="301"/>
      <c r="Q56" s="301"/>
      <c r="R56" s="301"/>
      <c r="S56" s="301"/>
      <c r="T56" s="301"/>
      <c r="U56" s="301"/>
      <c r="V56" s="302"/>
      <c r="W56" s="374" t="str">
        <f t="shared" si="10"/>
        <v>review_bad TINYINT(1) AUTO_INCREMENT,</v>
      </c>
      <c r="X56" s="305"/>
      <c r="Y56" s="305"/>
      <c r="AC56" s="41"/>
      <c r="AD56" s="41"/>
      <c r="AE56" s="41"/>
      <c r="AF56" s="41"/>
      <c r="AG56" s="41"/>
      <c r="AH56" s="41"/>
      <c r="AI56" s="41"/>
      <c r="AJ56" s="41"/>
      <c r="AK56" s="38"/>
      <c r="AL56" s="38"/>
      <c r="AM56" s="38"/>
      <c r="AN56" s="38"/>
      <c r="AO56" s="40"/>
      <c r="AP56" s="39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7"/>
    </row>
    <row r="57" spans="1:67" s="42" customFormat="1" x14ac:dyDescent="0.4">
      <c r="A57" s="36"/>
      <c r="B57" s="265" t="s">
        <v>402</v>
      </c>
      <c r="C57" s="191" t="s">
        <v>431</v>
      </c>
      <c r="D57" s="179" t="s">
        <v>447</v>
      </c>
      <c r="E57" s="176" t="s">
        <v>624</v>
      </c>
      <c r="F57" s="111" t="str">
        <f t="shared" si="11"/>
        <v>review_coment</v>
      </c>
      <c r="G57" s="211" t="s">
        <v>625</v>
      </c>
      <c r="H57" s="309" t="s">
        <v>710</v>
      </c>
      <c r="I57" s="345"/>
      <c r="J57" s="345"/>
      <c r="K57" s="379" t="str">
        <f t="shared" si="9"/>
        <v>review_coment TEXT</v>
      </c>
      <c r="L57" s="176"/>
      <c r="M57" s="53">
        <v>1</v>
      </c>
      <c r="N57" s="301"/>
      <c r="O57" s="301"/>
      <c r="P57" s="301"/>
      <c r="Q57" s="301"/>
      <c r="R57" s="301"/>
      <c r="S57" s="301"/>
      <c r="T57" s="301"/>
      <c r="U57" s="301"/>
      <c r="V57" s="302"/>
      <c r="W57" s="379" t="str">
        <f t="shared" si="10"/>
        <v>review_coment TEXT AUTO_INCREMENT,</v>
      </c>
      <c r="X57" s="305"/>
      <c r="Y57" s="305"/>
      <c r="AC57" s="41"/>
      <c r="AD57" s="41"/>
      <c r="AE57" s="41"/>
      <c r="AF57" s="41"/>
      <c r="AG57" s="41"/>
      <c r="AH57" s="41"/>
      <c r="AI57" s="41"/>
      <c r="AJ57" s="41"/>
      <c r="AK57" s="38"/>
      <c r="AL57" s="38"/>
      <c r="AM57" s="38"/>
      <c r="AN57" s="38"/>
      <c r="AO57" s="40"/>
      <c r="AP57" s="39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7"/>
    </row>
    <row r="58" spans="1:67" s="42" customFormat="1" ht="19.5" thickBot="1" x14ac:dyDescent="0.45">
      <c r="A58" s="36"/>
      <c r="B58" s="329" t="s">
        <v>403</v>
      </c>
      <c r="C58" s="330" t="s">
        <v>626</v>
      </c>
      <c r="D58" s="331" t="s">
        <v>447</v>
      </c>
      <c r="E58" s="332" t="s">
        <v>464</v>
      </c>
      <c r="F58" s="333" t="str">
        <f t="shared" si="11"/>
        <v>review_seller_id</v>
      </c>
      <c r="G58" s="334" t="s">
        <v>107</v>
      </c>
      <c r="H58" s="335">
        <v>12</v>
      </c>
      <c r="I58" s="358"/>
      <c r="J58" s="358"/>
      <c r="K58" s="380" t="str">
        <f t="shared" si="9"/>
        <v>review_seller_id VARCHAR(12)</v>
      </c>
      <c r="L58" s="332"/>
      <c r="M58" s="336">
        <v>1</v>
      </c>
      <c r="N58" s="337"/>
      <c r="O58" s="337"/>
      <c r="P58" s="336">
        <v>1</v>
      </c>
      <c r="Q58" s="337" t="s">
        <v>627</v>
      </c>
      <c r="R58" s="337" t="s">
        <v>628</v>
      </c>
      <c r="S58" s="337"/>
      <c r="T58" s="337"/>
      <c r="U58" s="337"/>
      <c r="V58" s="338"/>
      <c r="W58" s="380" t="str">
        <f t="shared" si="10"/>
        <v>review_seller_id VARCHAR(12) AUTO_INCREMENT,</v>
      </c>
      <c r="X58" s="305"/>
      <c r="Y58" s="305"/>
      <c r="AC58" s="41"/>
      <c r="AD58" s="41"/>
      <c r="AE58" s="41"/>
      <c r="AF58" s="41"/>
      <c r="AG58" s="41"/>
      <c r="AH58" s="41"/>
      <c r="AI58" s="41"/>
      <c r="AJ58" s="41"/>
      <c r="AK58" s="38"/>
      <c r="AL58" s="38"/>
      <c r="AM58" s="38"/>
      <c r="AN58" s="38"/>
      <c r="AO58" s="40"/>
      <c r="AP58" s="39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37"/>
    </row>
    <row r="59" spans="1:67" s="42" customFormat="1" x14ac:dyDescent="0.4">
      <c r="A59" s="36"/>
      <c r="B59"/>
      <c r="C59" s="294"/>
      <c r="D59"/>
      <c r="E59"/>
      <c r="F59"/>
      <c r="G59" s="173"/>
      <c r="H59"/>
      <c r="I59"/>
      <c r="J59"/>
      <c r="K59" s="376"/>
      <c r="L59"/>
      <c r="M59" s="300"/>
      <c r="N59" s="300"/>
      <c r="O59" s="300"/>
      <c r="P59" s="300"/>
      <c r="Q59" s="300"/>
      <c r="R59" s="300"/>
      <c r="S59" s="300"/>
      <c r="T59" s="300"/>
      <c r="U59" s="300"/>
      <c r="V59" s="300"/>
      <c r="W59" s="376"/>
      <c r="X59" s="305"/>
      <c r="Y59" s="305"/>
      <c r="AC59" s="41"/>
      <c r="AD59" s="41"/>
      <c r="AE59" s="41"/>
      <c r="AF59" s="41"/>
      <c r="AG59" s="41"/>
      <c r="AH59" s="41"/>
      <c r="AI59" s="41"/>
      <c r="AJ59" s="41"/>
      <c r="AK59" s="38"/>
      <c r="AL59" s="38"/>
      <c r="AM59" s="38"/>
      <c r="AN59" s="38"/>
      <c r="AO59" s="40"/>
      <c r="AP59" s="39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7"/>
    </row>
    <row r="60" spans="1:67" s="42" customFormat="1" ht="24.95" customHeight="1" thickBot="1" x14ac:dyDescent="0.45">
      <c r="A60" s="36"/>
      <c r="B60" s="299" t="s">
        <v>629</v>
      </c>
      <c r="C60" s="294"/>
      <c r="D60"/>
      <c r="E60"/>
      <c r="F60"/>
      <c r="G60" s="173"/>
      <c r="H60"/>
      <c r="I60"/>
      <c r="J60"/>
      <c r="K60" s="376"/>
      <c r="L60"/>
      <c r="M60" s="300"/>
      <c r="N60" s="300"/>
      <c r="O60" s="300"/>
      <c r="P60" s="300"/>
      <c r="Q60" s="300"/>
      <c r="R60" s="300"/>
      <c r="S60" s="300"/>
      <c r="T60" s="300"/>
      <c r="U60" s="300"/>
      <c r="V60" s="300"/>
      <c r="W60" s="376"/>
      <c r="X60" s="305"/>
      <c r="Y60" s="305"/>
      <c r="AC60" s="41"/>
      <c r="AD60" s="41"/>
      <c r="AE60" s="41"/>
      <c r="AF60" s="41"/>
      <c r="AG60" s="41"/>
      <c r="AH60" s="41"/>
      <c r="AI60" s="41"/>
      <c r="AJ60" s="41"/>
      <c r="AK60" s="38"/>
      <c r="AL60" s="38"/>
      <c r="AM60" s="38"/>
      <c r="AN60" s="38"/>
      <c r="AO60" s="40"/>
      <c r="AP60" s="39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38"/>
      <c r="BN60" s="38"/>
      <c r="BO60" s="37"/>
    </row>
    <row r="61" spans="1:67" s="42" customFormat="1" x14ac:dyDescent="0.4">
      <c r="A61" s="36"/>
      <c r="B61" s="535" t="s">
        <v>122</v>
      </c>
      <c r="C61" s="537" t="s">
        <v>100</v>
      </c>
      <c r="D61" s="539" t="s">
        <v>121</v>
      </c>
      <c r="E61" s="539"/>
      <c r="F61" s="537" t="s">
        <v>708</v>
      </c>
      <c r="G61" s="540" t="s">
        <v>120</v>
      </c>
      <c r="H61" s="539" t="s">
        <v>119</v>
      </c>
      <c r="I61" s="525" t="s">
        <v>741</v>
      </c>
      <c r="J61" s="526"/>
      <c r="K61" s="527" t="s">
        <v>746</v>
      </c>
      <c r="L61" s="537" t="s">
        <v>508</v>
      </c>
      <c r="M61" s="529" t="s">
        <v>509</v>
      </c>
      <c r="N61" s="529" t="s">
        <v>510</v>
      </c>
      <c r="O61" s="529" t="s">
        <v>511</v>
      </c>
      <c r="P61" s="529" t="s">
        <v>512</v>
      </c>
      <c r="Q61" s="531" t="s">
        <v>315</v>
      </c>
      <c r="R61" s="529" t="s">
        <v>114</v>
      </c>
      <c r="S61" s="529" t="s">
        <v>113</v>
      </c>
      <c r="T61" s="529" t="s">
        <v>516</v>
      </c>
      <c r="U61" s="529" t="s">
        <v>160</v>
      </c>
      <c r="V61" s="533" t="s">
        <v>517</v>
      </c>
      <c r="W61" s="523" t="s">
        <v>747</v>
      </c>
      <c r="X61" s="305"/>
      <c r="Y61" s="305"/>
      <c r="AC61" s="41"/>
      <c r="AD61" s="41"/>
      <c r="AE61" s="41"/>
      <c r="AF61" s="41"/>
      <c r="AG61" s="41"/>
      <c r="AH61" s="41"/>
      <c r="AI61" s="41"/>
      <c r="AJ61" s="41"/>
      <c r="AK61" s="38"/>
      <c r="AL61" s="38"/>
      <c r="AM61" s="38"/>
      <c r="AN61" s="38"/>
      <c r="AO61" s="40"/>
      <c r="AP61" s="39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7"/>
    </row>
    <row r="62" spans="1:67" ht="19.5" thickBot="1" x14ac:dyDescent="0.45">
      <c r="B62" s="536"/>
      <c r="C62" s="538"/>
      <c r="D62" s="342" t="s">
        <v>111</v>
      </c>
      <c r="E62" s="342" t="s">
        <v>110</v>
      </c>
      <c r="F62" s="538"/>
      <c r="G62" s="541"/>
      <c r="H62" s="538"/>
      <c r="I62" s="344" t="s">
        <v>742</v>
      </c>
      <c r="J62" s="344" t="s">
        <v>743</v>
      </c>
      <c r="K62" s="528"/>
      <c r="L62" s="542"/>
      <c r="M62" s="532"/>
      <c r="N62" s="532"/>
      <c r="O62" s="532"/>
      <c r="P62" s="532"/>
      <c r="Q62" s="532"/>
      <c r="R62" s="532"/>
      <c r="S62" s="532"/>
      <c r="T62" s="532"/>
      <c r="U62" s="532"/>
      <c r="V62" s="534"/>
      <c r="W62" s="524"/>
    </row>
    <row r="63" spans="1:67" s="42" customFormat="1" x14ac:dyDescent="0.4">
      <c r="A63" s="36"/>
      <c r="B63" s="137" t="s">
        <v>401</v>
      </c>
      <c r="C63" s="181" t="s">
        <v>720</v>
      </c>
      <c r="D63" s="193" t="s">
        <v>565</v>
      </c>
      <c r="E63" s="194" t="s">
        <v>638</v>
      </c>
      <c r="F63" s="110" t="str">
        <f t="shared" ref="F63:F77" si="12">D63 &amp;E63</f>
        <v>order_id</v>
      </c>
      <c r="G63" s="292" t="s">
        <v>639</v>
      </c>
      <c r="H63" s="352">
        <v>11</v>
      </c>
      <c r="I63" s="349">
        <v>2147483647</v>
      </c>
      <c r="J63" s="349">
        <v>2147483647</v>
      </c>
      <c r="K63" s="377" t="str">
        <f t="shared" ref="K63:K77" si="13">F63 &amp; " " &amp; UPPER(G63) &amp; IF(H63 = "-","","(" &amp; H63 &amp; ")")</f>
        <v>order_id INT(11)</v>
      </c>
      <c r="L63" s="385"/>
      <c r="M63" s="59">
        <v>1</v>
      </c>
      <c r="N63" s="59">
        <v>1</v>
      </c>
      <c r="O63" s="59">
        <v>1</v>
      </c>
      <c r="P63" s="353"/>
      <c r="Q63" s="353"/>
      <c r="R63" s="353"/>
      <c r="S63" s="359"/>
      <c r="T63" s="359">
        <v>1</v>
      </c>
      <c r="U63" s="353"/>
      <c r="V63" s="354"/>
      <c r="W63" s="377" t="str">
        <f t="shared" ref="W63:W77" si="14">K63 &amp; IF(N63=1," " &amp; UPPER($N$5),"") &amp; IF(L63="",""," " &amp; "DEFFAULT("&amp;L63&amp;")") &amp; IF(M63=1," " &amp; UPPER($T$5),"") &amp; IF(T63=1," " &amp; UPPER($N$5),"") &amp; IF(U63=1," " &amp; UPPER($U$5),"") &amp; IF(V63=1," " &amp; UPPER($V$5),"") &amp; ","</f>
        <v>order_id INT(11) PRIMARY KEY AUTO_INCREMENT PRIMARY KEY,</v>
      </c>
      <c r="X63" s="305"/>
      <c r="Y63" s="305"/>
      <c r="AC63" s="41"/>
      <c r="AD63" s="41"/>
      <c r="AE63" s="41"/>
      <c r="AF63" s="41"/>
      <c r="AG63" s="41"/>
      <c r="AH63" s="41"/>
      <c r="AI63" s="41"/>
      <c r="AJ63" s="41"/>
      <c r="AK63" s="38"/>
      <c r="AL63" s="38"/>
      <c r="AM63" s="38"/>
      <c r="AN63" s="38"/>
      <c r="AO63" s="40"/>
      <c r="AP63" s="39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38"/>
      <c r="BM63" s="38"/>
      <c r="BN63" s="38"/>
      <c r="BO63" s="37"/>
    </row>
    <row r="64" spans="1:67" s="42" customFormat="1" x14ac:dyDescent="0.4">
      <c r="A64" s="36"/>
      <c r="B64" s="265" t="s">
        <v>398</v>
      </c>
      <c r="C64" s="316" t="s">
        <v>719</v>
      </c>
      <c r="D64" s="179" t="s">
        <v>641</v>
      </c>
      <c r="E64" s="176" t="s">
        <v>466</v>
      </c>
      <c r="F64" s="111" t="str">
        <f t="shared" si="12"/>
        <v>order_time</v>
      </c>
      <c r="G64" s="207" t="s">
        <v>596</v>
      </c>
      <c r="H64" s="309" t="s">
        <v>93</v>
      </c>
      <c r="I64" s="345"/>
      <c r="J64" s="345"/>
      <c r="K64" s="379" t="str">
        <f t="shared" si="13"/>
        <v>order_time DATETIME</v>
      </c>
      <c r="L64" s="266"/>
      <c r="M64" s="53">
        <v>1</v>
      </c>
      <c r="N64" s="301"/>
      <c r="O64" s="301"/>
      <c r="P64" s="301"/>
      <c r="Q64" s="301"/>
      <c r="R64" s="301"/>
      <c r="S64" s="360"/>
      <c r="T64" s="360"/>
      <c r="U64" s="301"/>
      <c r="V64" s="302"/>
      <c r="W64" s="379" t="str">
        <f t="shared" si="14"/>
        <v>order_time DATETIME AUTO_INCREMENT,</v>
      </c>
      <c r="X64" s="305"/>
      <c r="Y64" s="305"/>
      <c r="AC64" s="41"/>
      <c r="AD64" s="41"/>
      <c r="AE64" s="41"/>
      <c r="AF64" s="41"/>
      <c r="AG64" s="41"/>
      <c r="AH64" s="41"/>
      <c r="AI64" s="41"/>
      <c r="AJ64" s="41"/>
      <c r="AK64" s="38"/>
      <c r="AL64" s="38"/>
      <c r="AM64" s="38"/>
      <c r="AN64" s="38"/>
      <c r="AO64" s="40"/>
      <c r="AP64" s="39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M64" s="38"/>
      <c r="BN64" s="38"/>
      <c r="BO64" s="37"/>
    </row>
    <row r="65" spans="1:67" s="42" customFormat="1" x14ac:dyDescent="0.4">
      <c r="A65" s="36"/>
      <c r="B65" s="265" t="s">
        <v>642</v>
      </c>
      <c r="C65" s="316" t="s">
        <v>718</v>
      </c>
      <c r="D65" s="179" t="s">
        <v>448</v>
      </c>
      <c r="E65" s="176" t="s">
        <v>644</v>
      </c>
      <c r="F65" s="111" t="str">
        <f t="shared" si="12"/>
        <v>order_eveluated</v>
      </c>
      <c r="G65" s="211" t="s">
        <v>123</v>
      </c>
      <c r="H65" s="54">
        <v>1</v>
      </c>
      <c r="I65" s="345">
        <v>127</v>
      </c>
      <c r="J65" s="345">
        <v>9</v>
      </c>
      <c r="K65" s="374" t="str">
        <f t="shared" si="13"/>
        <v>order_eveluated TINYINT(1)</v>
      </c>
      <c r="L65" s="386">
        <v>0</v>
      </c>
      <c r="M65" s="361">
        <v>1</v>
      </c>
      <c r="N65" s="301"/>
      <c r="O65" s="301"/>
      <c r="P65" s="301"/>
      <c r="Q65" s="301"/>
      <c r="R65" s="301"/>
      <c r="S65" s="360"/>
      <c r="T65" s="360"/>
      <c r="U65" s="301"/>
      <c r="V65" s="302"/>
      <c r="W65" s="374" t="str">
        <f t="shared" si="14"/>
        <v>order_eveluated TINYINT(1) DEFFAULT(0) AUTO_INCREMENT,</v>
      </c>
      <c r="X65" s="305"/>
      <c r="Y65" s="305"/>
      <c r="AC65" s="41"/>
      <c r="AD65" s="41"/>
      <c r="AE65" s="41"/>
      <c r="AF65" s="41"/>
      <c r="AG65" s="41"/>
      <c r="AH65" s="41"/>
      <c r="AI65" s="41"/>
      <c r="AJ65" s="41"/>
      <c r="AK65" s="38"/>
      <c r="AL65" s="38"/>
      <c r="AM65" s="38"/>
      <c r="AN65" s="38"/>
      <c r="AO65" s="40"/>
      <c r="AP65" s="39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7"/>
    </row>
    <row r="66" spans="1:67" x14ac:dyDescent="0.4">
      <c r="B66" s="265" t="s">
        <v>407</v>
      </c>
      <c r="C66" s="314" t="s">
        <v>717</v>
      </c>
      <c r="D66" s="179" t="s">
        <v>645</v>
      </c>
      <c r="E66" s="143" t="s">
        <v>472</v>
      </c>
      <c r="F66" s="111" t="str">
        <f t="shared" si="12"/>
        <v>order_quantity</v>
      </c>
      <c r="G66" s="307" t="s">
        <v>136</v>
      </c>
      <c r="H66" s="310">
        <v>3</v>
      </c>
      <c r="I66" s="345">
        <v>16777215</v>
      </c>
      <c r="J66" s="345">
        <v>999</v>
      </c>
      <c r="K66" s="374" t="str">
        <f t="shared" si="13"/>
        <v>order_quantity MEDIUMINT(3)</v>
      </c>
      <c r="L66" s="54"/>
      <c r="M66" s="53">
        <v>1</v>
      </c>
      <c r="N66" s="53"/>
      <c r="O66" s="53"/>
      <c r="P66" s="53"/>
      <c r="Q66" s="53"/>
      <c r="R66" s="53"/>
      <c r="S66" s="53"/>
      <c r="T66" s="53"/>
      <c r="U66" s="53"/>
      <c r="V66" s="51"/>
      <c r="W66" s="374" t="str">
        <f t="shared" si="14"/>
        <v>order_quantity MEDIUMINT(3) AUTO_INCREMENT,</v>
      </c>
    </row>
    <row r="67" spans="1:67" x14ac:dyDescent="0.4">
      <c r="B67" s="91" t="s">
        <v>374</v>
      </c>
      <c r="C67" s="315" t="s">
        <v>475</v>
      </c>
      <c r="D67" s="179" t="s">
        <v>648</v>
      </c>
      <c r="E67" s="143" t="s">
        <v>649</v>
      </c>
      <c r="F67" s="111" t="str">
        <f t="shared" si="12"/>
        <v>order_item_id</v>
      </c>
      <c r="G67" s="211" t="s">
        <v>646</v>
      </c>
      <c r="H67" s="303">
        <v>11</v>
      </c>
      <c r="I67" s="345">
        <v>2147483647</v>
      </c>
      <c r="J67" s="345">
        <v>2147483647</v>
      </c>
      <c r="K67" s="374" t="str">
        <f t="shared" si="13"/>
        <v>order_item_id INT(11)</v>
      </c>
      <c r="L67" s="54"/>
      <c r="M67" s="53">
        <v>1</v>
      </c>
      <c r="N67" s="53"/>
      <c r="O67" s="53"/>
      <c r="P67" s="53">
        <v>1</v>
      </c>
      <c r="Q67" s="141" t="s">
        <v>650</v>
      </c>
      <c r="R67" s="257" t="s">
        <v>651</v>
      </c>
      <c r="S67" s="53"/>
      <c r="T67" s="53"/>
      <c r="U67" s="53"/>
      <c r="V67" s="51"/>
      <c r="W67" s="374" t="str">
        <f t="shared" si="14"/>
        <v>order_item_id INT(11) AUTO_INCREMENT,</v>
      </c>
    </row>
    <row r="68" spans="1:67" x14ac:dyDescent="0.4">
      <c r="B68" s="91" t="s">
        <v>409</v>
      </c>
      <c r="C68" s="314" t="s">
        <v>716</v>
      </c>
      <c r="D68" s="179" t="s">
        <v>653</v>
      </c>
      <c r="E68" s="143" t="s">
        <v>654</v>
      </c>
      <c r="F68" s="111" t="str">
        <f t="shared" si="12"/>
        <v>order_user_id</v>
      </c>
      <c r="G68" s="211" t="s">
        <v>579</v>
      </c>
      <c r="H68" s="54">
        <v>12</v>
      </c>
      <c r="I68" s="345"/>
      <c r="J68" s="345"/>
      <c r="K68" s="374" t="str">
        <f t="shared" si="13"/>
        <v>order_user_id VARCHAR(12)</v>
      </c>
      <c r="L68" s="54"/>
      <c r="M68" s="53">
        <v>1</v>
      </c>
      <c r="N68" s="53"/>
      <c r="O68" s="53"/>
      <c r="P68" s="53"/>
      <c r="Q68" s="53"/>
      <c r="R68" s="53"/>
      <c r="S68" s="53"/>
      <c r="T68" s="53"/>
      <c r="U68" s="53"/>
      <c r="V68" s="51"/>
      <c r="W68" s="374" t="str">
        <f t="shared" si="14"/>
        <v>order_user_id VARCHAR(12) AUTO_INCREMENT,</v>
      </c>
    </row>
    <row r="69" spans="1:67" x14ac:dyDescent="0.4">
      <c r="B69" s="273" t="s">
        <v>655</v>
      </c>
      <c r="C69" s="297" t="s">
        <v>656</v>
      </c>
      <c r="D69" s="319" t="s">
        <v>657</v>
      </c>
      <c r="E69" s="297" t="s">
        <v>658</v>
      </c>
      <c r="F69" s="320" t="str">
        <f t="shared" si="12"/>
        <v>order_user_name</v>
      </c>
      <c r="G69" s="321" t="s">
        <v>107</v>
      </c>
      <c r="H69" s="322">
        <v>30</v>
      </c>
      <c r="I69" s="357"/>
      <c r="J69" s="357"/>
      <c r="K69" s="378" t="str">
        <f t="shared" si="13"/>
        <v>order_user_name VARCHAR(30)</v>
      </c>
      <c r="L69" s="322"/>
      <c r="M69" s="324"/>
      <c r="N69" s="324"/>
      <c r="O69" s="324"/>
      <c r="P69" s="324"/>
      <c r="Q69" s="324"/>
      <c r="R69" s="324"/>
      <c r="S69" s="324"/>
      <c r="T69" s="324"/>
      <c r="U69" s="324"/>
      <c r="V69" s="339"/>
      <c r="W69" s="378" t="str">
        <f t="shared" si="14"/>
        <v>order_user_name VARCHAR(30),</v>
      </c>
    </row>
    <row r="70" spans="1:67" x14ac:dyDescent="0.4">
      <c r="B70" s="273" t="s">
        <v>410</v>
      </c>
      <c r="C70" s="297" t="s">
        <v>417</v>
      </c>
      <c r="D70" s="319" t="s">
        <v>659</v>
      </c>
      <c r="E70" s="320" t="s">
        <v>464</v>
      </c>
      <c r="F70" s="320" t="str">
        <f t="shared" si="12"/>
        <v>order_seller_id</v>
      </c>
      <c r="G70" s="321" t="s">
        <v>562</v>
      </c>
      <c r="H70" s="322">
        <v>12</v>
      </c>
      <c r="I70" s="357"/>
      <c r="J70" s="357"/>
      <c r="K70" s="378" t="str">
        <f t="shared" si="13"/>
        <v>order_seller_id VARCHAR(12)</v>
      </c>
      <c r="L70" s="322"/>
      <c r="M70" s="324">
        <v>1</v>
      </c>
      <c r="N70" s="324"/>
      <c r="O70" s="324"/>
      <c r="P70" s="324">
        <v>1</v>
      </c>
      <c r="Q70" s="340" t="s">
        <v>660</v>
      </c>
      <c r="R70" s="341" t="s">
        <v>661</v>
      </c>
      <c r="S70" s="324"/>
      <c r="T70" s="324"/>
      <c r="U70" s="324"/>
      <c r="V70" s="339"/>
      <c r="W70" s="378" t="str">
        <f t="shared" si="14"/>
        <v>order_seller_id VARCHAR(12) AUTO_INCREMENT,</v>
      </c>
    </row>
    <row r="71" spans="1:67" x14ac:dyDescent="0.4">
      <c r="B71" s="273" t="s">
        <v>379</v>
      </c>
      <c r="C71" s="297" t="s">
        <v>662</v>
      </c>
      <c r="D71" s="319" t="s">
        <v>657</v>
      </c>
      <c r="E71" s="297" t="s">
        <v>663</v>
      </c>
      <c r="F71" s="320" t="str">
        <f t="shared" si="12"/>
        <v>order_seller_name</v>
      </c>
      <c r="G71" s="321" t="s">
        <v>664</v>
      </c>
      <c r="H71" s="322">
        <v>30</v>
      </c>
      <c r="I71" s="357"/>
      <c r="J71" s="357"/>
      <c r="K71" s="378" t="str">
        <f t="shared" si="13"/>
        <v>order_seller_name VARCHAR(30)</v>
      </c>
      <c r="L71" s="322"/>
      <c r="M71" s="324"/>
      <c r="N71" s="324"/>
      <c r="O71" s="324"/>
      <c r="P71" s="324"/>
      <c r="Q71" s="324"/>
      <c r="R71" s="324"/>
      <c r="S71" s="324"/>
      <c r="T71" s="324"/>
      <c r="U71" s="324"/>
      <c r="V71" s="339"/>
      <c r="W71" s="378" t="str">
        <f t="shared" si="14"/>
        <v>order_seller_name VARCHAR(30),</v>
      </c>
    </row>
    <row r="72" spans="1:67" x14ac:dyDescent="0.4">
      <c r="B72" s="91" t="s">
        <v>665</v>
      </c>
      <c r="C72" s="143" t="s">
        <v>666</v>
      </c>
      <c r="D72" s="179" t="s">
        <v>567</v>
      </c>
      <c r="E72" s="143" t="s">
        <v>667</v>
      </c>
      <c r="F72" s="111" t="str">
        <f t="shared" si="12"/>
        <v>order_shipped</v>
      </c>
      <c r="G72" s="211" t="s">
        <v>668</v>
      </c>
      <c r="H72" s="54">
        <v>1</v>
      </c>
      <c r="I72" s="345">
        <v>127</v>
      </c>
      <c r="J72" s="345">
        <v>9</v>
      </c>
      <c r="K72" s="374" t="str">
        <f t="shared" si="13"/>
        <v>order_shipped TINYINT(1)</v>
      </c>
      <c r="L72" s="54"/>
      <c r="M72" s="53"/>
      <c r="N72" s="53"/>
      <c r="O72" s="53"/>
      <c r="P72" s="53"/>
      <c r="Q72" s="53"/>
      <c r="R72" s="53"/>
      <c r="S72" s="53"/>
      <c r="T72" s="53"/>
      <c r="U72" s="53"/>
      <c r="V72" s="51"/>
      <c r="W72" s="374" t="str">
        <f t="shared" si="14"/>
        <v>order_shipped TINYINT(1),</v>
      </c>
    </row>
    <row r="73" spans="1:67" x14ac:dyDescent="0.4">
      <c r="B73" s="91" t="s">
        <v>360</v>
      </c>
      <c r="C73" s="143" t="s">
        <v>530</v>
      </c>
      <c r="D73" s="179" t="s">
        <v>669</v>
      </c>
      <c r="E73" s="143" t="s">
        <v>364</v>
      </c>
      <c r="F73" s="111" t="str">
        <f t="shared" si="12"/>
        <v>order_high_postalcode</v>
      </c>
      <c r="G73" s="207" t="s">
        <v>670</v>
      </c>
      <c r="H73" s="54">
        <v>3</v>
      </c>
      <c r="I73" s="345">
        <v>16777215</v>
      </c>
      <c r="J73" s="345">
        <v>999999</v>
      </c>
      <c r="K73" s="374" t="str">
        <f t="shared" si="13"/>
        <v>order_high_postalcode SMALLINT(3)</v>
      </c>
      <c r="L73" s="54"/>
      <c r="M73" s="53">
        <v>1</v>
      </c>
      <c r="N73" s="53"/>
      <c r="O73" s="53"/>
      <c r="P73" s="53"/>
      <c r="Q73" s="53"/>
      <c r="R73" s="53"/>
      <c r="S73" s="53"/>
      <c r="T73" s="53"/>
      <c r="U73" s="53">
        <v>1</v>
      </c>
      <c r="V73" s="51">
        <v>1</v>
      </c>
      <c r="W73" s="374" t="str">
        <f t="shared" si="14"/>
        <v>order_high_postalcode SMALLINT(3) AUTO_INCREMENT UNSIGNED ZEROFILL,</v>
      </c>
    </row>
    <row r="74" spans="1:67" x14ac:dyDescent="0.4">
      <c r="B74" s="91" t="s">
        <v>361</v>
      </c>
      <c r="C74" s="143" t="s">
        <v>533</v>
      </c>
      <c r="D74" s="179" t="s">
        <v>671</v>
      </c>
      <c r="E74" s="143" t="s">
        <v>535</v>
      </c>
      <c r="F74" s="111" t="str">
        <f t="shared" si="12"/>
        <v>order_low_postalcode</v>
      </c>
      <c r="G74" s="207" t="s">
        <v>670</v>
      </c>
      <c r="H74" s="54">
        <v>4</v>
      </c>
      <c r="I74" s="345">
        <v>16777215</v>
      </c>
      <c r="J74" s="345">
        <v>999</v>
      </c>
      <c r="K74" s="374" t="str">
        <f t="shared" si="13"/>
        <v>order_low_postalcode SMALLINT(4)</v>
      </c>
      <c r="L74" s="54"/>
      <c r="M74" s="53">
        <v>1</v>
      </c>
      <c r="N74" s="53"/>
      <c r="O74" s="53"/>
      <c r="P74" s="53"/>
      <c r="Q74" s="53"/>
      <c r="R74" s="53"/>
      <c r="S74" s="53"/>
      <c r="T74" s="53"/>
      <c r="U74" s="53">
        <v>1</v>
      </c>
      <c r="V74" s="51">
        <v>1</v>
      </c>
      <c r="W74" s="374" t="str">
        <f t="shared" si="14"/>
        <v>order_low_postalcode SMALLINT(4) AUTO_INCREMENT UNSIGNED ZEROFILL,</v>
      </c>
    </row>
    <row r="75" spans="1:67" x14ac:dyDescent="0.4">
      <c r="B75" s="56" t="s">
        <v>173</v>
      </c>
      <c r="C75" s="143" t="s">
        <v>672</v>
      </c>
      <c r="D75" s="179" t="s">
        <v>673</v>
      </c>
      <c r="E75" s="283" t="s">
        <v>168</v>
      </c>
      <c r="F75" s="111" t="str">
        <f t="shared" si="12"/>
        <v>order_address_1</v>
      </c>
      <c r="G75" s="208" t="s">
        <v>674</v>
      </c>
      <c r="H75" s="303">
        <v>12</v>
      </c>
      <c r="I75" s="345"/>
      <c r="J75" s="345"/>
      <c r="K75" s="374" t="str">
        <f t="shared" si="13"/>
        <v>order_address_1 VARCHAR(12)</v>
      </c>
      <c r="L75" s="54"/>
      <c r="M75" s="53">
        <v>1</v>
      </c>
      <c r="N75" s="53"/>
      <c r="O75" s="53"/>
      <c r="P75" s="53"/>
      <c r="Q75" s="53"/>
      <c r="R75" s="53"/>
      <c r="S75" s="53"/>
      <c r="T75" s="53"/>
      <c r="U75" s="53"/>
      <c r="V75" s="51"/>
      <c r="W75" s="374" t="str">
        <f t="shared" si="14"/>
        <v>order_address_1 VARCHAR(12) AUTO_INCREMENT,</v>
      </c>
    </row>
    <row r="76" spans="1:67" x14ac:dyDescent="0.4">
      <c r="B76" s="56" t="s">
        <v>175</v>
      </c>
      <c r="C76" s="143" t="s">
        <v>675</v>
      </c>
      <c r="D76" s="179" t="s">
        <v>671</v>
      </c>
      <c r="E76" s="284" t="s">
        <v>676</v>
      </c>
      <c r="F76" s="111" t="str">
        <f t="shared" si="12"/>
        <v>order_address_2</v>
      </c>
      <c r="G76" s="208" t="s">
        <v>579</v>
      </c>
      <c r="H76" s="303">
        <v>100</v>
      </c>
      <c r="I76" s="345"/>
      <c r="J76" s="345"/>
      <c r="K76" s="374" t="str">
        <f t="shared" si="13"/>
        <v>order_address_2 VARCHAR(100)</v>
      </c>
      <c r="L76" s="54"/>
      <c r="M76" s="53">
        <v>1</v>
      </c>
      <c r="N76" s="53"/>
      <c r="O76" s="53"/>
      <c r="P76" s="53"/>
      <c r="Q76" s="53"/>
      <c r="R76" s="53"/>
      <c r="S76" s="53"/>
      <c r="T76" s="53"/>
      <c r="U76" s="53"/>
      <c r="V76" s="51"/>
      <c r="W76" s="374" t="str">
        <f t="shared" si="14"/>
        <v>order_address_2 VARCHAR(100) AUTO_INCREMENT,</v>
      </c>
    </row>
    <row r="77" spans="1:67" ht="19.5" thickBot="1" x14ac:dyDescent="0.45">
      <c r="B77" s="50" t="s">
        <v>178</v>
      </c>
      <c r="C77" s="203" t="s">
        <v>677</v>
      </c>
      <c r="D77" s="189" t="s">
        <v>671</v>
      </c>
      <c r="E77" s="298" t="s">
        <v>678</v>
      </c>
      <c r="F77" s="112" t="str">
        <f t="shared" si="12"/>
        <v>order_address_3</v>
      </c>
      <c r="G77" s="212" t="s">
        <v>107</v>
      </c>
      <c r="H77" s="311">
        <v>100</v>
      </c>
      <c r="I77" s="346"/>
      <c r="J77" s="346"/>
      <c r="K77" s="375" t="str">
        <f t="shared" si="13"/>
        <v>order_address_3 VARCHAR(100)</v>
      </c>
      <c r="L77" s="363"/>
      <c r="M77" s="47">
        <v>1</v>
      </c>
      <c r="N77" s="47"/>
      <c r="O77" s="47"/>
      <c r="P77" s="47"/>
      <c r="Q77" s="47"/>
      <c r="R77" s="47"/>
      <c r="S77" s="47"/>
      <c r="T77" s="47"/>
      <c r="U77" s="47"/>
      <c r="V77" s="45"/>
      <c r="W77" s="375" t="str">
        <f t="shared" si="14"/>
        <v>order_address_3 VARCHAR(100) AUTO_INCREMENT,</v>
      </c>
    </row>
    <row r="78" spans="1:67" x14ac:dyDescent="0.4">
      <c r="B78" s="149"/>
      <c r="C78" s="148"/>
      <c r="D78" s="278"/>
      <c r="E78" s="279"/>
      <c r="F78" s="280"/>
      <c r="G78" s="281"/>
      <c r="H78" s="161"/>
      <c r="I78" s="161"/>
      <c r="J78" s="161"/>
      <c r="K78" s="381"/>
      <c r="L78" s="161"/>
      <c r="M78" s="282"/>
      <c r="N78" s="282"/>
      <c r="O78" s="282"/>
      <c r="P78" s="282"/>
      <c r="Q78" s="282"/>
      <c r="R78" s="282"/>
      <c r="S78" s="282"/>
      <c r="T78" s="282"/>
      <c r="U78" s="282"/>
      <c r="V78" s="282"/>
      <c r="W78" s="381"/>
    </row>
    <row r="79" spans="1:67" s="42" customFormat="1" ht="24.95" customHeight="1" thickBot="1" x14ac:dyDescent="0.45">
      <c r="A79" s="36"/>
      <c r="B79" s="299" t="s">
        <v>420</v>
      </c>
      <c r="C79" s="294"/>
      <c r="D79"/>
      <c r="E79"/>
      <c r="F79"/>
      <c r="G79" s="173"/>
      <c r="H79"/>
      <c r="I79"/>
      <c r="J79"/>
      <c r="K79" s="376"/>
      <c r="L79"/>
      <c r="M79" s="300"/>
      <c r="N79" s="300"/>
      <c r="O79" s="300"/>
      <c r="P79" s="300"/>
      <c r="Q79" s="300"/>
      <c r="R79" s="300"/>
      <c r="S79" s="300"/>
      <c r="T79" s="300"/>
      <c r="U79" s="300"/>
      <c r="V79" s="300"/>
      <c r="W79" s="376"/>
      <c r="X79" s="305"/>
      <c r="Y79" s="305"/>
      <c r="AC79" s="41"/>
      <c r="AD79" s="41"/>
      <c r="AE79" s="41"/>
      <c r="AF79" s="41"/>
      <c r="AG79" s="41"/>
      <c r="AH79" s="41"/>
      <c r="AI79" s="41"/>
      <c r="AJ79" s="41"/>
      <c r="AK79" s="38"/>
      <c r="AL79" s="38"/>
      <c r="AM79" s="38"/>
      <c r="AN79" s="38"/>
      <c r="AO79" s="40"/>
      <c r="AP79" s="39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38"/>
      <c r="BJ79" s="38"/>
      <c r="BK79" s="38"/>
      <c r="BL79" s="38"/>
      <c r="BM79" s="38"/>
      <c r="BN79" s="38"/>
      <c r="BO79" s="37"/>
    </row>
    <row r="80" spans="1:67" s="42" customFormat="1" x14ac:dyDescent="0.4">
      <c r="A80" s="36"/>
      <c r="B80" s="535" t="s">
        <v>122</v>
      </c>
      <c r="C80" s="537" t="s">
        <v>100</v>
      </c>
      <c r="D80" s="539" t="s">
        <v>121</v>
      </c>
      <c r="E80" s="539"/>
      <c r="F80" s="537" t="s">
        <v>708</v>
      </c>
      <c r="G80" s="540" t="s">
        <v>120</v>
      </c>
      <c r="H80" s="539" t="s">
        <v>119</v>
      </c>
      <c r="I80" s="525" t="s">
        <v>741</v>
      </c>
      <c r="J80" s="526"/>
      <c r="K80" s="527" t="s">
        <v>746</v>
      </c>
      <c r="L80" s="537" t="s">
        <v>508</v>
      </c>
      <c r="M80" s="529" t="s">
        <v>509</v>
      </c>
      <c r="N80" s="529" t="s">
        <v>510</v>
      </c>
      <c r="O80" s="529" t="s">
        <v>511</v>
      </c>
      <c r="P80" s="529" t="s">
        <v>512</v>
      </c>
      <c r="Q80" s="531" t="s">
        <v>315</v>
      </c>
      <c r="R80" s="529" t="s">
        <v>114</v>
      </c>
      <c r="S80" s="529" t="s">
        <v>113</v>
      </c>
      <c r="T80" s="529" t="s">
        <v>516</v>
      </c>
      <c r="U80" s="529" t="s">
        <v>160</v>
      </c>
      <c r="V80" s="533" t="s">
        <v>517</v>
      </c>
      <c r="W80" s="523" t="s">
        <v>747</v>
      </c>
      <c r="X80" s="305"/>
      <c r="Y80" s="305"/>
      <c r="AC80" s="41"/>
      <c r="AD80" s="41"/>
      <c r="AE80" s="41"/>
      <c r="AF80" s="41"/>
      <c r="AG80" s="41"/>
      <c r="AH80" s="41"/>
      <c r="AI80" s="41"/>
      <c r="AJ80" s="41"/>
      <c r="AK80" s="38"/>
      <c r="AL80" s="38"/>
      <c r="AM80" s="38"/>
      <c r="AN80" s="38"/>
      <c r="AO80" s="40"/>
      <c r="AP80" s="39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38"/>
      <c r="BF80" s="38"/>
      <c r="BG80" s="38"/>
      <c r="BH80" s="38"/>
      <c r="BI80" s="38"/>
      <c r="BJ80" s="38"/>
      <c r="BK80" s="38"/>
      <c r="BL80" s="38"/>
      <c r="BM80" s="38"/>
      <c r="BN80" s="38"/>
      <c r="BO80" s="37"/>
    </row>
    <row r="81" spans="1:67" ht="19.5" thickBot="1" x14ac:dyDescent="0.45">
      <c r="B81" s="536"/>
      <c r="C81" s="538"/>
      <c r="D81" s="342" t="s">
        <v>111</v>
      </c>
      <c r="E81" s="342" t="s">
        <v>110</v>
      </c>
      <c r="F81" s="538"/>
      <c r="G81" s="541"/>
      <c r="H81" s="538"/>
      <c r="I81" s="344" t="s">
        <v>742</v>
      </c>
      <c r="J81" s="344" t="s">
        <v>743</v>
      </c>
      <c r="K81" s="528"/>
      <c r="L81" s="542"/>
      <c r="M81" s="532"/>
      <c r="N81" s="532"/>
      <c r="O81" s="532"/>
      <c r="P81" s="532"/>
      <c r="Q81" s="532"/>
      <c r="R81" s="532"/>
      <c r="S81" s="532"/>
      <c r="T81" s="532"/>
      <c r="U81" s="532"/>
      <c r="V81" s="534"/>
      <c r="W81" s="524"/>
    </row>
    <row r="82" spans="1:67" x14ac:dyDescent="0.4">
      <c r="B82" s="137" t="s">
        <v>737</v>
      </c>
      <c r="C82" s="347" t="s">
        <v>711</v>
      </c>
      <c r="D82" s="182" t="s">
        <v>684</v>
      </c>
      <c r="E82" s="181" t="s">
        <v>685</v>
      </c>
      <c r="F82" s="110" t="str">
        <f t="shared" ref="F82:F83" si="15">D82 &amp;E82</f>
        <v>mail_hash</v>
      </c>
      <c r="G82" s="355" t="s">
        <v>107</v>
      </c>
      <c r="H82" s="60">
        <v>256</v>
      </c>
      <c r="I82" s="60"/>
      <c r="J82" s="60"/>
      <c r="K82" s="377" t="str">
        <f t="shared" ref="K82:K84" si="16">F82 &amp; " " &amp; UPPER(G82) &amp; IF(H82 = "-","","(" &amp; H82 &amp; ")")</f>
        <v>mail_hash VARCHAR(256)</v>
      </c>
      <c r="L82" s="60"/>
      <c r="M82" s="59">
        <v>1</v>
      </c>
      <c r="N82" s="59">
        <v>1</v>
      </c>
      <c r="O82" s="59">
        <v>1</v>
      </c>
      <c r="P82" s="59"/>
      <c r="Q82" s="59"/>
      <c r="R82" s="59"/>
      <c r="S82" s="59"/>
      <c r="T82" s="59"/>
      <c r="U82" s="59"/>
      <c r="V82" s="57"/>
      <c r="W82" s="377" t="str">
        <f t="shared" ref="W82:W84" si="17">K82 &amp; IF(L82 = "",""," " &amp; "DEFFAULT(" &amp; L82 &amp; ")") &amp; IF(M82 = 1," " &amp; UPPER($T$5), "") &amp; IF(T82 = 1, " " &amp; UPPER($N$5), "") &amp; IF(U82 = 1, " " &amp; UPPER($U$5), "") &amp; IF(V82 = 1, " " &amp; UPPER($V$5), "") &amp; ","</f>
        <v>mail_hash VARCHAR(256) AUTO_INCREMENT,</v>
      </c>
    </row>
    <row r="83" spans="1:67" x14ac:dyDescent="0.4">
      <c r="B83" s="91" t="s">
        <v>736</v>
      </c>
      <c r="C83" s="314" t="s">
        <v>738</v>
      </c>
      <c r="D83" s="177" t="s">
        <v>684</v>
      </c>
      <c r="E83" s="143" t="s">
        <v>739</v>
      </c>
      <c r="F83" s="111" t="str">
        <f t="shared" si="15"/>
        <v>mail_no</v>
      </c>
      <c r="G83" s="207" t="s">
        <v>740</v>
      </c>
      <c r="H83" s="54">
        <v>4</v>
      </c>
      <c r="I83" s="345">
        <v>32767</v>
      </c>
      <c r="J83" s="345">
        <v>9999</v>
      </c>
      <c r="K83" s="374" t="str">
        <f t="shared" si="16"/>
        <v>mail_no SMALLINT(4)</v>
      </c>
      <c r="L83" s="54"/>
      <c r="M83" s="53"/>
      <c r="N83" s="53"/>
      <c r="O83" s="53"/>
      <c r="P83" s="53"/>
      <c r="Q83" s="53"/>
      <c r="R83" s="53"/>
      <c r="S83" s="53"/>
      <c r="T83" s="53"/>
      <c r="U83" s="53"/>
      <c r="V83" s="51"/>
      <c r="W83" s="374" t="str">
        <f t="shared" si="17"/>
        <v>mail_no SMALLINT(4),</v>
      </c>
    </row>
    <row r="84" spans="1:67" ht="19.5" thickBot="1" x14ac:dyDescent="0.45">
      <c r="B84" s="166" t="s">
        <v>422</v>
      </c>
      <c r="C84" s="313" t="s">
        <v>712</v>
      </c>
      <c r="D84" s="286" t="s">
        <v>449</v>
      </c>
      <c r="E84" s="203" t="s">
        <v>686</v>
      </c>
      <c r="F84" s="112" t="str">
        <f>D84 &amp;E84</f>
        <v>mail_limit_time</v>
      </c>
      <c r="G84" s="209" t="s">
        <v>687</v>
      </c>
      <c r="H84" s="98" t="s">
        <v>688</v>
      </c>
      <c r="I84" s="98"/>
      <c r="J84" s="98"/>
      <c r="K84" s="375" t="str">
        <f t="shared" si="16"/>
        <v>mail_limit_time DATETIME</v>
      </c>
      <c r="L84" s="48"/>
      <c r="M84" s="47">
        <v>1</v>
      </c>
      <c r="N84" s="47"/>
      <c r="O84" s="47"/>
      <c r="P84" s="47"/>
      <c r="Q84" s="47"/>
      <c r="R84" s="47"/>
      <c r="S84" s="47"/>
      <c r="T84" s="47"/>
      <c r="U84" s="47"/>
      <c r="V84" s="45"/>
      <c r="W84" s="375" t="str">
        <f t="shared" si="17"/>
        <v>mail_limit_time DATETIME AUTO_INCREMENT,</v>
      </c>
    </row>
    <row r="85" spans="1:67" x14ac:dyDescent="0.4">
      <c r="M85" s="41"/>
      <c r="N85" s="41"/>
      <c r="O85" s="41"/>
      <c r="P85" s="41"/>
      <c r="Q85" s="41"/>
      <c r="R85" s="41"/>
      <c r="S85" s="41"/>
      <c r="T85" s="41"/>
      <c r="U85" s="41"/>
      <c r="V85" s="41"/>
    </row>
    <row r="86" spans="1:67" s="42" customFormat="1" ht="24.95" customHeight="1" thickBot="1" x14ac:dyDescent="0.45">
      <c r="A86" s="36"/>
      <c r="B86" s="299" t="s">
        <v>689</v>
      </c>
      <c r="C86" s="294"/>
      <c r="D86"/>
      <c r="E86"/>
      <c r="F86"/>
      <c r="G86" s="173"/>
      <c r="H86"/>
      <c r="I86"/>
      <c r="J86"/>
      <c r="K86" s="376"/>
      <c r="L86"/>
      <c r="M86" s="300"/>
      <c r="N86" s="300"/>
      <c r="O86" s="300"/>
      <c r="P86" s="300"/>
      <c r="Q86" s="300"/>
      <c r="R86" s="300"/>
      <c r="S86" s="300"/>
      <c r="T86" s="300"/>
      <c r="U86" s="300"/>
      <c r="V86" s="300"/>
      <c r="W86" s="376"/>
      <c r="X86" s="305"/>
      <c r="Y86" s="305"/>
      <c r="AC86" s="41"/>
      <c r="AD86" s="41"/>
      <c r="AE86" s="41"/>
      <c r="AF86" s="41"/>
      <c r="AG86" s="41"/>
      <c r="AH86" s="41"/>
      <c r="AI86" s="41"/>
      <c r="AJ86" s="41"/>
      <c r="AK86" s="38"/>
      <c r="AL86" s="38"/>
      <c r="AM86" s="38"/>
      <c r="AN86" s="38"/>
      <c r="AO86" s="40"/>
      <c r="AP86" s="39"/>
      <c r="AQ86" s="38"/>
      <c r="AR86" s="38"/>
      <c r="AS86" s="38"/>
      <c r="AT86" s="38"/>
      <c r="AU86" s="38"/>
      <c r="AV86" s="38"/>
      <c r="AW86" s="38"/>
      <c r="AX86" s="38"/>
      <c r="AY86" s="38"/>
      <c r="AZ86" s="38"/>
      <c r="BA86" s="38"/>
      <c r="BB86" s="38"/>
      <c r="BC86" s="38"/>
      <c r="BD86" s="38"/>
      <c r="BE86" s="38"/>
      <c r="BF86" s="38"/>
      <c r="BG86" s="38"/>
      <c r="BH86" s="38"/>
      <c r="BI86" s="38"/>
      <c r="BJ86" s="38"/>
      <c r="BK86" s="38"/>
      <c r="BL86" s="38"/>
      <c r="BM86" s="38"/>
      <c r="BN86" s="38"/>
      <c r="BO86" s="37"/>
    </row>
    <row r="87" spans="1:67" s="42" customFormat="1" x14ac:dyDescent="0.4">
      <c r="A87" s="36"/>
      <c r="B87" s="535" t="s">
        <v>122</v>
      </c>
      <c r="C87" s="537" t="s">
        <v>100</v>
      </c>
      <c r="D87" s="539" t="s">
        <v>121</v>
      </c>
      <c r="E87" s="539"/>
      <c r="F87" s="537" t="s">
        <v>708</v>
      </c>
      <c r="G87" s="540" t="s">
        <v>120</v>
      </c>
      <c r="H87" s="539" t="s">
        <v>119</v>
      </c>
      <c r="I87" s="525" t="s">
        <v>741</v>
      </c>
      <c r="J87" s="526"/>
      <c r="K87" s="527" t="s">
        <v>746</v>
      </c>
      <c r="L87" s="537" t="s">
        <v>508</v>
      </c>
      <c r="M87" s="529" t="s">
        <v>509</v>
      </c>
      <c r="N87" s="529" t="s">
        <v>510</v>
      </c>
      <c r="O87" s="529" t="s">
        <v>511</v>
      </c>
      <c r="P87" s="529" t="s">
        <v>512</v>
      </c>
      <c r="Q87" s="531" t="s">
        <v>315</v>
      </c>
      <c r="R87" s="529" t="s">
        <v>114</v>
      </c>
      <c r="S87" s="529" t="s">
        <v>113</v>
      </c>
      <c r="T87" s="529" t="s">
        <v>516</v>
      </c>
      <c r="U87" s="529" t="s">
        <v>160</v>
      </c>
      <c r="V87" s="533" t="s">
        <v>517</v>
      </c>
      <c r="W87" s="523" t="s">
        <v>747</v>
      </c>
      <c r="X87" s="305"/>
      <c r="Y87" s="305"/>
      <c r="AC87" s="41"/>
      <c r="AD87" s="41"/>
      <c r="AE87" s="41"/>
      <c r="AF87" s="41"/>
      <c r="AG87" s="41"/>
      <c r="AH87" s="41"/>
      <c r="AI87" s="41"/>
      <c r="AJ87" s="41"/>
      <c r="AK87" s="38"/>
      <c r="AL87" s="38"/>
      <c r="AM87" s="38"/>
      <c r="AN87" s="38"/>
      <c r="AO87" s="40"/>
      <c r="AP87" s="39"/>
      <c r="AQ87" s="38"/>
      <c r="AR87" s="38"/>
      <c r="AS87" s="38"/>
      <c r="AT87" s="38"/>
      <c r="AU87" s="38"/>
      <c r="AV87" s="38"/>
      <c r="AW87" s="38"/>
      <c r="AX87" s="38"/>
      <c r="AY87" s="38"/>
      <c r="AZ87" s="38"/>
      <c r="BA87" s="38"/>
      <c r="BB87" s="38"/>
      <c r="BC87" s="38"/>
      <c r="BD87" s="38"/>
      <c r="BE87" s="38"/>
      <c r="BF87" s="38"/>
      <c r="BG87" s="38"/>
      <c r="BH87" s="38"/>
      <c r="BI87" s="38"/>
      <c r="BJ87" s="38"/>
      <c r="BK87" s="38"/>
      <c r="BL87" s="38"/>
      <c r="BM87" s="38"/>
      <c r="BN87" s="38"/>
      <c r="BO87" s="37"/>
    </row>
    <row r="88" spans="1:67" ht="19.5" thickBot="1" x14ac:dyDescent="0.45">
      <c r="B88" s="543"/>
      <c r="C88" s="544"/>
      <c r="D88" s="370" t="s">
        <v>111</v>
      </c>
      <c r="E88" s="370" t="s">
        <v>110</v>
      </c>
      <c r="F88" s="544"/>
      <c r="G88" s="545"/>
      <c r="H88" s="544"/>
      <c r="I88" s="384" t="s">
        <v>742</v>
      </c>
      <c r="J88" s="384" t="s">
        <v>743</v>
      </c>
      <c r="K88" s="528"/>
      <c r="L88" s="546"/>
      <c r="M88" s="530"/>
      <c r="N88" s="530"/>
      <c r="O88" s="530"/>
      <c r="P88" s="530"/>
      <c r="Q88" s="530"/>
      <c r="R88" s="530"/>
      <c r="S88" s="530"/>
      <c r="T88" s="530"/>
      <c r="U88" s="530"/>
      <c r="V88" s="547"/>
      <c r="W88" s="524"/>
    </row>
    <row r="89" spans="1:67" x14ac:dyDescent="0.4">
      <c r="B89" s="100" t="s">
        <v>695</v>
      </c>
      <c r="C89" s="312" t="s">
        <v>713</v>
      </c>
      <c r="D89" s="288" t="s">
        <v>696</v>
      </c>
      <c r="E89" s="296" t="s">
        <v>697</v>
      </c>
      <c r="F89" s="289" t="str">
        <f t="shared" ref="F89:F90" si="18">D89 &amp;E89</f>
        <v>genre_id</v>
      </c>
      <c r="G89" s="383" t="s">
        <v>123</v>
      </c>
      <c r="H89" s="79">
        <v>2</v>
      </c>
      <c r="I89" s="79"/>
      <c r="J89" s="79"/>
      <c r="K89" s="382" t="str">
        <f t="shared" ref="K89:K90" si="19">F89 &amp; " " &amp; UPPER(G89) &amp; IF(H89 = "-","","(" &amp; H89 &amp; ")")</f>
        <v>genre_id TINYINT(2)</v>
      </c>
      <c r="L89" s="79"/>
      <c r="M89" s="78">
        <v>1</v>
      </c>
      <c r="N89" s="78">
        <v>1</v>
      </c>
      <c r="O89" s="78">
        <v>1</v>
      </c>
      <c r="P89" s="78"/>
      <c r="Q89" s="78"/>
      <c r="R89" s="78"/>
      <c r="S89" s="78"/>
      <c r="T89" s="78"/>
      <c r="U89" s="78"/>
      <c r="V89" s="76"/>
      <c r="W89" s="382" t="str">
        <f t="shared" ref="W89:W90" si="20">K89 &amp; IF(L89 = "",""," " &amp; "DEFFAULT(" &amp; L89 &amp; ")") &amp; IF(M89 = 1," " &amp; UPPER($T$5), "") &amp; IF(T89 = 1, " " &amp; UPPER($N$5), "") &amp; IF(U89 = 1, " " &amp; UPPER($U$5), "") &amp; IF(V89 = 1, " " &amp; UPPER($V$5), "") &amp; ","</f>
        <v>genre_id TINYINT(2) AUTO_INCREMENT,</v>
      </c>
    </row>
    <row r="90" spans="1:67" ht="19.5" thickBot="1" x14ac:dyDescent="0.45">
      <c r="B90" s="166" t="s">
        <v>435</v>
      </c>
      <c r="C90" s="313" t="s">
        <v>714</v>
      </c>
      <c r="D90" s="198" t="s">
        <v>452</v>
      </c>
      <c r="E90" s="203" t="s">
        <v>698</v>
      </c>
      <c r="F90" s="112" t="str">
        <f t="shared" si="18"/>
        <v>genre_name</v>
      </c>
      <c r="G90" s="212" t="s">
        <v>674</v>
      </c>
      <c r="H90" s="311">
        <v>30</v>
      </c>
      <c r="I90" s="311"/>
      <c r="J90" s="311"/>
      <c r="K90" s="375" t="str">
        <f t="shared" si="19"/>
        <v>genre_name VARCHAR(30)</v>
      </c>
      <c r="L90" s="48"/>
      <c r="M90" s="47">
        <v>1</v>
      </c>
      <c r="N90" s="47"/>
      <c r="O90" s="47"/>
      <c r="P90" s="47"/>
      <c r="Q90" s="47"/>
      <c r="R90" s="47"/>
      <c r="S90" s="47"/>
      <c r="T90" s="47"/>
      <c r="U90" s="47"/>
      <c r="V90" s="45"/>
      <c r="W90" s="375" t="str">
        <f t="shared" si="20"/>
        <v>genre_name VARCHAR(30) AUTO_INCREMENT,</v>
      </c>
    </row>
    <row r="91" spans="1:67" x14ac:dyDescent="0.4">
      <c r="M91" s="41"/>
      <c r="N91" s="41"/>
      <c r="O91" s="41"/>
      <c r="P91" s="41"/>
      <c r="Q91" s="41"/>
      <c r="R91" s="41"/>
      <c r="S91" s="41"/>
      <c r="T91" s="41"/>
      <c r="U91" s="41"/>
      <c r="V91" s="41"/>
    </row>
    <row r="92" spans="1:67" ht="24.95" customHeight="1" thickBot="1" x14ac:dyDescent="0.45">
      <c r="B92" s="123" t="s">
        <v>699</v>
      </c>
      <c r="M92" s="41"/>
      <c r="N92" s="41"/>
      <c r="O92" s="41"/>
      <c r="P92" s="41"/>
      <c r="Q92" s="41"/>
      <c r="R92" s="41"/>
      <c r="S92" s="41"/>
      <c r="T92" s="41"/>
      <c r="U92" s="41"/>
      <c r="V92" s="41"/>
    </row>
    <row r="93" spans="1:67" s="42" customFormat="1" x14ac:dyDescent="0.4">
      <c r="A93" s="36"/>
      <c r="B93" s="535" t="s">
        <v>122</v>
      </c>
      <c r="C93" s="537" t="s">
        <v>100</v>
      </c>
      <c r="D93" s="539" t="s">
        <v>121</v>
      </c>
      <c r="E93" s="539"/>
      <c r="F93" s="537" t="s">
        <v>708</v>
      </c>
      <c r="G93" s="540" t="s">
        <v>120</v>
      </c>
      <c r="H93" s="539" t="s">
        <v>119</v>
      </c>
      <c r="I93" s="525" t="s">
        <v>741</v>
      </c>
      <c r="J93" s="526"/>
      <c r="K93" s="527" t="s">
        <v>746</v>
      </c>
      <c r="L93" s="537" t="s">
        <v>508</v>
      </c>
      <c r="M93" s="529" t="s">
        <v>509</v>
      </c>
      <c r="N93" s="529" t="s">
        <v>510</v>
      </c>
      <c r="O93" s="529" t="s">
        <v>511</v>
      </c>
      <c r="P93" s="529" t="s">
        <v>512</v>
      </c>
      <c r="Q93" s="531" t="s">
        <v>315</v>
      </c>
      <c r="R93" s="529" t="s">
        <v>114</v>
      </c>
      <c r="S93" s="529" t="s">
        <v>113</v>
      </c>
      <c r="T93" s="529" t="s">
        <v>516</v>
      </c>
      <c r="U93" s="529" t="s">
        <v>160</v>
      </c>
      <c r="V93" s="533" t="s">
        <v>517</v>
      </c>
      <c r="W93" s="523" t="s">
        <v>747</v>
      </c>
      <c r="X93" s="305"/>
      <c r="Y93" s="305"/>
      <c r="AC93" s="41"/>
      <c r="AD93" s="41"/>
      <c r="AE93" s="41"/>
      <c r="AF93" s="41"/>
      <c r="AG93" s="41"/>
      <c r="AH93" s="41"/>
      <c r="AI93" s="41"/>
      <c r="AJ93" s="41"/>
      <c r="AK93" s="38"/>
      <c r="AL93" s="38"/>
      <c r="AM93" s="38"/>
      <c r="AN93" s="38"/>
      <c r="AO93" s="40"/>
      <c r="AP93" s="39"/>
      <c r="AQ93" s="38"/>
      <c r="AR93" s="38"/>
      <c r="AS93" s="38"/>
      <c r="AT93" s="38"/>
      <c r="AU93" s="38"/>
      <c r="AV93" s="38"/>
      <c r="AW93" s="38"/>
      <c r="AX93" s="38"/>
      <c r="AY93" s="38"/>
      <c r="AZ93" s="38"/>
      <c r="BA93" s="38"/>
      <c r="BB93" s="38"/>
      <c r="BC93" s="38"/>
      <c r="BD93" s="38"/>
      <c r="BE93" s="38"/>
      <c r="BF93" s="38"/>
      <c r="BG93" s="38"/>
      <c r="BH93" s="38"/>
      <c r="BI93" s="38"/>
      <c r="BJ93" s="38"/>
      <c r="BK93" s="38"/>
      <c r="BL93" s="38"/>
      <c r="BM93" s="38"/>
      <c r="BN93" s="38"/>
      <c r="BO93" s="37"/>
    </row>
    <row r="94" spans="1:67" ht="19.5" thickBot="1" x14ac:dyDescent="0.45">
      <c r="B94" s="536"/>
      <c r="C94" s="538"/>
      <c r="D94" s="342" t="s">
        <v>111</v>
      </c>
      <c r="E94" s="342" t="s">
        <v>110</v>
      </c>
      <c r="F94" s="538"/>
      <c r="G94" s="541"/>
      <c r="H94" s="538"/>
      <c r="I94" s="344" t="s">
        <v>742</v>
      </c>
      <c r="J94" s="344" t="s">
        <v>743</v>
      </c>
      <c r="K94" s="528"/>
      <c r="L94" s="542"/>
      <c r="M94" s="532"/>
      <c r="N94" s="532"/>
      <c r="O94" s="532"/>
      <c r="P94" s="532"/>
      <c r="Q94" s="532"/>
      <c r="R94" s="532"/>
      <c r="S94" s="532"/>
      <c r="T94" s="532"/>
      <c r="U94" s="532"/>
      <c r="V94" s="534"/>
      <c r="W94" s="524"/>
    </row>
    <row r="95" spans="1:67" x14ac:dyDescent="0.4">
      <c r="B95" s="137" t="s">
        <v>715</v>
      </c>
      <c r="C95" s="347" t="s">
        <v>715</v>
      </c>
      <c r="D95" s="182" t="s">
        <v>705</v>
      </c>
      <c r="E95" s="181" t="s">
        <v>706</v>
      </c>
      <c r="F95" s="110" t="str">
        <f t="shared" ref="F95:F96" si="21">D95 &amp;E95</f>
        <v>condition_id</v>
      </c>
      <c r="G95" s="356" t="s">
        <v>123</v>
      </c>
      <c r="H95" s="60">
        <v>1</v>
      </c>
      <c r="I95" s="349">
        <v>127</v>
      </c>
      <c r="J95" s="349">
        <v>9</v>
      </c>
      <c r="K95" s="377" t="str">
        <f t="shared" ref="K95:K96" si="22">F95 &amp; " " &amp; UPPER(G95) &amp; IF(H95 = "-","","(" &amp; H95 &amp; ")")</f>
        <v>condition_id TINYINT(1)</v>
      </c>
      <c r="L95" s="60"/>
      <c r="M95" s="59">
        <v>1</v>
      </c>
      <c r="N95" s="59">
        <v>1</v>
      </c>
      <c r="O95" s="59">
        <v>1</v>
      </c>
      <c r="P95" s="59"/>
      <c r="Q95" s="59"/>
      <c r="R95" s="59"/>
      <c r="S95" s="59"/>
      <c r="T95" s="59"/>
      <c r="U95" s="59"/>
      <c r="V95" s="57"/>
      <c r="W95" s="377" t="str">
        <f t="shared" ref="W95:W96" si="23">K95 &amp; IF(L95 = "",""," " &amp; "DEFFAULT(" &amp; L95 &amp; ")") &amp; IF(M95 = 1," " &amp; UPPER($T$5), "") &amp; IF(T95 = 1, " " &amp; UPPER($N$5), "") &amp; IF(U95 = 1, " " &amp; UPPER($U$5), "") &amp; IF(V95 = 1, " " &amp; UPPER($V$5), "") &amp; ","</f>
        <v>condition_id TINYINT(1) AUTO_INCREMENT,</v>
      </c>
    </row>
    <row r="96" spans="1:67" ht="19.5" thickBot="1" x14ac:dyDescent="0.45">
      <c r="B96" s="166" t="s">
        <v>436</v>
      </c>
      <c r="C96" s="313" t="s">
        <v>745</v>
      </c>
      <c r="D96" s="198" t="s">
        <v>454</v>
      </c>
      <c r="E96" s="203" t="s">
        <v>707</v>
      </c>
      <c r="F96" s="112" t="str">
        <f t="shared" si="21"/>
        <v>condition_rank</v>
      </c>
      <c r="G96" s="212" t="s">
        <v>674</v>
      </c>
      <c r="H96" s="311">
        <v>30</v>
      </c>
      <c r="I96" s="311"/>
      <c r="J96" s="311"/>
      <c r="K96" s="375" t="str">
        <f t="shared" si="22"/>
        <v>condition_rank VARCHAR(30)</v>
      </c>
      <c r="L96" s="48"/>
      <c r="M96" s="47">
        <v>1</v>
      </c>
      <c r="N96" s="47"/>
      <c r="O96" s="47"/>
      <c r="P96" s="47"/>
      <c r="Q96" s="47"/>
      <c r="R96" s="47"/>
      <c r="S96" s="47"/>
      <c r="T96" s="47"/>
      <c r="U96" s="47"/>
      <c r="V96" s="45"/>
      <c r="W96" s="375" t="str">
        <f t="shared" si="23"/>
        <v>condition_rank VARCHAR(30) AUTO_INCREMENT,</v>
      </c>
    </row>
    <row r="97" spans="5:22" x14ac:dyDescent="0.4">
      <c r="E97" s="123"/>
      <c r="M97" s="41"/>
      <c r="N97" s="41"/>
      <c r="O97" s="41"/>
      <c r="P97" s="41"/>
      <c r="Q97" s="41"/>
      <c r="R97" s="41"/>
      <c r="S97" s="41"/>
      <c r="T97" s="41"/>
      <c r="U97" s="41"/>
      <c r="V97" s="41"/>
    </row>
    <row r="98" spans="5:22" x14ac:dyDescent="0.4">
      <c r="M98" s="41"/>
      <c r="N98" s="41"/>
      <c r="O98" s="41"/>
      <c r="P98" s="41"/>
      <c r="Q98" s="41"/>
      <c r="R98" s="41"/>
      <c r="S98" s="41"/>
      <c r="T98" s="41"/>
      <c r="U98" s="41"/>
      <c r="V98" s="41"/>
    </row>
    <row r="99" spans="5:22" x14ac:dyDescent="0.4">
      <c r="M99" s="41"/>
      <c r="N99" s="41"/>
      <c r="O99" s="41"/>
      <c r="P99" s="41"/>
      <c r="Q99" s="41"/>
      <c r="R99" s="41"/>
      <c r="S99" s="41"/>
      <c r="T99" s="41"/>
      <c r="U99" s="41"/>
      <c r="V99" s="41"/>
    </row>
    <row r="100" spans="5:22" x14ac:dyDescent="0.4">
      <c r="M100" s="41"/>
      <c r="N100" s="41"/>
      <c r="O100" s="41"/>
      <c r="P100" s="41"/>
      <c r="Q100" s="41"/>
      <c r="R100" s="41"/>
      <c r="S100" s="41"/>
      <c r="T100" s="41"/>
      <c r="U100" s="41"/>
      <c r="V100" s="41"/>
    </row>
    <row r="101" spans="5:22" x14ac:dyDescent="0.4">
      <c r="M101" s="41"/>
      <c r="N101" s="41"/>
      <c r="O101" s="41"/>
      <c r="P101" s="41"/>
      <c r="Q101" s="41"/>
      <c r="R101" s="41"/>
      <c r="S101" s="41"/>
      <c r="T101" s="41"/>
      <c r="U101" s="41"/>
      <c r="V101" s="41"/>
    </row>
    <row r="102" spans="5:22" x14ac:dyDescent="0.4">
      <c r="M102" s="41"/>
      <c r="N102" s="41"/>
      <c r="O102" s="41"/>
      <c r="P102" s="41"/>
      <c r="Q102" s="41"/>
      <c r="R102" s="41"/>
      <c r="S102" s="41"/>
      <c r="T102" s="41"/>
      <c r="U102" s="41"/>
      <c r="V102" s="41"/>
    </row>
    <row r="103" spans="5:22" x14ac:dyDescent="0.4">
      <c r="M103" s="41"/>
      <c r="N103" s="41"/>
      <c r="O103" s="41"/>
      <c r="P103" s="41"/>
      <c r="Q103" s="41"/>
      <c r="R103" s="41"/>
      <c r="S103" s="41"/>
      <c r="T103" s="41"/>
      <c r="U103" s="41"/>
      <c r="V103" s="41"/>
    </row>
    <row r="104" spans="5:22" x14ac:dyDescent="0.4">
      <c r="M104" s="41"/>
      <c r="N104" s="41"/>
      <c r="O104" s="41"/>
      <c r="P104" s="41"/>
      <c r="Q104" s="41"/>
      <c r="R104" s="41"/>
      <c r="S104" s="41"/>
      <c r="T104" s="41"/>
      <c r="U104" s="41"/>
      <c r="V104" s="41"/>
    </row>
    <row r="105" spans="5:22" x14ac:dyDescent="0.4">
      <c r="M105" s="41"/>
      <c r="N105" s="41"/>
      <c r="O105" s="41"/>
      <c r="P105" s="41"/>
      <c r="Q105" s="41"/>
      <c r="R105" s="41"/>
      <c r="S105" s="41"/>
      <c r="T105" s="41"/>
      <c r="U105" s="41"/>
      <c r="V105" s="41"/>
    </row>
    <row r="106" spans="5:22" x14ac:dyDescent="0.4">
      <c r="M106" s="41"/>
      <c r="N106" s="41"/>
      <c r="O106" s="41"/>
      <c r="P106" s="41"/>
      <c r="Q106" s="41"/>
      <c r="R106" s="41"/>
      <c r="S106" s="41"/>
      <c r="T106" s="41"/>
      <c r="U106" s="41"/>
      <c r="V106" s="41"/>
    </row>
    <row r="107" spans="5:22" x14ac:dyDescent="0.4">
      <c r="M107" s="41"/>
      <c r="N107" s="41"/>
      <c r="O107" s="41"/>
      <c r="P107" s="41"/>
      <c r="Q107" s="41"/>
      <c r="R107" s="41"/>
      <c r="S107" s="41"/>
      <c r="T107" s="41"/>
      <c r="U107" s="41"/>
      <c r="V107" s="41"/>
    </row>
    <row r="108" spans="5:22" x14ac:dyDescent="0.4">
      <c r="M108" s="41"/>
      <c r="N108" s="41"/>
      <c r="O108" s="41"/>
      <c r="P108" s="41"/>
      <c r="Q108" s="41"/>
      <c r="R108" s="41"/>
      <c r="S108" s="41"/>
      <c r="T108" s="41"/>
      <c r="U108" s="41"/>
      <c r="V108" s="41"/>
    </row>
    <row r="109" spans="5:22" x14ac:dyDescent="0.4">
      <c r="M109" s="41"/>
      <c r="N109" s="41"/>
      <c r="O109" s="41"/>
      <c r="P109" s="41"/>
      <c r="Q109" s="41"/>
      <c r="R109" s="41"/>
      <c r="S109" s="41"/>
      <c r="T109" s="41"/>
      <c r="U109" s="41"/>
      <c r="V109" s="41"/>
    </row>
    <row r="110" spans="5:22" x14ac:dyDescent="0.4">
      <c r="M110" s="41"/>
      <c r="N110" s="41"/>
      <c r="O110" s="41"/>
      <c r="P110" s="41"/>
      <c r="Q110" s="41"/>
      <c r="R110" s="41"/>
      <c r="S110" s="41"/>
      <c r="T110" s="41"/>
      <c r="U110" s="41"/>
      <c r="V110" s="41"/>
    </row>
    <row r="111" spans="5:22" x14ac:dyDescent="0.4">
      <c r="M111" s="41"/>
      <c r="N111" s="41"/>
      <c r="O111" s="41"/>
      <c r="P111" s="41"/>
      <c r="Q111" s="41"/>
      <c r="R111" s="41"/>
      <c r="S111" s="41"/>
      <c r="T111" s="41"/>
      <c r="U111" s="41"/>
      <c r="V111" s="41"/>
    </row>
    <row r="112" spans="5:22" x14ac:dyDescent="0.4">
      <c r="M112" s="41"/>
      <c r="N112" s="41"/>
      <c r="O112" s="41"/>
      <c r="P112" s="41"/>
      <c r="Q112" s="41"/>
      <c r="R112" s="41"/>
      <c r="S112" s="41"/>
      <c r="T112" s="41"/>
      <c r="U112" s="41"/>
      <c r="V112" s="41"/>
    </row>
    <row r="113" spans="13:22" x14ac:dyDescent="0.4">
      <c r="M113" s="41"/>
      <c r="N113" s="41"/>
      <c r="O113" s="41"/>
      <c r="P113" s="41"/>
      <c r="Q113" s="41"/>
      <c r="R113" s="41"/>
      <c r="S113" s="41"/>
      <c r="T113" s="41"/>
      <c r="U113" s="41"/>
      <c r="V113" s="41"/>
    </row>
    <row r="114" spans="13:22" x14ac:dyDescent="0.4">
      <c r="M114" s="41"/>
      <c r="N114" s="41"/>
      <c r="O114" s="41"/>
      <c r="P114" s="41"/>
      <c r="Q114" s="41"/>
      <c r="R114" s="41"/>
      <c r="S114" s="41"/>
      <c r="T114" s="41"/>
      <c r="U114" s="41"/>
      <c r="V114" s="41"/>
    </row>
  </sheetData>
  <mergeCells count="160">
    <mergeCell ref="Q34:Q35"/>
    <mergeCell ref="I5:J5"/>
    <mergeCell ref="S5:S6"/>
    <mergeCell ref="T5:T6"/>
    <mergeCell ref="U5:U6"/>
    <mergeCell ref="V5:V6"/>
    <mergeCell ref="B20:B21"/>
    <mergeCell ref="C20:C21"/>
    <mergeCell ref="D20:E20"/>
    <mergeCell ref="G20:G21"/>
    <mergeCell ref="H20:H21"/>
    <mergeCell ref="L20:L21"/>
    <mergeCell ref="M5:M6"/>
    <mergeCell ref="N5:N6"/>
    <mergeCell ref="O5:O6"/>
    <mergeCell ref="P5:P6"/>
    <mergeCell ref="Q5:Q6"/>
    <mergeCell ref="R5:R6"/>
    <mergeCell ref="B5:B6"/>
    <mergeCell ref="C5:C6"/>
    <mergeCell ref="D5:E5"/>
    <mergeCell ref="G5:G6"/>
    <mergeCell ref="H5:H6"/>
    <mergeCell ref="L5:L6"/>
    <mergeCell ref="B34:B35"/>
    <mergeCell ref="C34:C35"/>
    <mergeCell ref="D34:E34"/>
    <mergeCell ref="G34:G35"/>
    <mergeCell ref="H34:H35"/>
    <mergeCell ref="L34:L35"/>
    <mergeCell ref="M20:M21"/>
    <mergeCell ref="N20:N21"/>
    <mergeCell ref="F5:F6"/>
    <mergeCell ref="O20:O21"/>
    <mergeCell ref="F34:F35"/>
    <mergeCell ref="C49:C50"/>
    <mergeCell ref="D49:E49"/>
    <mergeCell ref="G49:G50"/>
    <mergeCell ref="H49:H50"/>
    <mergeCell ref="L49:L50"/>
    <mergeCell ref="M34:M35"/>
    <mergeCell ref="N34:N35"/>
    <mergeCell ref="O34:O35"/>
    <mergeCell ref="F20:F21"/>
    <mergeCell ref="F49:F50"/>
    <mergeCell ref="S49:S50"/>
    <mergeCell ref="T49:T50"/>
    <mergeCell ref="U49:U50"/>
    <mergeCell ref="V49:V50"/>
    <mergeCell ref="B61:B62"/>
    <mergeCell ref="C61:C62"/>
    <mergeCell ref="D61:E61"/>
    <mergeCell ref="G61:G62"/>
    <mergeCell ref="H61:H62"/>
    <mergeCell ref="L61:L62"/>
    <mergeCell ref="M49:M50"/>
    <mergeCell ref="N49:N50"/>
    <mergeCell ref="O49:O50"/>
    <mergeCell ref="P49:P50"/>
    <mergeCell ref="Q49:Q50"/>
    <mergeCell ref="R49:R50"/>
    <mergeCell ref="F61:F62"/>
    <mergeCell ref="S61:S62"/>
    <mergeCell ref="T61:T62"/>
    <mergeCell ref="U61:U62"/>
    <mergeCell ref="V61:V62"/>
    <mergeCell ref="P61:P62"/>
    <mergeCell ref="B49:B50"/>
    <mergeCell ref="G80:G81"/>
    <mergeCell ref="H80:H81"/>
    <mergeCell ref="L80:L81"/>
    <mergeCell ref="M61:M62"/>
    <mergeCell ref="N61:N62"/>
    <mergeCell ref="O61:O62"/>
    <mergeCell ref="I61:J61"/>
    <mergeCell ref="K61:K62"/>
    <mergeCell ref="F80:F81"/>
    <mergeCell ref="S80:S81"/>
    <mergeCell ref="T80:T81"/>
    <mergeCell ref="U80:U81"/>
    <mergeCell ref="V80:V81"/>
    <mergeCell ref="B87:B88"/>
    <mergeCell ref="C87:C88"/>
    <mergeCell ref="D87:E87"/>
    <mergeCell ref="G87:G88"/>
    <mergeCell ref="H87:H88"/>
    <mergeCell ref="L87:L88"/>
    <mergeCell ref="M80:M81"/>
    <mergeCell ref="N80:N81"/>
    <mergeCell ref="O80:O81"/>
    <mergeCell ref="P80:P81"/>
    <mergeCell ref="Q80:Q81"/>
    <mergeCell ref="R80:R81"/>
    <mergeCell ref="F87:F88"/>
    <mergeCell ref="S87:S88"/>
    <mergeCell ref="T87:T88"/>
    <mergeCell ref="U87:U88"/>
    <mergeCell ref="V87:V88"/>
    <mergeCell ref="B80:B81"/>
    <mergeCell ref="C80:C81"/>
    <mergeCell ref="D80:E80"/>
    <mergeCell ref="R93:R94"/>
    <mergeCell ref="B93:B94"/>
    <mergeCell ref="C93:C94"/>
    <mergeCell ref="D93:E93"/>
    <mergeCell ref="G93:G94"/>
    <mergeCell ref="H93:H94"/>
    <mergeCell ref="L93:L94"/>
    <mergeCell ref="M87:M88"/>
    <mergeCell ref="N87:N88"/>
    <mergeCell ref="O87:O88"/>
    <mergeCell ref="F93:F94"/>
    <mergeCell ref="W5:W6"/>
    <mergeCell ref="K5:K6"/>
    <mergeCell ref="I20:J20"/>
    <mergeCell ref="K20:K21"/>
    <mergeCell ref="W20:W21"/>
    <mergeCell ref="I34:J34"/>
    <mergeCell ref="K34:K35"/>
    <mergeCell ref="W34:W35"/>
    <mergeCell ref="I49:J49"/>
    <mergeCell ref="K49:K50"/>
    <mergeCell ref="W49:W50"/>
    <mergeCell ref="R34:R35"/>
    <mergeCell ref="S20:S21"/>
    <mergeCell ref="T20:T21"/>
    <mergeCell ref="U20:U21"/>
    <mergeCell ref="V20:V21"/>
    <mergeCell ref="P20:P21"/>
    <mergeCell ref="Q20:Q21"/>
    <mergeCell ref="R20:R21"/>
    <mergeCell ref="S34:S35"/>
    <mergeCell ref="T34:T35"/>
    <mergeCell ref="U34:U35"/>
    <mergeCell ref="V34:V35"/>
    <mergeCell ref="P34:P35"/>
    <mergeCell ref="W61:W62"/>
    <mergeCell ref="I80:J80"/>
    <mergeCell ref="K80:K81"/>
    <mergeCell ref="W80:W81"/>
    <mergeCell ref="I87:J87"/>
    <mergeCell ref="K87:K88"/>
    <mergeCell ref="W87:W88"/>
    <mergeCell ref="I93:J93"/>
    <mergeCell ref="K93:K94"/>
    <mergeCell ref="W93:W94"/>
    <mergeCell ref="P87:P88"/>
    <mergeCell ref="Q87:Q88"/>
    <mergeCell ref="R87:R88"/>
    <mergeCell ref="Q61:Q62"/>
    <mergeCell ref="R61:R62"/>
    <mergeCell ref="S93:S94"/>
    <mergeCell ref="T93:T94"/>
    <mergeCell ref="U93:U94"/>
    <mergeCell ref="V93:V94"/>
    <mergeCell ref="M93:M94"/>
    <mergeCell ref="N93:N94"/>
    <mergeCell ref="O93:O94"/>
    <mergeCell ref="P93:P94"/>
    <mergeCell ref="Q93:Q94"/>
  </mergeCells>
  <phoneticPr fontId="2"/>
  <conditionalFormatting sqref="N89:N92 N95:N181 N66:N72 N5:N10 N36:N46 N13:N18 N82:N85">
    <cfRule type="cellIs" dxfId="46" priority="33" operator="equal">
      <formula>1</formula>
    </cfRule>
  </conditionalFormatting>
  <conditionalFormatting sqref="N22:N24 N27:N31">
    <cfRule type="cellIs" dxfId="45" priority="32" operator="equal">
      <formula>1</formula>
    </cfRule>
  </conditionalFormatting>
  <conditionalFormatting sqref="N51">
    <cfRule type="cellIs" dxfId="44" priority="26" operator="equal">
      <formula>1</formula>
    </cfRule>
  </conditionalFormatting>
  <conditionalFormatting sqref="N63">
    <cfRule type="cellIs" dxfId="43" priority="25" operator="equal">
      <formula>1</formula>
    </cfRule>
  </conditionalFormatting>
  <conditionalFormatting sqref="N75:N78">
    <cfRule type="cellIs" dxfId="42" priority="24" operator="equal">
      <formula>1</formula>
    </cfRule>
  </conditionalFormatting>
  <conditionalFormatting sqref="N11:N12">
    <cfRule type="cellIs" dxfId="41" priority="23" operator="equal">
      <formula>1</formula>
    </cfRule>
  </conditionalFormatting>
  <conditionalFormatting sqref="N73:N74">
    <cfRule type="cellIs" dxfId="40" priority="21" operator="equal">
      <formula>1</formula>
    </cfRule>
  </conditionalFormatting>
  <conditionalFormatting sqref="N25:N26">
    <cfRule type="cellIs" dxfId="39" priority="22" operator="equal">
      <formula>1</formula>
    </cfRule>
  </conditionalFormatting>
  <conditionalFormatting sqref="N20:N21">
    <cfRule type="cellIs" dxfId="38" priority="7" operator="equal">
      <formula>1</formula>
    </cfRule>
  </conditionalFormatting>
  <conditionalFormatting sqref="N34:N35">
    <cfRule type="cellIs" dxfId="37" priority="6" operator="equal">
      <formula>1</formula>
    </cfRule>
  </conditionalFormatting>
  <conditionalFormatting sqref="N49:N50">
    <cfRule type="cellIs" dxfId="36" priority="5" operator="equal">
      <formula>1</formula>
    </cfRule>
  </conditionalFormatting>
  <conditionalFormatting sqref="N61:N62">
    <cfRule type="cellIs" dxfId="35" priority="4" operator="equal">
      <formula>1</formula>
    </cfRule>
  </conditionalFormatting>
  <conditionalFormatting sqref="N80:N81">
    <cfRule type="cellIs" dxfId="34" priority="3" operator="equal">
      <formula>1</formula>
    </cfRule>
  </conditionalFormatting>
  <conditionalFormatting sqref="N87:N88">
    <cfRule type="cellIs" dxfId="33" priority="2" operator="equal">
      <formula>1</formula>
    </cfRule>
  </conditionalFormatting>
  <conditionalFormatting sqref="N93:N94">
    <cfRule type="cellIs" dxfId="32" priority="1" operator="equal">
      <formula>1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P108"/>
  <sheetViews>
    <sheetView zoomScale="70" zoomScaleNormal="70" workbookViewId="0">
      <selection activeCell="B28" sqref="B28"/>
    </sheetView>
  </sheetViews>
  <sheetFormatPr defaultColWidth="8.875" defaultRowHeight="18.75" x14ac:dyDescent="0.4"/>
  <cols>
    <col min="1" max="1" width="3.375" style="36" customWidth="1"/>
    <col min="2" max="2" width="18.875" style="44" bestFit="1" customWidth="1"/>
    <col min="3" max="3" width="35.125" style="106" customWidth="1"/>
    <col min="4" max="4" width="12.625" style="115" customWidth="1"/>
    <col min="5" max="5" width="22.125" style="106" customWidth="1"/>
    <col min="6" max="6" width="22.125" style="106" hidden="1" customWidth="1"/>
    <col min="7" max="7" width="10.625" style="205" customWidth="1"/>
    <col min="8" max="8" width="5.5" style="38" customWidth="1"/>
    <col min="9" max="9" width="17.5" style="38" customWidth="1"/>
    <col min="10" max="10" width="24.625" style="38" customWidth="1"/>
    <col min="11" max="11" width="38.875" style="372" customWidth="1"/>
    <col min="12" max="12" width="7.125" style="38" bestFit="1" customWidth="1"/>
    <col min="13" max="15" width="10.625" style="38" customWidth="1"/>
    <col min="16" max="20" width="10.625" style="42" customWidth="1"/>
    <col min="21" max="21" width="16.125" style="42" customWidth="1"/>
    <col min="22" max="23" width="10.625" style="42" customWidth="1"/>
    <col min="24" max="24" width="93.375" style="372" customWidth="1"/>
    <col min="25" max="25" width="109.375" style="413" customWidth="1"/>
    <col min="26" max="26" width="16.375" style="305" customWidth="1"/>
    <col min="27" max="29" width="9.375" style="42" customWidth="1"/>
    <col min="30" max="37" width="5.875" style="41" customWidth="1"/>
    <col min="38" max="38" width="13" style="38" bestFit="1" customWidth="1"/>
    <col min="39" max="39" width="4.625" style="38" customWidth="1"/>
    <col min="40" max="40" width="5.125" style="38" customWidth="1"/>
    <col min="41" max="41" width="5.5" style="38" customWidth="1"/>
    <col min="42" max="42" width="6.625" style="40" customWidth="1"/>
    <col min="43" max="43" width="55.625" style="39" bestFit="1" customWidth="1"/>
    <col min="44" max="67" width="4.625" style="38" customWidth="1"/>
    <col min="68" max="68" width="8.875" style="37"/>
    <col min="69" max="16384" width="8.875" style="36"/>
  </cols>
  <sheetData>
    <row r="2" spans="1:68" ht="37.5" customHeight="1" x14ac:dyDescent="0.4">
      <c r="B2" s="87" t="s">
        <v>257</v>
      </c>
      <c r="C2" s="87"/>
      <c r="D2" s="114"/>
      <c r="E2" s="87"/>
      <c r="F2" s="87"/>
      <c r="G2" s="204"/>
      <c r="H2" s="86"/>
      <c r="I2" s="86"/>
      <c r="J2" s="86"/>
      <c r="K2" s="371"/>
      <c r="L2" s="86"/>
      <c r="M2" s="86"/>
      <c r="N2" s="86"/>
      <c r="O2" s="86"/>
      <c r="P2" s="85"/>
      <c r="Q2" s="85"/>
      <c r="R2" s="85"/>
      <c r="S2" s="83"/>
      <c r="T2" s="83"/>
      <c r="U2" s="83"/>
      <c r="V2" s="83"/>
      <c r="W2" s="83"/>
      <c r="X2" s="371"/>
      <c r="Y2" s="412"/>
      <c r="Z2" s="304"/>
      <c r="AA2" s="83"/>
      <c r="AB2" s="83"/>
      <c r="AC2" s="83"/>
      <c r="AE2" s="82"/>
      <c r="AF2" s="82"/>
      <c r="AG2" s="82"/>
      <c r="AJ2" s="82"/>
    </row>
    <row r="4" spans="1:68" ht="24.95" customHeight="1" thickBot="1" x14ac:dyDescent="0.45">
      <c r="A4" s="42"/>
      <c r="B4" s="123" t="s">
        <v>748</v>
      </c>
      <c r="AD4" s="38"/>
      <c r="AE4" s="40"/>
      <c r="AF4" s="39"/>
      <c r="AG4" s="38"/>
      <c r="AH4" s="38"/>
      <c r="AI4" s="38"/>
      <c r="AJ4" s="38"/>
      <c r="AK4" s="38"/>
      <c r="AP4" s="38"/>
      <c r="AQ4" s="38"/>
      <c r="BE4" s="37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</row>
    <row r="5" spans="1:68" ht="19.5" thickBot="1" x14ac:dyDescent="0.45">
      <c r="A5" s="42"/>
      <c r="B5" s="535" t="s">
        <v>122</v>
      </c>
      <c r="C5" s="537" t="s">
        <v>100</v>
      </c>
      <c r="D5" s="539" t="s">
        <v>121</v>
      </c>
      <c r="E5" s="539"/>
      <c r="F5" s="527" t="s">
        <v>708</v>
      </c>
      <c r="G5" s="540" t="s">
        <v>120</v>
      </c>
      <c r="H5" s="539" t="s">
        <v>119</v>
      </c>
      <c r="I5" s="525" t="s">
        <v>741</v>
      </c>
      <c r="J5" s="526"/>
      <c r="K5" s="527" t="s">
        <v>746</v>
      </c>
      <c r="L5" s="537" t="s">
        <v>266</v>
      </c>
      <c r="M5" s="529" t="s">
        <v>118</v>
      </c>
      <c r="N5" s="529" t="s">
        <v>117</v>
      </c>
      <c r="O5" s="529" t="s">
        <v>116</v>
      </c>
      <c r="P5" s="529" t="s">
        <v>115</v>
      </c>
      <c r="Q5" s="549" t="s">
        <v>758</v>
      </c>
      <c r="R5" s="550"/>
      <c r="S5" s="529" t="s">
        <v>114</v>
      </c>
      <c r="T5" s="529" t="s">
        <v>113</v>
      </c>
      <c r="U5" s="529" t="s">
        <v>112</v>
      </c>
      <c r="V5" s="529" t="s">
        <v>160</v>
      </c>
      <c r="W5" s="533" t="s">
        <v>159</v>
      </c>
      <c r="X5" s="398" t="s">
        <v>747</v>
      </c>
      <c r="AD5" s="38"/>
      <c r="AE5" s="40"/>
      <c r="AF5" s="39"/>
      <c r="AG5" s="38"/>
      <c r="AH5" s="38"/>
      <c r="AI5" s="38"/>
      <c r="AJ5" s="38"/>
      <c r="AK5" s="38"/>
      <c r="AP5" s="38"/>
      <c r="AQ5" s="38"/>
      <c r="BE5" s="37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</row>
    <row r="6" spans="1:68" ht="19.5" thickBot="1" x14ac:dyDescent="0.45">
      <c r="A6" s="42"/>
      <c r="B6" s="536"/>
      <c r="C6" s="538"/>
      <c r="D6" s="368" t="s">
        <v>111</v>
      </c>
      <c r="E6" s="368" t="s">
        <v>110</v>
      </c>
      <c r="F6" s="548"/>
      <c r="G6" s="541"/>
      <c r="H6" s="538"/>
      <c r="I6" s="369" t="s">
        <v>742</v>
      </c>
      <c r="J6" s="369" t="s">
        <v>743</v>
      </c>
      <c r="K6" s="528"/>
      <c r="L6" s="542"/>
      <c r="M6" s="532"/>
      <c r="N6" s="532"/>
      <c r="O6" s="532"/>
      <c r="P6" s="532"/>
      <c r="Q6" s="399" t="s">
        <v>756</v>
      </c>
      <c r="R6" s="400" t="s">
        <v>757</v>
      </c>
      <c r="S6" s="532"/>
      <c r="T6" s="532"/>
      <c r="U6" s="532"/>
      <c r="V6" s="532"/>
      <c r="W6" s="534"/>
      <c r="X6" s="397" t="str">
        <f xml:space="preserve"> "CREATE TABLE " &amp; B4 &amp; "("</f>
        <v>CREATE TABLE k2g1_seller(</v>
      </c>
      <c r="Y6" s="414"/>
      <c r="AD6" s="38"/>
      <c r="AE6" s="40"/>
      <c r="AF6" s="39"/>
      <c r="AG6" s="38"/>
      <c r="AH6" s="38"/>
      <c r="AI6" s="38"/>
      <c r="AJ6" s="38"/>
      <c r="AK6" s="38"/>
      <c r="AP6" s="38"/>
      <c r="AQ6" s="38"/>
      <c r="BE6" s="37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</row>
    <row r="7" spans="1:68" x14ac:dyDescent="0.4">
      <c r="A7" s="42"/>
      <c r="B7" s="137" t="s">
        <v>269</v>
      </c>
      <c r="C7" s="181" t="s">
        <v>724</v>
      </c>
      <c r="D7" s="182" t="s">
        <v>519</v>
      </c>
      <c r="E7" s="110" t="s">
        <v>97</v>
      </c>
      <c r="F7" s="110" t="str">
        <f>D7 &amp;E7</f>
        <v>seller_id</v>
      </c>
      <c r="G7" s="292" t="s">
        <v>107</v>
      </c>
      <c r="H7" s="362">
        <v>12</v>
      </c>
      <c r="I7" s="362"/>
      <c r="J7" s="362"/>
      <c r="K7" s="373" t="str">
        <f>F7 &amp; " " &amp; UPPER(G7) &amp; IF(H7 = "-","","(" &amp; H7 &amp; ")")</f>
        <v>seller_id VARCHAR(12)</v>
      </c>
      <c r="L7" s="362"/>
      <c r="M7" s="59">
        <v>1</v>
      </c>
      <c r="N7" s="59">
        <v>1</v>
      </c>
      <c r="O7" s="59">
        <v>1</v>
      </c>
      <c r="P7" s="59"/>
      <c r="Q7" s="59"/>
      <c r="R7" s="59"/>
      <c r="S7" s="59"/>
      <c r="T7" s="59">
        <v>1</v>
      </c>
      <c r="U7" s="59"/>
      <c r="V7" s="59"/>
      <c r="W7" s="57"/>
      <c r="X7" s="410" t="str">
        <f t="shared" ref="X7:X16" si="0">K7 &amp; IF(L7="",""," " &amp; UPPER($L$5) &amp; "'" &amp; L7 &amp; "'")  &amp; IF(M7=1," " &amp; UPPER($M$5),"") &amp; IF(N7=1," " &amp; UPPER($N$5),"") &amp; IF(U7=1," " &amp; UPPER($U$5),"") &amp; IF(V7=1," " &amp; UPPER($V$5),"") &amp; IF(W7=1," " &amp; UPPER($W$5),"") &amp; ","</f>
        <v>seller_id VARCHAR(12) NOT NULL PRIMARY KEY,</v>
      </c>
      <c r="Y7" s="148" t="str">
        <f>IF(P7=1," " &amp; UPPER($S$5) &amp; " " &amp; S7 &amp; " " &amp; UPPER($P$5) &amp; "(" &amp; F7 &amp; ")" &amp; " " &amp; UPPER($Q$5) &amp; " " &amp; Q7 &amp; "(" &amp; R7 &amp; "),","")</f>
        <v/>
      </c>
      <c r="AD7" s="38"/>
      <c r="AE7" s="40"/>
      <c r="AF7" s="39"/>
      <c r="AG7" s="38"/>
      <c r="AH7" s="38"/>
      <c r="AI7" s="38"/>
      <c r="AJ7" s="38"/>
      <c r="AK7" s="38"/>
      <c r="AP7" s="38"/>
      <c r="AQ7" s="38"/>
      <c r="BE7" s="37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</row>
    <row r="8" spans="1:68" x14ac:dyDescent="0.4">
      <c r="A8" s="42"/>
      <c r="B8" s="56" t="s">
        <v>521</v>
      </c>
      <c r="C8" s="143" t="s">
        <v>733</v>
      </c>
      <c r="D8" s="177" t="s">
        <v>519</v>
      </c>
      <c r="E8" s="111" t="s">
        <v>98</v>
      </c>
      <c r="F8" s="111" t="str">
        <f t="shared" ref="F8:F17" si="1">D8 &amp;E8</f>
        <v>seller_pw</v>
      </c>
      <c r="G8" s="207" t="s">
        <v>107</v>
      </c>
      <c r="H8" s="54">
        <v>256</v>
      </c>
      <c r="I8" s="54"/>
      <c r="J8" s="54"/>
      <c r="K8" s="374" t="str">
        <f t="shared" ref="K8:K17" si="2">F8 &amp; " " &amp; UPPER(G8) &amp; IF(H8 = "-","","(" &amp; H8 &amp; ")")</f>
        <v>seller_pw VARCHAR(256)</v>
      </c>
      <c r="L8" s="54"/>
      <c r="M8" s="53">
        <v>1</v>
      </c>
      <c r="N8" s="53"/>
      <c r="O8" s="53"/>
      <c r="P8" s="53"/>
      <c r="Q8" s="53"/>
      <c r="R8" s="53"/>
      <c r="S8" s="53"/>
      <c r="T8" s="53"/>
      <c r="U8" s="53"/>
      <c r="V8" s="53"/>
      <c r="W8" s="51"/>
      <c r="X8" s="411" t="str">
        <f t="shared" si="0"/>
        <v>seller_pw VARCHAR(256) NOT NULL,</v>
      </c>
      <c r="Y8" s="148" t="str">
        <f t="shared" ref="Y8:Y71" si="3">IF(P8=1," " &amp; UPPER($S$5) &amp; " " &amp; S8 &amp; " " &amp; UPPER($P$5) &amp; "(" &amp; F8 &amp; ")" &amp; " " &amp; UPPER($Q$5) &amp; " " &amp; Q8 &amp; "(" &amp; R8 &amp; "),","")</f>
        <v/>
      </c>
      <c r="AD8" s="38"/>
      <c r="AE8" s="40"/>
      <c r="AF8" s="39"/>
      <c r="AG8" s="38"/>
      <c r="AH8" s="38"/>
      <c r="AI8" s="38"/>
      <c r="AJ8" s="38"/>
      <c r="AK8" s="38"/>
      <c r="AP8" s="38"/>
      <c r="AQ8" s="38"/>
      <c r="BE8" s="37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</row>
    <row r="9" spans="1:68" x14ac:dyDescent="0.4">
      <c r="A9" s="42"/>
      <c r="B9" s="293" t="s">
        <v>501</v>
      </c>
      <c r="C9" s="143" t="s">
        <v>734</v>
      </c>
      <c r="D9" s="177" t="s">
        <v>519</v>
      </c>
      <c r="E9" s="143" t="s">
        <v>526</v>
      </c>
      <c r="F9" s="111" t="str">
        <f t="shared" si="1"/>
        <v>seller_name</v>
      </c>
      <c r="G9" s="208" t="s">
        <v>107</v>
      </c>
      <c r="H9" s="303">
        <v>100</v>
      </c>
      <c r="I9" s="54"/>
      <c r="J9" s="54"/>
      <c r="K9" s="374" t="str">
        <f t="shared" si="2"/>
        <v>seller_name VARCHAR(100)</v>
      </c>
      <c r="L9" s="54"/>
      <c r="M9" s="53">
        <v>1</v>
      </c>
      <c r="N9" s="53"/>
      <c r="O9" s="53"/>
      <c r="P9" s="53"/>
      <c r="Q9" s="53"/>
      <c r="R9" s="53"/>
      <c r="S9" s="53"/>
      <c r="T9" s="53"/>
      <c r="U9" s="53"/>
      <c r="V9" s="53"/>
      <c r="W9" s="51"/>
      <c r="X9" s="411" t="str">
        <f t="shared" si="0"/>
        <v>seller_name VARCHAR(100) NOT NULL,</v>
      </c>
      <c r="Y9" s="148" t="str">
        <f t="shared" si="3"/>
        <v/>
      </c>
      <c r="AD9" s="38"/>
      <c r="AE9" s="40"/>
      <c r="AF9" s="39"/>
      <c r="AG9" s="38"/>
      <c r="AH9" s="38"/>
      <c r="AI9" s="38"/>
      <c r="AJ9" s="38"/>
      <c r="AK9" s="38"/>
      <c r="AP9" s="38"/>
      <c r="AQ9" s="38"/>
      <c r="BE9" s="37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</row>
    <row r="10" spans="1:68" x14ac:dyDescent="0.4">
      <c r="A10" s="42"/>
      <c r="B10" s="91" t="s">
        <v>368</v>
      </c>
      <c r="C10" s="143" t="s">
        <v>735</v>
      </c>
      <c r="D10" s="177" t="s">
        <v>527</v>
      </c>
      <c r="E10" s="143" t="s">
        <v>528</v>
      </c>
      <c r="F10" s="111" t="str">
        <f t="shared" si="1"/>
        <v>seller_office_name</v>
      </c>
      <c r="G10" s="207" t="s">
        <v>529</v>
      </c>
      <c r="H10" s="303">
        <v>100</v>
      </c>
      <c r="I10" s="54"/>
      <c r="J10" s="54"/>
      <c r="K10" s="374" t="str">
        <f t="shared" si="2"/>
        <v>seller_office_name VARCHAR(100)</v>
      </c>
      <c r="L10" s="54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1"/>
      <c r="X10" s="411" t="str">
        <f t="shared" si="0"/>
        <v>seller_office_name VARCHAR(100),</v>
      </c>
      <c r="Y10" s="148" t="str">
        <f t="shared" si="3"/>
        <v/>
      </c>
      <c r="AD10" s="38"/>
      <c r="AE10" s="40"/>
      <c r="AF10" s="39"/>
      <c r="AG10" s="38"/>
      <c r="AH10" s="38"/>
      <c r="AI10" s="38"/>
      <c r="AJ10" s="38"/>
      <c r="AK10" s="38"/>
      <c r="AP10" s="38"/>
      <c r="AQ10" s="38"/>
      <c r="BE10" s="37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</row>
    <row r="11" spans="1:68" x14ac:dyDescent="0.4">
      <c r="A11" s="42"/>
      <c r="B11" s="91" t="s">
        <v>360</v>
      </c>
      <c r="C11" s="143" t="s">
        <v>727</v>
      </c>
      <c r="D11" s="177" t="s">
        <v>527</v>
      </c>
      <c r="E11" s="143" t="s">
        <v>531</v>
      </c>
      <c r="F11" s="111" t="str">
        <f t="shared" si="1"/>
        <v>seller_high_postalcode</v>
      </c>
      <c r="G11" s="207" t="s">
        <v>532</v>
      </c>
      <c r="H11" s="54">
        <v>3</v>
      </c>
      <c r="I11" s="54"/>
      <c r="J11" s="54"/>
      <c r="K11" s="374" t="str">
        <f t="shared" si="2"/>
        <v>seller_high_postalcode SMALLINT(3)</v>
      </c>
      <c r="L11" s="54"/>
      <c r="M11" s="53">
        <v>1</v>
      </c>
      <c r="N11" s="53"/>
      <c r="O11" s="53"/>
      <c r="P11" s="53"/>
      <c r="Q11" s="53"/>
      <c r="R11" s="53"/>
      <c r="S11" s="53"/>
      <c r="T11" s="53"/>
      <c r="U11" s="53"/>
      <c r="V11" s="53">
        <v>1</v>
      </c>
      <c r="W11" s="51">
        <v>1</v>
      </c>
      <c r="X11" s="411" t="str">
        <f t="shared" si="0"/>
        <v>seller_high_postalcode SMALLINT(3) NOT NULL UNSIGNED ZEROFILL,</v>
      </c>
      <c r="Y11" s="148" t="str">
        <f t="shared" si="3"/>
        <v/>
      </c>
      <c r="AD11" s="38"/>
      <c r="AE11" s="40"/>
      <c r="AF11" s="39"/>
      <c r="AG11" s="38"/>
      <c r="AH11" s="38"/>
      <c r="AI11" s="38"/>
      <c r="AJ11" s="38"/>
      <c r="AK11" s="38"/>
      <c r="AP11" s="38"/>
      <c r="AQ11" s="38"/>
      <c r="BE11" s="37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</row>
    <row r="12" spans="1:68" x14ac:dyDescent="0.4">
      <c r="A12" s="42"/>
      <c r="B12" s="91" t="s">
        <v>361</v>
      </c>
      <c r="C12" s="143" t="s">
        <v>728</v>
      </c>
      <c r="D12" s="177" t="s">
        <v>527</v>
      </c>
      <c r="E12" s="143" t="s">
        <v>365</v>
      </c>
      <c r="F12" s="111" t="str">
        <f t="shared" si="1"/>
        <v>seller_low_postalcode</v>
      </c>
      <c r="G12" s="207" t="s">
        <v>532</v>
      </c>
      <c r="H12" s="54">
        <v>4</v>
      </c>
      <c r="I12" s="54"/>
      <c r="J12" s="54"/>
      <c r="K12" s="374" t="str">
        <f t="shared" si="2"/>
        <v>seller_low_postalcode SMALLINT(4)</v>
      </c>
      <c r="L12" s="54"/>
      <c r="M12" s="53">
        <v>1</v>
      </c>
      <c r="N12" s="53"/>
      <c r="O12" s="53"/>
      <c r="P12" s="53"/>
      <c r="Q12" s="53"/>
      <c r="R12" s="53"/>
      <c r="S12" s="53"/>
      <c r="T12" s="53"/>
      <c r="U12" s="53"/>
      <c r="V12" s="53">
        <v>1</v>
      </c>
      <c r="W12" s="51">
        <v>1</v>
      </c>
      <c r="X12" s="374" t="str">
        <f t="shared" si="0"/>
        <v>seller_low_postalcode SMALLINT(4) NOT NULL UNSIGNED ZEROFILL,</v>
      </c>
      <c r="Y12" s="148" t="str">
        <f t="shared" si="3"/>
        <v/>
      </c>
      <c r="AD12" s="38"/>
      <c r="AE12" s="40"/>
      <c r="AF12" s="39"/>
      <c r="AG12" s="38"/>
      <c r="AH12" s="38"/>
      <c r="AI12" s="38"/>
      <c r="AJ12" s="38"/>
      <c r="AK12" s="38"/>
      <c r="AP12" s="38"/>
      <c r="AQ12" s="38"/>
      <c r="BE12" s="37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</row>
    <row r="13" spans="1:68" x14ac:dyDescent="0.4">
      <c r="A13" s="42"/>
      <c r="B13" s="91" t="s">
        <v>763</v>
      </c>
      <c r="C13" s="111" t="s">
        <v>537</v>
      </c>
      <c r="D13" s="177" t="s">
        <v>527</v>
      </c>
      <c r="E13" s="283" t="s">
        <v>538</v>
      </c>
      <c r="F13" s="111" t="str">
        <f t="shared" si="1"/>
        <v>seller_address_1</v>
      </c>
      <c r="G13" s="208" t="s">
        <v>107</v>
      </c>
      <c r="H13" s="303">
        <v>12</v>
      </c>
      <c r="I13" s="54"/>
      <c r="J13" s="54"/>
      <c r="K13" s="374" t="str">
        <f t="shared" si="2"/>
        <v>seller_address_1 VARCHAR(12)</v>
      </c>
      <c r="L13" s="54"/>
      <c r="M13" s="53">
        <v>1</v>
      </c>
      <c r="N13" s="53"/>
      <c r="O13" s="53"/>
      <c r="P13" s="53"/>
      <c r="Q13" s="53"/>
      <c r="R13" s="53"/>
      <c r="S13" s="53"/>
      <c r="T13" s="53"/>
      <c r="U13" s="53"/>
      <c r="V13" s="53"/>
      <c r="W13" s="51"/>
      <c r="X13" s="374" t="str">
        <f t="shared" si="0"/>
        <v>seller_address_1 VARCHAR(12) NOT NULL,</v>
      </c>
      <c r="Y13" s="148" t="str">
        <f t="shared" si="3"/>
        <v/>
      </c>
      <c r="AD13" s="38"/>
      <c r="AE13" s="40"/>
      <c r="AF13" s="39"/>
      <c r="AG13" s="38"/>
      <c r="AH13" s="38"/>
      <c r="AI13" s="38"/>
      <c r="AJ13" s="38"/>
      <c r="AK13" s="38"/>
      <c r="AP13" s="38"/>
      <c r="AQ13" s="38"/>
      <c r="BE13" s="37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</row>
    <row r="14" spans="1:68" x14ac:dyDescent="0.4">
      <c r="A14" s="42"/>
      <c r="B14" s="56" t="s">
        <v>175</v>
      </c>
      <c r="C14" s="111" t="s">
        <v>540</v>
      </c>
      <c r="D14" s="177" t="s">
        <v>519</v>
      </c>
      <c r="E14" s="284" t="s">
        <v>542</v>
      </c>
      <c r="F14" s="111" t="str">
        <f t="shared" si="1"/>
        <v>seller_address_2</v>
      </c>
      <c r="G14" s="208" t="s">
        <v>107</v>
      </c>
      <c r="H14" s="303">
        <v>100</v>
      </c>
      <c r="I14" s="303"/>
      <c r="J14" s="303"/>
      <c r="K14" s="374" t="str">
        <f t="shared" si="2"/>
        <v>seller_address_2 VARCHAR(100)</v>
      </c>
      <c r="L14" s="54"/>
      <c r="M14" s="53">
        <v>1</v>
      </c>
      <c r="N14" s="53"/>
      <c r="O14" s="53"/>
      <c r="P14" s="53"/>
      <c r="Q14" s="53"/>
      <c r="R14" s="53"/>
      <c r="S14" s="53"/>
      <c r="T14" s="53"/>
      <c r="U14" s="53"/>
      <c r="V14" s="53"/>
      <c r="W14" s="51"/>
      <c r="X14" s="374" t="str">
        <f t="shared" si="0"/>
        <v>seller_address_2 VARCHAR(100) NOT NULL,</v>
      </c>
      <c r="Y14" s="148" t="str">
        <f t="shared" si="3"/>
        <v/>
      </c>
      <c r="AD14" s="38"/>
      <c r="AE14" s="40"/>
      <c r="AF14" s="39"/>
      <c r="AG14" s="38"/>
      <c r="AH14" s="38"/>
      <c r="AI14" s="38"/>
      <c r="AJ14" s="38"/>
      <c r="AK14" s="38"/>
      <c r="AP14" s="38"/>
      <c r="AQ14" s="38"/>
      <c r="BE14" s="37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</row>
    <row r="15" spans="1:68" x14ac:dyDescent="0.4">
      <c r="A15" s="42"/>
      <c r="B15" s="56" t="s">
        <v>178</v>
      </c>
      <c r="C15" s="111" t="s">
        <v>179</v>
      </c>
      <c r="D15" s="177" t="s">
        <v>519</v>
      </c>
      <c r="E15" s="284" t="s">
        <v>544</v>
      </c>
      <c r="F15" s="111" t="str">
        <f t="shared" si="1"/>
        <v>seller_address_3</v>
      </c>
      <c r="G15" s="208" t="s">
        <v>107</v>
      </c>
      <c r="H15" s="303">
        <v>100</v>
      </c>
      <c r="I15" s="54"/>
      <c r="J15" s="54"/>
      <c r="K15" s="374" t="str">
        <f t="shared" si="2"/>
        <v>seller_address_3 VARCHAR(100)</v>
      </c>
      <c r="L15" s="54"/>
      <c r="M15" s="53">
        <v>1</v>
      </c>
      <c r="N15" s="53"/>
      <c r="O15" s="53"/>
      <c r="P15" s="53"/>
      <c r="Q15" s="53"/>
      <c r="R15" s="53"/>
      <c r="S15" s="53"/>
      <c r="T15" s="53"/>
      <c r="U15" s="53"/>
      <c r="V15" s="53"/>
      <c r="W15" s="51"/>
      <c r="X15" s="374" t="str">
        <f t="shared" si="0"/>
        <v>seller_address_3 VARCHAR(100) NOT NULL,</v>
      </c>
      <c r="Y15" s="148" t="str">
        <f t="shared" si="3"/>
        <v/>
      </c>
      <c r="AD15" s="38"/>
      <c r="AE15" s="40"/>
      <c r="AF15" s="39"/>
      <c r="AG15" s="38"/>
      <c r="AH15" s="38"/>
      <c r="AI15" s="38"/>
      <c r="AJ15" s="38"/>
      <c r="AK15" s="38"/>
      <c r="AP15" s="38"/>
      <c r="AQ15" s="38"/>
      <c r="BE15" s="37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</row>
    <row r="16" spans="1:68" x14ac:dyDescent="0.4">
      <c r="A16" s="42"/>
      <c r="B16" s="91" t="s">
        <v>208</v>
      </c>
      <c r="C16" s="143" t="s">
        <v>209</v>
      </c>
      <c r="D16" s="177" t="s">
        <v>519</v>
      </c>
      <c r="E16" s="143" t="s">
        <v>546</v>
      </c>
      <c r="F16" s="111" t="str">
        <f t="shared" si="1"/>
        <v>seller_registration</v>
      </c>
      <c r="G16" s="207" t="s">
        <v>547</v>
      </c>
      <c r="H16" s="94" t="s">
        <v>1</v>
      </c>
      <c r="I16" s="94"/>
      <c r="J16" s="94"/>
      <c r="K16" s="374" t="str">
        <f t="shared" si="2"/>
        <v>seller_registration DATETIME</v>
      </c>
      <c r="L16" s="54"/>
      <c r="M16" s="53">
        <v>1</v>
      </c>
      <c r="N16" s="53"/>
      <c r="O16" s="53"/>
      <c r="P16" s="53"/>
      <c r="Q16" s="53"/>
      <c r="R16" s="53"/>
      <c r="S16" s="53"/>
      <c r="T16" s="53"/>
      <c r="U16" s="53"/>
      <c r="V16" s="53"/>
      <c r="W16" s="51"/>
      <c r="X16" s="374" t="str">
        <f t="shared" si="0"/>
        <v>seller_registration DATETIME NOT NULL,</v>
      </c>
      <c r="Y16" s="148" t="str">
        <f t="shared" si="3"/>
        <v/>
      </c>
      <c r="AD16" s="38"/>
      <c r="AE16" s="40"/>
      <c r="AF16" s="39"/>
      <c r="AG16" s="38"/>
      <c r="AH16" s="38"/>
      <c r="AI16" s="38"/>
      <c r="AJ16" s="38"/>
      <c r="AK16" s="38"/>
      <c r="AP16" s="38"/>
      <c r="AQ16" s="38"/>
      <c r="BE16" s="37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</row>
    <row r="17" spans="1:68" ht="19.5" thickBot="1" x14ac:dyDescent="0.45">
      <c r="A17" s="42"/>
      <c r="B17" s="166" t="s">
        <v>189</v>
      </c>
      <c r="C17" s="203" t="s">
        <v>219</v>
      </c>
      <c r="D17" s="286" t="s">
        <v>519</v>
      </c>
      <c r="E17" s="203" t="s">
        <v>549</v>
      </c>
      <c r="F17" s="112" t="str">
        <f t="shared" si="1"/>
        <v>seller_removed</v>
      </c>
      <c r="G17" s="209" t="s">
        <v>123</v>
      </c>
      <c r="H17" s="363">
        <v>1</v>
      </c>
      <c r="I17" s="346">
        <v>127</v>
      </c>
      <c r="J17" s="346">
        <v>9</v>
      </c>
      <c r="K17" s="375" t="str">
        <f t="shared" si="2"/>
        <v>seller_removed TINYINT(1)</v>
      </c>
      <c r="L17" s="363">
        <v>0</v>
      </c>
      <c r="M17" s="47">
        <v>1</v>
      </c>
      <c r="N17" s="47"/>
      <c r="O17" s="47"/>
      <c r="P17" s="47"/>
      <c r="Q17" s="47"/>
      <c r="R17" s="47"/>
      <c r="S17" s="47"/>
      <c r="T17" s="47"/>
      <c r="U17" s="47"/>
      <c r="V17" s="47"/>
      <c r="W17" s="45"/>
      <c r="X17" s="375" t="str">
        <f>K17 &amp; IF(L17="",""," " &amp; UPPER($L$5) &amp; "'" &amp; L17 &amp; "'")  &amp; IF(M17=1," " &amp; UPPER($M$5),"") &amp; IF(N17=1," " &amp; UPPER($N$5),"") &amp; IF(U17=1," " &amp; UPPER($U$5),"") &amp; IF(V17=1," " &amp; UPPER($V$5),"") &amp; IF(W17=1," " &amp; UPPER($W$5),"") &amp; ","</f>
        <v>seller_removed TINYINT(1) DEFAULT'0' NOT NULL,</v>
      </c>
      <c r="Y17" s="148" t="str">
        <f t="shared" si="3"/>
        <v/>
      </c>
      <c r="AD17" s="38"/>
      <c r="AE17" s="40"/>
      <c r="AF17" s="39"/>
      <c r="AG17" s="38"/>
      <c r="AH17" s="38"/>
      <c r="AI17" s="38"/>
      <c r="AJ17" s="38"/>
      <c r="AK17" s="38"/>
      <c r="AP17" s="38"/>
      <c r="AQ17" s="38"/>
      <c r="BE17" s="37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</row>
    <row r="18" spans="1:68" x14ac:dyDescent="0.4"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5" t="str">
        <f>Y7 &amp; " " &amp; Y8 &amp; " " &amp; Y9 &amp; " " &amp; Y10 &amp; " " &amp; Y11 &amp; " " &amp; Y12 &amp; " " &amp; Y13 &amp; " " &amp; Y14 &amp; " " &amp; Y15 &amp; " " &amp; Y16 &amp; " " &amp; Y17 &amp; ")DEFAULT CHARSET=utf8;"</f>
        <v xml:space="preserve">          )DEFAULT CHARSET=utf8;</v>
      </c>
      <c r="Y18" s="148" t="str">
        <f t="shared" si="3"/>
        <v/>
      </c>
    </row>
    <row r="19" spans="1:68" ht="24.95" customHeight="1" thickBot="1" x14ac:dyDescent="0.45">
      <c r="B19" s="170" t="s">
        <v>749</v>
      </c>
      <c r="C19" s="294"/>
      <c r="D19"/>
      <c r="E19"/>
      <c r="F19"/>
      <c r="G19" s="173"/>
      <c r="H19"/>
      <c r="I19"/>
      <c r="J19"/>
      <c r="K19" s="376"/>
      <c r="L19"/>
      <c r="M19" s="300"/>
      <c r="N19" s="300"/>
      <c r="O19" s="300"/>
      <c r="P19" s="300"/>
      <c r="Q19" s="300"/>
      <c r="R19" s="300"/>
      <c r="S19" s="300"/>
      <c r="T19" s="300"/>
      <c r="U19" s="300"/>
      <c r="V19" s="300"/>
      <c r="W19" s="300"/>
      <c r="X19" s="376"/>
      <c r="Y19" s="148" t="str">
        <f t="shared" si="3"/>
        <v/>
      </c>
    </row>
    <row r="20" spans="1:68" ht="19.5" thickBot="1" x14ac:dyDescent="0.45">
      <c r="B20" s="535" t="s">
        <v>122</v>
      </c>
      <c r="C20" s="537" t="s">
        <v>100</v>
      </c>
      <c r="D20" s="539" t="s">
        <v>121</v>
      </c>
      <c r="E20" s="539"/>
      <c r="F20" s="537" t="s">
        <v>708</v>
      </c>
      <c r="G20" s="540" t="s">
        <v>120</v>
      </c>
      <c r="H20" s="539" t="s">
        <v>119</v>
      </c>
      <c r="I20" s="525" t="s">
        <v>741</v>
      </c>
      <c r="J20" s="526"/>
      <c r="K20" s="527" t="s">
        <v>746</v>
      </c>
      <c r="L20" s="537" t="s">
        <v>266</v>
      </c>
      <c r="M20" s="529" t="s">
        <v>118</v>
      </c>
      <c r="N20" s="529" t="s">
        <v>117</v>
      </c>
      <c r="O20" s="529" t="s">
        <v>116</v>
      </c>
      <c r="P20" s="529" t="s">
        <v>115</v>
      </c>
      <c r="Q20" s="549" t="s">
        <v>758</v>
      </c>
      <c r="R20" s="550"/>
      <c r="S20" s="529" t="s">
        <v>114</v>
      </c>
      <c r="T20" s="529" t="s">
        <v>113</v>
      </c>
      <c r="U20" s="529" t="s">
        <v>112</v>
      </c>
      <c r="V20" s="529" t="s">
        <v>160</v>
      </c>
      <c r="W20" s="533" t="s">
        <v>159</v>
      </c>
      <c r="X20" s="398" t="s">
        <v>747</v>
      </c>
      <c r="Y20" s="148" t="str">
        <f t="shared" si="3"/>
        <v/>
      </c>
    </row>
    <row r="21" spans="1:68" ht="19.5" thickBot="1" x14ac:dyDescent="0.45">
      <c r="B21" s="536"/>
      <c r="C21" s="538"/>
      <c r="D21" s="368" t="s">
        <v>111</v>
      </c>
      <c r="E21" s="368" t="s">
        <v>110</v>
      </c>
      <c r="F21" s="538"/>
      <c r="G21" s="541"/>
      <c r="H21" s="538"/>
      <c r="I21" s="369" t="s">
        <v>742</v>
      </c>
      <c r="J21" s="369" t="s">
        <v>743</v>
      </c>
      <c r="K21" s="528"/>
      <c r="L21" s="542"/>
      <c r="M21" s="532"/>
      <c r="N21" s="532"/>
      <c r="O21" s="532"/>
      <c r="P21" s="532"/>
      <c r="Q21" s="399" t="s">
        <v>756</v>
      </c>
      <c r="R21" s="400" t="s">
        <v>757</v>
      </c>
      <c r="S21" s="532"/>
      <c r="T21" s="532"/>
      <c r="U21" s="532"/>
      <c r="V21" s="532"/>
      <c r="W21" s="534"/>
      <c r="X21" s="397" t="str">
        <f xml:space="preserve"> "CREATE TABLE " &amp; B19 &amp; "("</f>
        <v>CREATE TABLE k2g1_buyer(</v>
      </c>
      <c r="Y21" s="148" t="str">
        <f t="shared" si="3"/>
        <v/>
      </c>
    </row>
    <row r="22" spans="1:68" x14ac:dyDescent="0.4">
      <c r="B22" s="137" t="s">
        <v>269</v>
      </c>
      <c r="C22" s="347" t="s">
        <v>726</v>
      </c>
      <c r="D22" s="182" t="s">
        <v>760</v>
      </c>
      <c r="E22" s="110" t="s">
        <v>97</v>
      </c>
      <c r="F22" s="110" t="str">
        <f>D22 &amp;E22</f>
        <v>buyer_id</v>
      </c>
      <c r="G22" s="210" t="s">
        <v>107</v>
      </c>
      <c r="H22" s="362">
        <v>12</v>
      </c>
      <c r="I22" s="362"/>
      <c r="J22" s="362"/>
      <c r="K22" s="377" t="str">
        <f t="shared" ref="K22:K31" si="4">F22 &amp; " " &amp; UPPER(G22) &amp; IF(H22 = "-","","(" &amp; H22 &amp; ")")</f>
        <v>buyer_id VARCHAR(12)</v>
      </c>
      <c r="L22" s="362"/>
      <c r="M22" s="59">
        <v>1</v>
      </c>
      <c r="N22" s="59">
        <v>1</v>
      </c>
      <c r="O22" s="59">
        <v>1</v>
      </c>
      <c r="P22" s="59"/>
      <c r="Q22" s="59"/>
      <c r="R22" s="59"/>
      <c r="S22" s="59"/>
      <c r="T22" s="59">
        <v>1</v>
      </c>
      <c r="U22" s="59"/>
      <c r="V22" s="59"/>
      <c r="W22" s="57"/>
      <c r="X22" s="377" t="str">
        <f t="shared" ref="X22:X31" si="5">K22 &amp; IF(L22="",""," " &amp; UPPER($L$5) &amp; "'" &amp; L22 &amp; "'")  &amp; IF(M22=1," " &amp; UPPER($M$5),"") &amp; IF(N22=1," " &amp; UPPER($N$5),"") &amp; IF(U22=1," " &amp; UPPER($U$5),"") &amp; IF(V22=1," " &amp; UPPER($V$5),"") &amp; IF(W22=1," " &amp; UPPER($W$5),"") &amp; ","</f>
        <v>buyer_id VARCHAR(12) NOT NULL PRIMARY KEY,</v>
      </c>
      <c r="Y22" s="148" t="str">
        <f t="shared" si="3"/>
        <v/>
      </c>
    </row>
    <row r="23" spans="1:68" x14ac:dyDescent="0.4">
      <c r="B23" s="56" t="s">
        <v>521</v>
      </c>
      <c r="C23" s="314" t="s">
        <v>732</v>
      </c>
      <c r="D23" s="177" t="s">
        <v>759</v>
      </c>
      <c r="E23" s="111" t="s">
        <v>98</v>
      </c>
      <c r="F23" s="111" t="str">
        <f t="shared" ref="F23:F31" si="6">D23 &amp;E23</f>
        <v>buyer_pw</v>
      </c>
      <c r="G23" s="207" t="s">
        <v>107</v>
      </c>
      <c r="H23" s="54">
        <v>256</v>
      </c>
      <c r="I23" s="54"/>
      <c r="J23" s="54"/>
      <c r="K23" s="374" t="str">
        <f t="shared" si="4"/>
        <v>buyer_pw VARCHAR(256)</v>
      </c>
      <c r="L23" s="54"/>
      <c r="M23" s="53">
        <v>1</v>
      </c>
      <c r="N23" s="53"/>
      <c r="O23" s="53"/>
      <c r="P23" s="53"/>
      <c r="Q23" s="53"/>
      <c r="R23" s="53"/>
      <c r="S23" s="53"/>
      <c r="T23" s="53"/>
      <c r="U23" s="53"/>
      <c r="V23" s="53"/>
      <c r="W23" s="51"/>
      <c r="X23" s="374" t="str">
        <f t="shared" si="5"/>
        <v>buyer_pw VARCHAR(256) NOT NULL,</v>
      </c>
      <c r="Y23" s="148" t="str">
        <f t="shared" si="3"/>
        <v/>
      </c>
    </row>
    <row r="24" spans="1:68" x14ac:dyDescent="0.4">
      <c r="B24" s="91" t="s">
        <v>357</v>
      </c>
      <c r="C24" s="314" t="s">
        <v>729</v>
      </c>
      <c r="D24" s="177" t="s">
        <v>759</v>
      </c>
      <c r="E24" s="143" t="s">
        <v>526</v>
      </c>
      <c r="F24" s="111" t="str">
        <f t="shared" si="6"/>
        <v>buyer_name</v>
      </c>
      <c r="G24" s="207" t="s">
        <v>107</v>
      </c>
      <c r="H24" s="303">
        <v>100</v>
      </c>
      <c r="I24" s="54"/>
      <c r="J24" s="54"/>
      <c r="K24" s="374" t="str">
        <f t="shared" si="4"/>
        <v>buyer_name VARCHAR(100)</v>
      </c>
      <c r="L24" s="54"/>
      <c r="M24" s="53">
        <v>1</v>
      </c>
      <c r="N24" s="53"/>
      <c r="O24" s="53"/>
      <c r="P24" s="53"/>
      <c r="Q24" s="53"/>
      <c r="R24" s="53"/>
      <c r="S24" s="53"/>
      <c r="T24" s="53"/>
      <c r="U24" s="53"/>
      <c r="V24" s="53"/>
      <c r="W24" s="51"/>
      <c r="X24" s="374" t="str">
        <f t="shared" si="5"/>
        <v>buyer_name VARCHAR(100) NOT NULL,</v>
      </c>
      <c r="Y24" s="148" t="str">
        <f t="shared" si="3"/>
        <v/>
      </c>
    </row>
    <row r="25" spans="1:68" x14ac:dyDescent="0.4">
      <c r="B25" s="91" t="s">
        <v>360</v>
      </c>
      <c r="C25" s="143" t="s">
        <v>727</v>
      </c>
      <c r="D25" s="177" t="s">
        <v>759</v>
      </c>
      <c r="E25" s="143" t="s">
        <v>531</v>
      </c>
      <c r="F25" s="111" t="str">
        <f t="shared" si="6"/>
        <v>buyer_high_postalcode</v>
      </c>
      <c r="G25" s="207" t="s">
        <v>532</v>
      </c>
      <c r="H25" s="54">
        <v>3</v>
      </c>
      <c r="I25" s="345">
        <v>65536</v>
      </c>
      <c r="J25" s="345">
        <v>999</v>
      </c>
      <c r="K25" s="374" t="str">
        <f t="shared" si="4"/>
        <v>buyer_high_postalcode SMALLINT(3)</v>
      </c>
      <c r="L25" s="54"/>
      <c r="M25" s="53">
        <v>1</v>
      </c>
      <c r="N25" s="53"/>
      <c r="O25" s="53"/>
      <c r="P25" s="53"/>
      <c r="Q25" s="53"/>
      <c r="R25" s="53"/>
      <c r="S25" s="53"/>
      <c r="T25" s="53"/>
      <c r="U25" s="53"/>
      <c r="V25" s="53">
        <v>1</v>
      </c>
      <c r="W25" s="51">
        <v>1</v>
      </c>
      <c r="X25" s="374" t="str">
        <f t="shared" si="5"/>
        <v>buyer_high_postalcode SMALLINT(3) NOT NULL UNSIGNED ZEROFILL,</v>
      </c>
      <c r="Y25" s="148" t="str">
        <f t="shared" si="3"/>
        <v/>
      </c>
    </row>
    <row r="26" spans="1:68" x14ac:dyDescent="0.4">
      <c r="B26" s="91" t="s">
        <v>361</v>
      </c>
      <c r="C26" s="143" t="s">
        <v>728</v>
      </c>
      <c r="D26" s="177" t="s">
        <v>759</v>
      </c>
      <c r="E26" s="143" t="s">
        <v>365</v>
      </c>
      <c r="F26" s="111" t="str">
        <f t="shared" si="6"/>
        <v>buyer_low_postalcode</v>
      </c>
      <c r="G26" s="207" t="s">
        <v>532</v>
      </c>
      <c r="H26" s="54">
        <v>4</v>
      </c>
      <c r="I26" s="345">
        <v>65536</v>
      </c>
      <c r="J26" s="345">
        <v>9999</v>
      </c>
      <c r="K26" s="374" t="str">
        <f t="shared" si="4"/>
        <v>buyer_low_postalcode SMALLINT(4)</v>
      </c>
      <c r="L26" s="54"/>
      <c r="M26" s="53">
        <v>1</v>
      </c>
      <c r="N26" s="53"/>
      <c r="O26" s="53"/>
      <c r="P26" s="53"/>
      <c r="Q26" s="53"/>
      <c r="R26" s="53"/>
      <c r="S26" s="53"/>
      <c r="T26" s="53"/>
      <c r="U26" s="53"/>
      <c r="V26" s="53">
        <v>1</v>
      </c>
      <c r="W26" s="51">
        <v>1</v>
      </c>
      <c r="X26" s="374" t="str">
        <f t="shared" si="5"/>
        <v>buyer_low_postalcode SMALLINT(4) NOT NULL UNSIGNED ZEROFILL,</v>
      </c>
      <c r="Y26" s="148" t="str">
        <f t="shared" si="3"/>
        <v/>
      </c>
    </row>
    <row r="27" spans="1:68" x14ac:dyDescent="0.4">
      <c r="B27" s="91" t="s">
        <v>763</v>
      </c>
      <c r="C27" s="111" t="s">
        <v>537</v>
      </c>
      <c r="D27" s="177" t="s">
        <v>759</v>
      </c>
      <c r="E27" s="283" t="s">
        <v>538</v>
      </c>
      <c r="F27" s="111" t="str">
        <f t="shared" si="6"/>
        <v>buyer_address_1</v>
      </c>
      <c r="G27" s="208" t="s">
        <v>107</v>
      </c>
      <c r="H27" s="303">
        <v>12</v>
      </c>
      <c r="I27" s="54"/>
      <c r="J27" s="54"/>
      <c r="K27" s="374" t="str">
        <f t="shared" si="4"/>
        <v>buyer_address_1 VARCHAR(12)</v>
      </c>
      <c r="L27" s="54"/>
      <c r="M27" s="53">
        <v>1</v>
      </c>
      <c r="N27" s="53"/>
      <c r="O27" s="53"/>
      <c r="P27" s="53"/>
      <c r="Q27" s="53"/>
      <c r="R27" s="53"/>
      <c r="S27" s="53"/>
      <c r="T27" s="53"/>
      <c r="U27" s="53"/>
      <c r="V27" s="53"/>
      <c r="W27" s="51"/>
      <c r="X27" s="374" t="str">
        <f t="shared" si="5"/>
        <v>buyer_address_1 VARCHAR(12) NOT NULL,</v>
      </c>
      <c r="Y27" s="148" t="str">
        <f t="shared" si="3"/>
        <v/>
      </c>
    </row>
    <row r="28" spans="1:68" x14ac:dyDescent="0.4">
      <c r="B28" s="56" t="s">
        <v>175</v>
      </c>
      <c r="C28" s="111" t="s">
        <v>540</v>
      </c>
      <c r="D28" s="177" t="s">
        <v>759</v>
      </c>
      <c r="E28" s="284" t="s">
        <v>542</v>
      </c>
      <c r="F28" s="111" t="str">
        <f t="shared" si="6"/>
        <v>buyer_address_2</v>
      </c>
      <c r="G28" s="208" t="s">
        <v>107</v>
      </c>
      <c r="H28" s="303">
        <v>100</v>
      </c>
      <c r="I28" s="303"/>
      <c r="J28" s="303"/>
      <c r="K28" s="374" t="str">
        <f t="shared" si="4"/>
        <v>buyer_address_2 VARCHAR(100)</v>
      </c>
      <c r="L28" s="54"/>
      <c r="M28" s="53">
        <v>1</v>
      </c>
      <c r="N28" s="53"/>
      <c r="O28" s="53"/>
      <c r="P28" s="53"/>
      <c r="Q28" s="53"/>
      <c r="R28" s="53"/>
      <c r="S28" s="53"/>
      <c r="T28" s="53"/>
      <c r="U28" s="53"/>
      <c r="V28" s="53"/>
      <c r="W28" s="51"/>
      <c r="X28" s="374" t="str">
        <f t="shared" si="5"/>
        <v>buyer_address_2 VARCHAR(100) NOT NULL,</v>
      </c>
      <c r="Y28" s="148" t="str">
        <f t="shared" si="3"/>
        <v/>
      </c>
    </row>
    <row r="29" spans="1:68" s="42" customFormat="1" x14ac:dyDescent="0.4">
      <c r="A29" s="36"/>
      <c r="B29" s="56" t="s">
        <v>178</v>
      </c>
      <c r="C29" s="111" t="s">
        <v>179</v>
      </c>
      <c r="D29" s="177" t="s">
        <v>759</v>
      </c>
      <c r="E29" s="284" t="s">
        <v>544</v>
      </c>
      <c r="F29" s="111" t="str">
        <f t="shared" si="6"/>
        <v>buyer_address_3</v>
      </c>
      <c r="G29" s="208" t="s">
        <v>107</v>
      </c>
      <c r="H29" s="303">
        <v>100</v>
      </c>
      <c r="I29" s="303"/>
      <c r="J29" s="303"/>
      <c r="K29" s="374" t="str">
        <f t="shared" si="4"/>
        <v>buyer_address_3 VARCHAR(100)</v>
      </c>
      <c r="L29" s="54"/>
      <c r="M29" s="53">
        <v>1</v>
      </c>
      <c r="N29" s="53"/>
      <c r="O29" s="53"/>
      <c r="P29" s="53"/>
      <c r="Q29" s="53"/>
      <c r="R29" s="53"/>
      <c r="S29" s="53"/>
      <c r="T29" s="53"/>
      <c r="U29" s="53"/>
      <c r="V29" s="53"/>
      <c r="W29" s="51"/>
      <c r="X29" s="374" t="str">
        <f t="shared" si="5"/>
        <v>buyer_address_3 VARCHAR(100) NOT NULL,</v>
      </c>
      <c r="Y29" s="148" t="str">
        <f t="shared" si="3"/>
        <v/>
      </c>
      <c r="Z29" s="305"/>
      <c r="AD29" s="41"/>
      <c r="AE29" s="41"/>
      <c r="AF29" s="41"/>
      <c r="AG29" s="41"/>
      <c r="AH29" s="41"/>
      <c r="AI29" s="41"/>
      <c r="AJ29" s="41"/>
      <c r="AK29" s="41"/>
      <c r="AL29" s="38"/>
      <c r="AM29" s="38"/>
      <c r="AN29" s="38"/>
      <c r="AO29" s="38"/>
      <c r="AP29" s="40"/>
      <c r="AQ29" s="39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7"/>
    </row>
    <row r="30" spans="1:68" s="42" customFormat="1" x14ac:dyDescent="0.4">
      <c r="A30" s="36"/>
      <c r="B30" s="91" t="s">
        <v>208</v>
      </c>
      <c r="C30" s="143" t="s">
        <v>209</v>
      </c>
      <c r="D30" s="177" t="s">
        <v>759</v>
      </c>
      <c r="E30" s="143" t="s">
        <v>546</v>
      </c>
      <c r="F30" s="111" t="str">
        <f t="shared" si="6"/>
        <v>buyer_registration</v>
      </c>
      <c r="G30" s="207" t="s">
        <v>547</v>
      </c>
      <c r="H30" s="94" t="s">
        <v>1</v>
      </c>
      <c r="I30" s="94"/>
      <c r="J30" s="94"/>
      <c r="K30" s="374" t="str">
        <f t="shared" si="4"/>
        <v>buyer_registration DATETIME</v>
      </c>
      <c r="L30" s="54"/>
      <c r="M30" s="53">
        <v>1</v>
      </c>
      <c r="N30" s="53"/>
      <c r="O30" s="53"/>
      <c r="P30" s="53"/>
      <c r="Q30" s="53"/>
      <c r="R30" s="53"/>
      <c r="S30" s="53"/>
      <c r="T30" s="53"/>
      <c r="U30" s="53"/>
      <c r="V30" s="53"/>
      <c r="W30" s="51"/>
      <c r="X30" s="374" t="str">
        <f t="shared" si="5"/>
        <v>buyer_registration DATETIME NOT NULL,</v>
      </c>
      <c r="Y30" s="148" t="str">
        <f t="shared" si="3"/>
        <v/>
      </c>
      <c r="Z30" s="305"/>
      <c r="AD30" s="41"/>
      <c r="AE30" s="41"/>
      <c r="AF30" s="41"/>
      <c r="AG30" s="41"/>
      <c r="AH30" s="41"/>
      <c r="AI30" s="41"/>
      <c r="AJ30" s="41"/>
      <c r="AK30" s="41"/>
      <c r="AL30" s="38"/>
      <c r="AM30" s="38"/>
      <c r="AN30" s="38"/>
      <c r="AO30" s="38"/>
      <c r="AP30" s="40"/>
      <c r="AQ30" s="39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7"/>
    </row>
    <row r="31" spans="1:68" s="42" customFormat="1" ht="19.5" thickBot="1" x14ac:dyDescent="0.45">
      <c r="A31" s="36"/>
      <c r="B31" s="166" t="s">
        <v>189</v>
      </c>
      <c r="C31" s="203" t="s">
        <v>219</v>
      </c>
      <c r="D31" s="286" t="s">
        <v>759</v>
      </c>
      <c r="E31" s="203" t="s">
        <v>549</v>
      </c>
      <c r="F31" s="112" t="str">
        <f t="shared" si="6"/>
        <v>buyer_removed</v>
      </c>
      <c r="G31" s="209" t="s">
        <v>123</v>
      </c>
      <c r="H31" s="363">
        <v>1</v>
      </c>
      <c r="I31" s="346">
        <v>127</v>
      </c>
      <c r="J31" s="346">
        <v>9</v>
      </c>
      <c r="K31" s="375" t="str">
        <f t="shared" si="4"/>
        <v>buyer_removed TINYINT(1)</v>
      </c>
      <c r="L31" s="363">
        <v>0</v>
      </c>
      <c r="M31" s="47">
        <v>1</v>
      </c>
      <c r="N31" s="47"/>
      <c r="O31" s="47"/>
      <c r="P31" s="47"/>
      <c r="Q31" s="47"/>
      <c r="R31" s="47"/>
      <c r="S31" s="47"/>
      <c r="T31" s="47"/>
      <c r="U31" s="47"/>
      <c r="V31" s="47"/>
      <c r="W31" s="45"/>
      <c r="X31" s="375" t="str">
        <f t="shared" si="5"/>
        <v>buyer_removed TINYINT(1) DEFAULT'0' NOT NULL,</v>
      </c>
      <c r="Y31" s="148" t="str">
        <f t="shared" si="3"/>
        <v/>
      </c>
      <c r="Z31" s="305"/>
      <c r="AD31" s="41"/>
      <c r="AE31" s="41"/>
      <c r="AF31" s="41"/>
      <c r="AG31" s="41"/>
      <c r="AH31" s="41"/>
      <c r="AI31" s="41"/>
      <c r="AJ31" s="41"/>
      <c r="AK31" s="41"/>
      <c r="AL31" s="38"/>
      <c r="AM31" s="38"/>
      <c r="AN31" s="38"/>
      <c r="AO31" s="38"/>
      <c r="AP31" s="40"/>
      <c r="AQ31" s="39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7"/>
    </row>
    <row r="32" spans="1:68" x14ac:dyDescent="0.4">
      <c r="B32"/>
      <c r="C32" s="294"/>
      <c r="D32"/>
      <c r="E32"/>
      <c r="F32"/>
      <c r="G32" s="173"/>
      <c r="H32"/>
      <c r="I32"/>
      <c r="J32"/>
      <c r="K32" s="376"/>
      <c r="L32"/>
      <c r="M32" s="300"/>
      <c r="N32" s="300"/>
      <c r="O32" s="300"/>
      <c r="P32" s="300"/>
      <c r="Q32" s="300"/>
      <c r="R32" s="300"/>
      <c r="S32" s="300"/>
      <c r="T32" s="300"/>
      <c r="U32" s="300"/>
      <c r="V32" s="300"/>
      <c r="W32" s="300"/>
      <c r="X32" s="415" t="str">
        <f>Y21 &amp; " " &amp; Y22 &amp; " " &amp; Y23 &amp; " " &amp; Y24 &amp; " " &amp; Y25 &amp; " " &amp; Y26 &amp; " " &amp; Y27 &amp; " " &amp; Y28 &amp; " " &amp; Y29 &amp; " " &amp; Y30 &amp; " " &amp; Y31 &amp; ")DEFAULT CHARSET=utf8;"</f>
        <v xml:space="preserve">          )DEFAULT CHARSET=utf8;</v>
      </c>
      <c r="Y32" s="148" t="str">
        <f t="shared" si="3"/>
        <v/>
      </c>
    </row>
    <row r="33" spans="1:68" ht="24.95" customHeight="1" thickBot="1" x14ac:dyDescent="0.45">
      <c r="B33" s="123" t="s">
        <v>750</v>
      </c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Y33" s="148" t="str">
        <f t="shared" si="3"/>
        <v/>
      </c>
    </row>
    <row r="34" spans="1:68" s="42" customFormat="1" ht="19.5" thickBot="1" x14ac:dyDescent="0.45">
      <c r="A34" s="36"/>
      <c r="B34" s="535" t="s">
        <v>122</v>
      </c>
      <c r="C34" s="537" t="s">
        <v>100</v>
      </c>
      <c r="D34" s="539" t="s">
        <v>121</v>
      </c>
      <c r="E34" s="539"/>
      <c r="F34" s="537" t="s">
        <v>708</v>
      </c>
      <c r="G34" s="540" t="s">
        <v>120</v>
      </c>
      <c r="H34" s="539" t="s">
        <v>119</v>
      </c>
      <c r="I34" s="525" t="s">
        <v>741</v>
      </c>
      <c r="J34" s="526"/>
      <c r="K34" s="527" t="s">
        <v>746</v>
      </c>
      <c r="L34" s="537" t="s">
        <v>266</v>
      </c>
      <c r="M34" s="529" t="s">
        <v>118</v>
      </c>
      <c r="N34" s="529" t="s">
        <v>117</v>
      </c>
      <c r="O34" s="529" t="s">
        <v>116</v>
      </c>
      <c r="P34" s="529" t="s">
        <v>115</v>
      </c>
      <c r="Q34" s="549" t="s">
        <v>758</v>
      </c>
      <c r="R34" s="550"/>
      <c r="S34" s="529" t="s">
        <v>114</v>
      </c>
      <c r="T34" s="529" t="s">
        <v>113</v>
      </c>
      <c r="U34" s="529" t="s">
        <v>112</v>
      </c>
      <c r="V34" s="529" t="s">
        <v>160</v>
      </c>
      <c r="W34" s="533" t="s">
        <v>159</v>
      </c>
      <c r="X34" s="398" t="s">
        <v>747</v>
      </c>
      <c r="Y34" s="148" t="str">
        <f t="shared" si="3"/>
        <v/>
      </c>
      <c r="Z34" s="305"/>
      <c r="AD34" s="41"/>
      <c r="AE34" s="41"/>
      <c r="AF34" s="41"/>
      <c r="AG34" s="41"/>
      <c r="AH34" s="41"/>
      <c r="AI34" s="41"/>
      <c r="AJ34" s="41"/>
      <c r="AK34" s="41"/>
      <c r="AL34" s="38"/>
      <c r="AM34" s="38"/>
      <c r="AN34" s="38"/>
      <c r="AO34" s="38"/>
      <c r="AP34" s="40"/>
      <c r="AQ34" s="39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7"/>
    </row>
    <row r="35" spans="1:68" s="42" customFormat="1" ht="19.5" thickBot="1" x14ac:dyDescent="0.45">
      <c r="A35" s="36"/>
      <c r="B35" s="536"/>
      <c r="C35" s="538"/>
      <c r="D35" s="368" t="s">
        <v>111</v>
      </c>
      <c r="E35" s="368" t="s">
        <v>110</v>
      </c>
      <c r="F35" s="538"/>
      <c r="G35" s="541"/>
      <c r="H35" s="538"/>
      <c r="I35" s="369" t="s">
        <v>742</v>
      </c>
      <c r="J35" s="369" t="s">
        <v>743</v>
      </c>
      <c r="K35" s="528"/>
      <c r="L35" s="542"/>
      <c r="M35" s="532"/>
      <c r="N35" s="532"/>
      <c r="O35" s="532"/>
      <c r="P35" s="532"/>
      <c r="Q35" s="399" t="s">
        <v>756</v>
      </c>
      <c r="R35" s="400" t="s">
        <v>757</v>
      </c>
      <c r="S35" s="532"/>
      <c r="T35" s="532"/>
      <c r="U35" s="532"/>
      <c r="V35" s="532"/>
      <c r="W35" s="534"/>
      <c r="X35" s="397" t="str">
        <f xml:space="preserve"> "CREATE TABLE " &amp; B33 &amp; "("</f>
        <v>CREATE TABLE k2g1_item(</v>
      </c>
      <c r="Y35" s="148" t="str">
        <f t="shared" si="3"/>
        <v/>
      </c>
      <c r="Z35" s="305"/>
      <c r="AD35" s="41"/>
      <c r="AE35" s="41"/>
      <c r="AF35" s="41"/>
      <c r="AG35" s="41"/>
      <c r="AH35" s="41"/>
      <c r="AI35" s="41"/>
      <c r="AJ35" s="41"/>
      <c r="AK35" s="41"/>
      <c r="AL35" s="38"/>
      <c r="AM35" s="38"/>
      <c r="AN35" s="38"/>
      <c r="AO35" s="38"/>
      <c r="AP35" s="40"/>
      <c r="AQ35" s="39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7"/>
    </row>
    <row r="36" spans="1:68" s="42" customFormat="1" x14ac:dyDescent="0.4">
      <c r="A36" s="36"/>
      <c r="B36" s="137" t="s">
        <v>374</v>
      </c>
      <c r="C36" s="347" t="s">
        <v>725</v>
      </c>
      <c r="D36" s="182" t="s">
        <v>574</v>
      </c>
      <c r="E36" s="110" t="s">
        <v>97</v>
      </c>
      <c r="F36" s="110" t="str">
        <f>D36 &amp;E36</f>
        <v>item_id</v>
      </c>
      <c r="G36" s="210" t="s">
        <v>205</v>
      </c>
      <c r="H36" s="348">
        <v>11</v>
      </c>
      <c r="I36" s="349">
        <v>2147483647</v>
      </c>
      <c r="J36" s="349">
        <v>2147483647</v>
      </c>
      <c r="K36" s="377" t="str">
        <f t="shared" ref="K36:K46" si="7">F36 &amp; " " &amp; UPPER(G36) &amp; IF(H36 = "-","","(" &amp; H36 &amp; ")")</f>
        <v>item_id INT(11)</v>
      </c>
      <c r="L36" s="362"/>
      <c r="M36" s="59">
        <v>1</v>
      </c>
      <c r="N36" s="59">
        <v>1</v>
      </c>
      <c r="O36" s="59">
        <v>1</v>
      </c>
      <c r="P36" s="59"/>
      <c r="Q36" s="59"/>
      <c r="R36" s="59"/>
      <c r="S36" s="59"/>
      <c r="T36" s="59">
        <v>1</v>
      </c>
      <c r="U36" s="59">
        <v>1</v>
      </c>
      <c r="V36" s="59"/>
      <c r="W36" s="57"/>
      <c r="X36" s="377" t="str">
        <f t="shared" ref="X36:X46" si="8">K36 &amp; IF(L36="",""," " &amp; UPPER($L$5) &amp; "'" &amp; L36 &amp; "'")  &amp; IF(M36=1," " &amp; UPPER($M$5),"") &amp; IF(N36=1," " &amp; UPPER($N$5),"") &amp; IF(U36=1," " &amp; UPPER($U$5),"") &amp; IF(V36=1," " &amp; UPPER($V$5),"") &amp; IF(W36=1," " &amp; UPPER($W$5),"") &amp; ","</f>
        <v>item_id INT(11) NOT NULL PRIMARY KEY AUTO_INCREMENT,</v>
      </c>
      <c r="Y36" s="148" t="str">
        <f t="shared" si="3"/>
        <v/>
      </c>
      <c r="Z36" s="305"/>
      <c r="AD36" s="41"/>
      <c r="AE36" s="41"/>
      <c r="AF36" s="41"/>
      <c r="AG36" s="41"/>
      <c r="AH36" s="41"/>
      <c r="AI36" s="41"/>
      <c r="AJ36" s="41"/>
      <c r="AK36" s="41"/>
      <c r="AL36" s="38"/>
      <c r="AM36" s="38"/>
      <c r="AN36" s="38"/>
      <c r="AO36" s="38"/>
      <c r="AP36" s="40"/>
      <c r="AQ36" s="39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7"/>
    </row>
    <row r="37" spans="1:68" s="42" customFormat="1" x14ac:dyDescent="0.4">
      <c r="A37" s="36"/>
      <c r="B37" s="91" t="s">
        <v>376</v>
      </c>
      <c r="C37" s="143" t="s">
        <v>730</v>
      </c>
      <c r="D37" s="177" t="s">
        <v>574</v>
      </c>
      <c r="E37" s="143" t="s">
        <v>483</v>
      </c>
      <c r="F37" s="111" t="str">
        <f t="shared" ref="F37:F46" si="9">D37 &amp;E37</f>
        <v>item_name</v>
      </c>
      <c r="G37" s="207" t="s">
        <v>107</v>
      </c>
      <c r="H37" s="303">
        <v>100</v>
      </c>
      <c r="I37" s="54"/>
      <c r="J37" s="54"/>
      <c r="K37" s="374" t="str">
        <f t="shared" si="7"/>
        <v>item_name VARCHAR(100)</v>
      </c>
      <c r="L37" s="54"/>
      <c r="M37" s="53">
        <v>1</v>
      </c>
      <c r="N37" s="53"/>
      <c r="O37" s="53"/>
      <c r="P37" s="53"/>
      <c r="Q37" s="53"/>
      <c r="R37" s="53"/>
      <c r="S37" s="53"/>
      <c r="T37" s="53"/>
      <c r="U37" s="53"/>
      <c r="V37" s="53"/>
      <c r="W37" s="51"/>
      <c r="X37" s="374" t="str">
        <f t="shared" si="8"/>
        <v>item_name VARCHAR(100) NOT NULL,</v>
      </c>
      <c r="Y37" s="148" t="str">
        <f t="shared" si="3"/>
        <v/>
      </c>
      <c r="Z37" s="305"/>
      <c r="AD37" s="41"/>
      <c r="AE37" s="41"/>
      <c r="AF37" s="41"/>
      <c r="AG37" s="41"/>
      <c r="AH37" s="41"/>
      <c r="AI37" s="41"/>
      <c r="AJ37" s="41"/>
      <c r="AK37" s="41"/>
      <c r="AL37" s="38"/>
      <c r="AM37" s="38"/>
      <c r="AN37" s="38"/>
      <c r="AO37" s="38"/>
      <c r="AP37" s="40"/>
      <c r="AQ37" s="39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7"/>
    </row>
    <row r="38" spans="1:68" s="42" customFormat="1" x14ac:dyDescent="0.4">
      <c r="A38" s="36"/>
      <c r="B38" s="293" t="s">
        <v>403</v>
      </c>
      <c r="C38" s="314" t="s">
        <v>723</v>
      </c>
      <c r="D38" s="177" t="s">
        <v>375</v>
      </c>
      <c r="E38" s="143" t="s">
        <v>464</v>
      </c>
      <c r="F38" s="111" t="str">
        <f t="shared" si="9"/>
        <v>item_seller_id</v>
      </c>
      <c r="G38" s="208" t="s">
        <v>579</v>
      </c>
      <c r="H38" s="54">
        <v>12</v>
      </c>
      <c r="I38" s="54"/>
      <c r="J38" s="54"/>
      <c r="K38" s="374" t="str">
        <f t="shared" si="7"/>
        <v>item_seller_id VARCHAR(12)</v>
      </c>
      <c r="L38" s="54"/>
      <c r="M38" s="53">
        <v>1</v>
      </c>
      <c r="N38" s="53"/>
      <c r="O38" s="53"/>
      <c r="P38" s="53">
        <v>1</v>
      </c>
      <c r="Q38" s="123" t="s">
        <v>748</v>
      </c>
      <c r="R38" s="141" t="s">
        <v>580</v>
      </c>
      <c r="S38" s="257" t="s">
        <v>581</v>
      </c>
      <c r="T38" s="53"/>
      <c r="U38" s="53"/>
      <c r="V38" s="53"/>
      <c r="W38" s="51"/>
      <c r="X38" s="374" t="str">
        <f t="shared" si="8"/>
        <v>item_seller_id VARCHAR(12) NOT NULL,</v>
      </c>
      <c r="Y38" s="148" t="str">
        <f t="shared" si="3"/>
        <v xml:space="preserve"> CONSTRAINT FOR_item_seller_id FOREIGN KEY(item_seller_id) REFERENCES k2g1_seller(seller_id),</v>
      </c>
      <c r="Z38" s="305"/>
      <c r="AD38" s="41"/>
      <c r="AE38" s="41"/>
      <c r="AF38" s="41"/>
      <c r="AG38" s="41"/>
      <c r="AH38" s="41"/>
      <c r="AI38" s="41"/>
      <c r="AJ38" s="41"/>
      <c r="AK38" s="41"/>
      <c r="AL38" s="38"/>
      <c r="AM38" s="38"/>
      <c r="AN38" s="38"/>
      <c r="AO38" s="38"/>
      <c r="AP38" s="40"/>
      <c r="AQ38" s="39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7"/>
    </row>
    <row r="39" spans="1:68" s="42" customFormat="1" x14ac:dyDescent="0.4">
      <c r="A39" s="416"/>
      <c r="B39" s="417" t="s">
        <v>382</v>
      </c>
      <c r="C39" s="418" t="s">
        <v>406</v>
      </c>
      <c r="D39" s="419" t="s">
        <v>375</v>
      </c>
      <c r="E39" s="418" t="s">
        <v>469</v>
      </c>
      <c r="F39" s="420" t="str">
        <f t="shared" si="9"/>
        <v>item_price</v>
      </c>
      <c r="G39" s="208" t="s">
        <v>136</v>
      </c>
      <c r="H39" s="54">
        <v>7</v>
      </c>
      <c r="I39" s="345">
        <v>16777215</v>
      </c>
      <c r="J39" s="345">
        <v>9999999</v>
      </c>
      <c r="K39" s="374" t="str">
        <f t="shared" si="7"/>
        <v>item_price MEDIUMINT(7)</v>
      </c>
      <c r="L39" s="54"/>
      <c r="M39" s="53">
        <v>1</v>
      </c>
      <c r="N39" s="53"/>
      <c r="O39" s="53"/>
      <c r="P39" s="53"/>
      <c r="Q39" s="53"/>
      <c r="R39" s="53"/>
      <c r="S39" s="53"/>
      <c r="T39" s="53"/>
      <c r="U39" s="53"/>
      <c r="V39" s="53">
        <v>1</v>
      </c>
      <c r="W39" s="51"/>
      <c r="X39" s="374" t="str">
        <f t="shared" si="8"/>
        <v>item_price MEDIUMINT(7) NOT NULL UNSIGNED,</v>
      </c>
      <c r="Y39" s="170" t="str">
        <f t="shared" si="3"/>
        <v/>
      </c>
      <c r="Z39" s="305"/>
      <c r="AD39" s="41"/>
      <c r="AE39" s="41"/>
      <c r="AF39" s="41"/>
      <c r="AG39" s="41"/>
      <c r="AH39" s="41"/>
      <c r="AI39" s="41"/>
      <c r="AJ39" s="41"/>
      <c r="AK39" s="41"/>
      <c r="AL39" s="38"/>
      <c r="AM39" s="38"/>
      <c r="AN39" s="38"/>
      <c r="AO39" s="38"/>
      <c r="AP39" s="40"/>
      <c r="AQ39" s="39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7"/>
    </row>
    <row r="40" spans="1:68" s="42" customFormat="1" x14ac:dyDescent="0.4">
      <c r="A40" s="416"/>
      <c r="B40" s="417" t="s">
        <v>384</v>
      </c>
      <c r="C40" s="418" t="s">
        <v>384</v>
      </c>
      <c r="D40" s="419" t="s">
        <v>574</v>
      </c>
      <c r="E40" s="418" t="s">
        <v>495</v>
      </c>
      <c r="F40" s="420" t="str">
        <f t="shared" si="9"/>
        <v>item_quantity</v>
      </c>
      <c r="G40" s="208" t="s">
        <v>136</v>
      </c>
      <c r="H40" s="54">
        <v>3</v>
      </c>
      <c r="I40" s="345">
        <v>16777215</v>
      </c>
      <c r="J40" s="345">
        <v>999</v>
      </c>
      <c r="K40" s="374" t="str">
        <f t="shared" si="7"/>
        <v>item_quantity MEDIUMINT(3)</v>
      </c>
      <c r="L40" s="54"/>
      <c r="M40" s="53">
        <v>1</v>
      </c>
      <c r="N40" s="53"/>
      <c r="O40" s="53"/>
      <c r="P40" s="53"/>
      <c r="Q40" s="53"/>
      <c r="R40" s="53"/>
      <c r="S40" s="53"/>
      <c r="T40" s="53"/>
      <c r="U40" s="53"/>
      <c r="V40" s="53">
        <v>1</v>
      </c>
      <c r="W40" s="51"/>
      <c r="X40" s="374" t="str">
        <f t="shared" si="8"/>
        <v>item_quantity MEDIUMINT(3) NOT NULL UNSIGNED,</v>
      </c>
      <c r="Y40" s="170" t="str">
        <f t="shared" si="3"/>
        <v/>
      </c>
      <c r="Z40" s="305"/>
      <c r="AD40" s="41"/>
      <c r="AE40" s="41"/>
      <c r="AF40" s="41"/>
      <c r="AG40" s="41"/>
      <c r="AH40" s="41"/>
      <c r="AI40" s="41"/>
      <c r="AJ40" s="41"/>
      <c r="AK40" s="41"/>
      <c r="AL40" s="38"/>
      <c r="AM40" s="38"/>
      <c r="AN40" s="38"/>
      <c r="AO40" s="38"/>
      <c r="AP40" s="40"/>
      <c r="AQ40" s="39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7"/>
    </row>
    <row r="41" spans="1:68" s="42" customFormat="1" x14ac:dyDescent="0.4">
      <c r="A41" s="36"/>
      <c r="B41" s="293" t="s">
        <v>715</v>
      </c>
      <c r="C41" s="143" t="s">
        <v>731</v>
      </c>
      <c r="D41" s="177" t="s">
        <v>375</v>
      </c>
      <c r="E41" s="143" t="s">
        <v>585</v>
      </c>
      <c r="F41" s="111" t="str">
        <f t="shared" si="9"/>
        <v>item_condition_id</v>
      </c>
      <c r="G41" s="307" t="s">
        <v>123</v>
      </c>
      <c r="H41" s="54">
        <v>1</v>
      </c>
      <c r="I41" s="345">
        <v>127</v>
      </c>
      <c r="J41" s="345">
        <v>9</v>
      </c>
      <c r="K41" s="374" t="str">
        <f t="shared" si="7"/>
        <v>item_condition_id TINYINT(1)</v>
      </c>
      <c r="L41" s="54"/>
      <c r="M41" s="361">
        <v>1</v>
      </c>
      <c r="N41" s="53"/>
      <c r="O41" s="53"/>
      <c r="P41" s="53">
        <v>1</v>
      </c>
      <c r="Q41" s="143" t="s">
        <v>755</v>
      </c>
      <c r="R41" s="141" t="s">
        <v>586</v>
      </c>
      <c r="S41" s="257" t="s">
        <v>587</v>
      </c>
      <c r="T41" s="53"/>
      <c r="U41" s="53"/>
      <c r="V41" s="53"/>
      <c r="W41" s="51"/>
      <c r="X41" s="374" t="str">
        <f t="shared" si="8"/>
        <v>item_condition_id TINYINT(1) NOT NULL,</v>
      </c>
      <c r="Y41" s="148" t="str">
        <f t="shared" si="3"/>
        <v xml:space="preserve"> CONSTRAINT FOR_item_genre_condition FOREIGN KEY(item_condition_id) REFERENCES k2g1_condition(condition_id),</v>
      </c>
      <c r="Z41" s="305"/>
      <c r="AD41" s="41"/>
      <c r="AE41" s="41"/>
      <c r="AF41" s="41"/>
      <c r="AG41" s="41"/>
      <c r="AH41" s="41"/>
      <c r="AI41" s="41"/>
      <c r="AJ41" s="41"/>
      <c r="AK41" s="41"/>
      <c r="AL41" s="38"/>
      <c r="AM41" s="38"/>
      <c r="AN41" s="38"/>
      <c r="AO41" s="38"/>
      <c r="AP41" s="40"/>
      <c r="AQ41" s="39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7"/>
    </row>
    <row r="42" spans="1:68" s="42" customFormat="1" x14ac:dyDescent="0.4">
      <c r="A42" s="36"/>
      <c r="B42" s="293" t="s">
        <v>713</v>
      </c>
      <c r="C42" s="314" t="s">
        <v>722</v>
      </c>
      <c r="D42" s="177" t="s">
        <v>574</v>
      </c>
      <c r="E42" s="283" t="s">
        <v>496</v>
      </c>
      <c r="F42" s="111" t="str">
        <f t="shared" si="9"/>
        <v>item_genre_id</v>
      </c>
      <c r="G42" s="308" t="s">
        <v>123</v>
      </c>
      <c r="H42" s="54">
        <v>2</v>
      </c>
      <c r="I42" s="345">
        <v>127</v>
      </c>
      <c r="J42" s="345">
        <v>99</v>
      </c>
      <c r="K42" s="374" t="str">
        <f t="shared" si="7"/>
        <v>item_genre_id TINYINT(2)</v>
      </c>
      <c r="L42" s="54"/>
      <c r="M42" s="53">
        <v>1</v>
      </c>
      <c r="N42" s="53"/>
      <c r="O42" s="53"/>
      <c r="P42" s="53">
        <v>1</v>
      </c>
      <c r="Q42" s="405" t="s">
        <v>754</v>
      </c>
      <c r="R42" s="141" t="s">
        <v>589</v>
      </c>
      <c r="S42" s="257" t="s">
        <v>590</v>
      </c>
      <c r="T42" s="53"/>
      <c r="U42" s="53"/>
      <c r="V42" s="53"/>
      <c r="W42" s="51"/>
      <c r="X42" s="374" t="str">
        <f t="shared" si="8"/>
        <v>item_genre_id TINYINT(2) NOT NULL,</v>
      </c>
      <c r="Y42" s="148" t="str">
        <f t="shared" si="3"/>
        <v xml:space="preserve"> CONSTRAINT FOR_item_genre_id FOREIGN KEY(item_genre_id) REFERENCES k2g1_genre(genre_id),</v>
      </c>
      <c r="Z42" s="305"/>
      <c r="AD42" s="41"/>
      <c r="AE42" s="41"/>
      <c r="AF42" s="41"/>
      <c r="AG42" s="41"/>
      <c r="AH42" s="41"/>
      <c r="AI42" s="41"/>
      <c r="AJ42" s="41"/>
      <c r="AK42" s="41"/>
      <c r="AL42" s="38"/>
      <c r="AM42" s="38"/>
      <c r="AN42" s="38"/>
      <c r="AO42" s="38"/>
      <c r="AP42" s="40"/>
      <c r="AQ42" s="39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7"/>
    </row>
    <row r="43" spans="1:68" s="42" customFormat="1" x14ac:dyDescent="0.4">
      <c r="A43" s="36"/>
      <c r="B43" s="91" t="s">
        <v>388</v>
      </c>
      <c r="C43" s="143" t="s">
        <v>389</v>
      </c>
      <c r="D43" s="177" t="s">
        <v>375</v>
      </c>
      <c r="E43" s="284" t="s">
        <v>591</v>
      </c>
      <c r="F43" s="111" t="str">
        <f t="shared" si="9"/>
        <v>item_description</v>
      </c>
      <c r="G43" s="207" t="s">
        <v>592</v>
      </c>
      <c r="H43" s="94" t="s">
        <v>1</v>
      </c>
      <c r="I43" s="54"/>
      <c r="J43" s="54"/>
      <c r="K43" s="374" t="str">
        <f t="shared" si="7"/>
        <v>item_description TEXT</v>
      </c>
      <c r="L43" s="54"/>
      <c r="M43" s="53">
        <v>1</v>
      </c>
      <c r="N43" s="53"/>
      <c r="O43" s="53"/>
      <c r="P43" s="53"/>
      <c r="Q43" s="53"/>
      <c r="R43" s="53"/>
      <c r="S43" s="53"/>
      <c r="T43" s="53"/>
      <c r="U43" s="53"/>
      <c r="V43" s="53"/>
      <c r="W43" s="51"/>
      <c r="X43" s="374" t="str">
        <f t="shared" si="8"/>
        <v>item_description TEXT NOT NULL,</v>
      </c>
      <c r="Y43" s="148" t="str">
        <f t="shared" si="3"/>
        <v/>
      </c>
      <c r="Z43" s="305"/>
      <c r="AD43" s="41"/>
      <c r="AE43" s="41"/>
      <c r="AF43" s="41"/>
      <c r="AG43" s="41"/>
      <c r="AH43" s="41"/>
      <c r="AI43" s="41"/>
      <c r="AJ43" s="41"/>
      <c r="AK43" s="41"/>
      <c r="AL43" s="38"/>
      <c r="AM43" s="38"/>
      <c r="AN43" s="38"/>
      <c r="AO43" s="38"/>
      <c r="AP43" s="40"/>
      <c r="AQ43" s="39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7"/>
    </row>
    <row r="44" spans="1:68" s="42" customFormat="1" ht="43.5" customHeight="1" x14ac:dyDescent="0.4">
      <c r="A44" s="36"/>
      <c r="B44" s="91" t="s">
        <v>390</v>
      </c>
      <c r="C44" s="295" t="s">
        <v>593</v>
      </c>
      <c r="D44" s="177" t="s">
        <v>574</v>
      </c>
      <c r="E44" s="284" t="s">
        <v>595</v>
      </c>
      <c r="F44" s="111" t="str">
        <f t="shared" si="9"/>
        <v>item_image_pass</v>
      </c>
      <c r="G44" s="207" t="s">
        <v>107</v>
      </c>
      <c r="H44" s="303">
        <v>300</v>
      </c>
      <c r="I44" s="54"/>
      <c r="J44" s="54"/>
      <c r="K44" s="374" t="str">
        <f t="shared" si="7"/>
        <v>item_image_pass VARCHAR(300)</v>
      </c>
      <c r="L44" s="54"/>
      <c r="M44" s="53">
        <v>1</v>
      </c>
      <c r="N44" s="53"/>
      <c r="O44" s="53"/>
      <c r="P44" s="53"/>
      <c r="Q44" s="53"/>
      <c r="R44" s="53"/>
      <c r="S44" s="53"/>
      <c r="T44" s="53"/>
      <c r="U44" s="53"/>
      <c r="V44" s="53"/>
      <c r="W44" s="51"/>
      <c r="X44" s="374" t="str">
        <f t="shared" si="8"/>
        <v>item_image_pass VARCHAR(300) NOT NULL,</v>
      </c>
      <c r="Y44" s="148" t="str">
        <f t="shared" si="3"/>
        <v/>
      </c>
      <c r="Z44" s="305"/>
      <c r="AD44" s="41"/>
      <c r="AE44" s="41"/>
      <c r="AF44" s="41"/>
      <c r="AG44" s="41"/>
      <c r="AH44" s="41"/>
      <c r="AI44" s="41"/>
      <c r="AJ44" s="41"/>
      <c r="AK44" s="41"/>
      <c r="AL44" s="38"/>
      <c r="AM44" s="38"/>
      <c r="AN44" s="38"/>
      <c r="AO44" s="38"/>
      <c r="AP44" s="40"/>
      <c r="AQ44" s="39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7"/>
    </row>
    <row r="45" spans="1:68" s="42" customFormat="1" x14ac:dyDescent="0.4">
      <c r="A45" s="36"/>
      <c r="B45" s="91" t="s">
        <v>392</v>
      </c>
      <c r="C45" s="143" t="s">
        <v>393</v>
      </c>
      <c r="D45" s="177" t="s">
        <v>375</v>
      </c>
      <c r="E45" s="143" t="s">
        <v>460</v>
      </c>
      <c r="F45" s="111" t="str">
        <f t="shared" si="9"/>
        <v>item_time</v>
      </c>
      <c r="G45" s="207" t="s">
        <v>547</v>
      </c>
      <c r="H45" s="94" t="s">
        <v>1</v>
      </c>
      <c r="I45" s="94"/>
      <c r="J45" s="94"/>
      <c r="K45" s="374" t="str">
        <f t="shared" si="7"/>
        <v>item_time DATETIME</v>
      </c>
      <c r="L45" s="54"/>
      <c r="M45" s="53">
        <v>1</v>
      </c>
      <c r="N45" s="53"/>
      <c r="O45" s="53"/>
      <c r="P45" s="53"/>
      <c r="Q45" s="53"/>
      <c r="R45" s="53"/>
      <c r="S45" s="53"/>
      <c r="T45" s="53"/>
      <c r="U45" s="53"/>
      <c r="V45" s="53"/>
      <c r="W45" s="51"/>
      <c r="X45" s="374" t="str">
        <f t="shared" si="8"/>
        <v>item_time DATETIME NOT NULL,</v>
      </c>
      <c r="Y45" s="148" t="str">
        <f t="shared" si="3"/>
        <v/>
      </c>
      <c r="Z45" s="305"/>
      <c r="AD45" s="41"/>
      <c r="AE45" s="41"/>
      <c r="AF45" s="41"/>
      <c r="AG45" s="41"/>
      <c r="AH45" s="41"/>
      <c r="AI45" s="41"/>
      <c r="AJ45" s="41"/>
      <c r="AK45" s="41"/>
      <c r="AL45" s="38"/>
      <c r="AM45" s="38"/>
      <c r="AN45" s="38"/>
      <c r="AO45" s="38"/>
      <c r="AP45" s="40"/>
      <c r="AQ45" s="39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7"/>
    </row>
    <row r="46" spans="1:68" s="42" customFormat="1" ht="19.5" thickBot="1" x14ac:dyDescent="0.45">
      <c r="A46" s="103"/>
      <c r="B46" s="166" t="s">
        <v>354</v>
      </c>
      <c r="C46" s="203" t="s">
        <v>395</v>
      </c>
      <c r="D46" s="286" t="s">
        <v>574</v>
      </c>
      <c r="E46" s="203" t="s">
        <v>599</v>
      </c>
      <c r="F46" s="112" t="str">
        <f t="shared" si="9"/>
        <v>item_deleted</v>
      </c>
      <c r="G46" s="209" t="s">
        <v>123</v>
      </c>
      <c r="H46" s="363">
        <v>1</v>
      </c>
      <c r="I46" s="346">
        <v>127</v>
      </c>
      <c r="J46" s="346">
        <v>9</v>
      </c>
      <c r="K46" s="375" t="str">
        <f t="shared" si="7"/>
        <v>item_deleted TINYINT(1)</v>
      </c>
      <c r="L46" s="363">
        <v>0</v>
      </c>
      <c r="M46" s="47">
        <v>1</v>
      </c>
      <c r="N46" s="47"/>
      <c r="O46" s="47"/>
      <c r="P46" s="47"/>
      <c r="Q46" s="47"/>
      <c r="R46" s="47"/>
      <c r="S46" s="47"/>
      <c r="T46" s="47"/>
      <c r="U46" s="47"/>
      <c r="V46" s="47"/>
      <c r="W46" s="45"/>
      <c r="X46" s="375" t="str">
        <f t="shared" si="8"/>
        <v>item_deleted TINYINT(1) DEFAULT'0' NOT NULL,</v>
      </c>
      <c r="Y46" s="148" t="str">
        <f t="shared" si="3"/>
        <v/>
      </c>
      <c r="Z46" s="305"/>
      <c r="AD46" s="41"/>
      <c r="AE46" s="41"/>
      <c r="AF46" s="41"/>
      <c r="AG46" s="41"/>
      <c r="AH46" s="41"/>
      <c r="AI46" s="41"/>
      <c r="AJ46" s="41"/>
      <c r="AK46" s="41"/>
      <c r="AL46" s="38"/>
      <c r="AM46" s="38"/>
      <c r="AN46" s="38"/>
      <c r="AO46" s="38"/>
      <c r="AP46" s="40"/>
      <c r="AQ46" s="39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7"/>
    </row>
    <row r="47" spans="1:68" s="42" customFormat="1" x14ac:dyDescent="0.4">
      <c r="A47" s="36"/>
      <c r="B47"/>
      <c r="C47" s="294"/>
      <c r="D47"/>
      <c r="E47"/>
      <c r="F47"/>
      <c r="G47" s="173"/>
      <c r="H47"/>
      <c r="I47"/>
      <c r="J47"/>
      <c r="K47" s="376"/>
      <c r="L47"/>
      <c r="M47" s="300"/>
      <c r="N47" s="300"/>
      <c r="O47" s="300"/>
      <c r="P47" s="300"/>
      <c r="Q47" s="300"/>
      <c r="R47" s="300"/>
      <c r="S47" s="300"/>
      <c r="T47" s="300"/>
      <c r="U47" s="300"/>
      <c r="V47" s="300"/>
      <c r="W47" s="300"/>
      <c r="X47" s="415" t="str">
        <f>Y36 &amp; " " &amp; Y37 &amp; " " &amp; Y38 &amp; " " &amp; Y39 &amp; " " &amp; Y40 &amp; " " &amp; Y41 &amp; " " &amp; Y42 &amp; " " &amp; Y43 &amp; " " &amp; Y44 &amp; " " &amp; Y45 &amp; " " &amp; Y46 &amp; ")DEFAULT CHARSET=utf8;"</f>
        <v xml:space="preserve">   CONSTRAINT FOR_item_seller_id FOREIGN KEY(item_seller_id) REFERENCES k2g1_seller(seller_id),    CONSTRAINT FOR_item_genre_condition FOREIGN KEY(item_condition_id) REFERENCES k2g1_condition(condition_id),  CONSTRAINT FOR_item_genre_id FOREIGN KEY(item_genre_id) REFERENCES k2g1_genre(genre_id),    )DEFAULT CHARSET=utf8;</v>
      </c>
      <c r="Y47" s="148" t="str">
        <f t="shared" si="3"/>
        <v/>
      </c>
      <c r="Z47" s="305"/>
      <c r="AD47" s="41"/>
      <c r="AE47" s="41"/>
      <c r="AF47" s="41"/>
      <c r="AG47" s="41"/>
      <c r="AH47" s="41"/>
      <c r="AI47" s="41"/>
      <c r="AJ47" s="41"/>
      <c r="AK47" s="41"/>
      <c r="AL47" s="38"/>
      <c r="AM47" s="38"/>
      <c r="AN47" s="38"/>
      <c r="AO47" s="38"/>
      <c r="AP47" s="40"/>
      <c r="AQ47" s="39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7"/>
    </row>
    <row r="48" spans="1:68" s="42" customFormat="1" ht="24.95" customHeight="1" thickBot="1" x14ac:dyDescent="0.45">
      <c r="A48" s="36"/>
      <c r="B48" s="170" t="s">
        <v>751</v>
      </c>
      <c r="C48" s="294"/>
      <c r="D48"/>
      <c r="E48"/>
      <c r="F48"/>
      <c r="G48" s="173"/>
      <c r="H48"/>
      <c r="I48"/>
      <c r="J48"/>
      <c r="K48" s="376"/>
      <c r="L48"/>
      <c r="M48" s="300"/>
      <c r="N48" s="300"/>
      <c r="O48" s="300"/>
      <c r="P48" s="300"/>
      <c r="Q48" s="300"/>
      <c r="R48" s="300"/>
      <c r="S48" s="300"/>
      <c r="T48" s="300"/>
      <c r="U48" s="300"/>
      <c r="V48" s="300"/>
      <c r="W48" s="300"/>
      <c r="X48" s="376"/>
      <c r="Y48" s="148" t="str">
        <f t="shared" si="3"/>
        <v/>
      </c>
      <c r="Z48" s="305"/>
      <c r="AD48" s="41"/>
      <c r="AE48" s="41"/>
      <c r="AF48" s="41"/>
      <c r="AG48" s="41"/>
      <c r="AH48" s="41"/>
      <c r="AI48" s="41"/>
      <c r="AJ48" s="41"/>
      <c r="AK48" s="41"/>
      <c r="AL48" s="38"/>
      <c r="AM48" s="38"/>
      <c r="AN48" s="38"/>
      <c r="AO48" s="38"/>
      <c r="AP48" s="40"/>
      <c r="AQ48" s="39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7"/>
    </row>
    <row r="49" spans="1:68" s="42" customFormat="1" ht="19.5" thickBot="1" x14ac:dyDescent="0.45">
      <c r="A49" s="36"/>
      <c r="B49" s="535" t="s">
        <v>122</v>
      </c>
      <c r="C49" s="537" t="s">
        <v>100</v>
      </c>
      <c r="D49" s="539" t="s">
        <v>121</v>
      </c>
      <c r="E49" s="539"/>
      <c r="F49" s="537" t="s">
        <v>708</v>
      </c>
      <c r="G49" s="540" t="s">
        <v>120</v>
      </c>
      <c r="H49" s="539" t="s">
        <v>119</v>
      </c>
      <c r="I49" s="525" t="s">
        <v>741</v>
      </c>
      <c r="J49" s="526"/>
      <c r="K49" s="527" t="s">
        <v>746</v>
      </c>
      <c r="L49" s="537" t="s">
        <v>266</v>
      </c>
      <c r="M49" s="529" t="s">
        <v>118</v>
      </c>
      <c r="N49" s="529" t="s">
        <v>117</v>
      </c>
      <c r="O49" s="529" t="s">
        <v>116</v>
      </c>
      <c r="P49" s="529" t="s">
        <v>115</v>
      </c>
      <c r="Q49" s="549" t="s">
        <v>758</v>
      </c>
      <c r="R49" s="550"/>
      <c r="S49" s="529" t="s">
        <v>114</v>
      </c>
      <c r="T49" s="529" t="s">
        <v>113</v>
      </c>
      <c r="U49" s="529" t="s">
        <v>112</v>
      </c>
      <c r="V49" s="529" t="s">
        <v>160</v>
      </c>
      <c r="W49" s="533" t="s">
        <v>159</v>
      </c>
      <c r="X49" s="398" t="s">
        <v>747</v>
      </c>
      <c r="Y49" s="148" t="str">
        <f t="shared" si="3"/>
        <v/>
      </c>
      <c r="Z49" s="305"/>
      <c r="AD49" s="41"/>
      <c r="AE49" s="41"/>
      <c r="AF49" s="41"/>
      <c r="AG49" s="41"/>
      <c r="AH49" s="41"/>
      <c r="AI49" s="41"/>
      <c r="AJ49" s="41"/>
      <c r="AK49" s="41"/>
      <c r="AL49" s="38"/>
      <c r="AM49" s="38"/>
      <c r="AN49" s="38"/>
      <c r="AO49" s="38"/>
      <c r="AP49" s="40"/>
      <c r="AQ49" s="39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7"/>
    </row>
    <row r="50" spans="1:68" ht="19.5" thickBot="1" x14ac:dyDescent="0.45">
      <c r="B50" s="543"/>
      <c r="C50" s="544"/>
      <c r="D50" s="370" t="s">
        <v>111</v>
      </c>
      <c r="E50" s="370" t="s">
        <v>110</v>
      </c>
      <c r="F50" s="544"/>
      <c r="G50" s="545"/>
      <c r="H50" s="544"/>
      <c r="I50" s="384" t="s">
        <v>742</v>
      </c>
      <c r="J50" s="384" t="s">
        <v>743</v>
      </c>
      <c r="K50" s="528"/>
      <c r="L50" s="546"/>
      <c r="M50" s="530"/>
      <c r="N50" s="530"/>
      <c r="O50" s="530"/>
      <c r="P50" s="530"/>
      <c r="Q50" s="403" t="s">
        <v>756</v>
      </c>
      <c r="R50" s="404" t="s">
        <v>757</v>
      </c>
      <c r="S50" s="530"/>
      <c r="T50" s="530"/>
      <c r="U50" s="530"/>
      <c r="V50" s="530"/>
      <c r="W50" s="547"/>
      <c r="X50" s="397" t="str">
        <f xml:space="preserve"> "CREATE TABLE " &amp; B48 &amp; "("</f>
        <v>CREATE TABLE k2g1_review(</v>
      </c>
      <c r="Y50" s="148" t="str">
        <f t="shared" si="3"/>
        <v/>
      </c>
    </row>
    <row r="51" spans="1:68" x14ac:dyDescent="0.4">
      <c r="B51" s="406" t="s">
        <v>401</v>
      </c>
      <c r="C51" s="296" t="s">
        <v>720</v>
      </c>
      <c r="D51" s="288" t="s">
        <v>447</v>
      </c>
      <c r="E51" s="296" t="s">
        <v>605</v>
      </c>
      <c r="F51" s="289" t="str">
        <f>D51 &amp;E51</f>
        <v>review_order_id</v>
      </c>
      <c r="G51" s="256" t="s">
        <v>163</v>
      </c>
      <c r="H51" s="407">
        <v>11</v>
      </c>
      <c r="I51" s="408">
        <v>2147483647</v>
      </c>
      <c r="J51" s="408">
        <v>2147483647</v>
      </c>
      <c r="K51" s="382" t="str">
        <f t="shared" ref="K51:K55" si="10">F51 &amp; " " &amp; UPPER(G51) &amp; IF(H51 = "-","","(" &amp; H51 &amp; ")")</f>
        <v>review_order_id INT(11)</v>
      </c>
      <c r="L51" s="102"/>
      <c r="M51" s="78">
        <v>1</v>
      </c>
      <c r="N51" s="78">
        <v>1</v>
      </c>
      <c r="O51" s="78">
        <v>1</v>
      </c>
      <c r="P51" s="128" t="s">
        <v>606</v>
      </c>
      <c r="Q51" s="299" t="s">
        <v>752</v>
      </c>
      <c r="R51" s="128" t="s">
        <v>607</v>
      </c>
      <c r="S51" s="409" t="s">
        <v>608</v>
      </c>
      <c r="T51" s="78"/>
      <c r="U51" s="78"/>
      <c r="V51" s="78"/>
      <c r="W51" s="76"/>
      <c r="X51" s="387" t="str">
        <f t="shared" ref="X51:X55" si="11">K51 &amp; IF(L51="",""," " &amp; UPPER($L$5) &amp; "'" &amp; L51 &amp; "'")  &amp; IF(M51=1," " &amp; UPPER($M$5),"") &amp; IF(N51=1," " &amp; UPPER($N$5),"") &amp; IF(U51=1," " &amp; UPPER($U$5),"") &amp; IF(V51=1," " &amp; UPPER($V$5),"") &amp; IF(W51=1," " &amp; UPPER($W$5),"") &amp; ","</f>
        <v>review_order_id INT(11) NOT NULL PRIMARY KEY,</v>
      </c>
      <c r="Y51" s="148" t="str">
        <f t="shared" si="3"/>
        <v/>
      </c>
    </row>
    <row r="52" spans="1:68" s="42" customFormat="1" x14ac:dyDescent="0.4">
      <c r="A52" s="36"/>
      <c r="B52" s="265" t="s">
        <v>398</v>
      </c>
      <c r="C52" s="191" t="s">
        <v>618</v>
      </c>
      <c r="D52" s="179" t="s">
        <v>447</v>
      </c>
      <c r="E52" s="176" t="s">
        <v>460</v>
      </c>
      <c r="F52" s="111" t="str">
        <f t="shared" ref="F52:F55" si="12">D52 &amp;E52</f>
        <v>review_time</v>
      </c>
      <c r="G52" s="207" t="s">
        <v>547</v>
      </c>
      <c r="H52" s="309" t="s">
        <v>1</v>
      </c>
      <c r="I52" s="345"/>
      <c r="J52" s="345"/>
      <c r="K52" s="379" t="str">
        <f t="shared" si="10"/>
        <v>review_time DATETIME</v>
      </c>
      <c r="L52" s="176"/>
      <c r="M52" s="53">
        <v>1</v>
      </c>
      <c r="N52" s="301"/>
      <c r="O52" s="301"/>
      <c r="P52" s="301"/>
      <c r="Q52" s="301"/>
      <c r="R52" s="301"/>
      <c r="S52" s="301"/>
      <c r="T52" s="301"/>
      <c r="U52" s="301"/>
      <c r="V52" s="301"/>
      <c r="W52" s="302"/>
      <c r="X52" s="388" t="str">
        <f t="shared" si="11"/>
        <v>review_time DATETIME NOT NULL,</v>
      </c>
      <c r="Y52" s="148" t="str">
        <f t="shared" si="3"/>
        <v/>
      </c>
      <c r="Z52" s="305"/>
      <c r="AD52" s="41"/>
      <c r="AE52" s="41"/>
      <c r="AF52" s="41"/>
      <c r="AG52" s="41"/>
      <c r="AH52" s="41"/>
      <c r="AI52" s="41"/>
      <c r="AJ52" s="41"/>
      <c r="AK52" s="41"/>
      <c r="AL52" s="38"/>
      <c r="AM52" s="38"/>
      <c r="AN52" s="38"/>
      <c r="AO52" s="38"/>
      <c r="AP52" s="40"/>
      <c r="AQ52" s="39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7"/>
    </row>
    <row r="53" spans="1:68" s="42" customFormat="1" x14ac:dyDescent="0.4">
      <c r="A53" s="36"/>
      <c r="B53" s="265" t="s">
        <v>399</v>
      </c>
      <c r="C53" s="191" t="s">
        <v>432</v>
      </c>
      <c r="D53" s="179" t="s">
        <v>447</v>
      </c>
      <c r="E53" s="176" t="s">
        <v>461</v>
      </c>
      <c r="F53" s="111" t="str">
        <f t="shared" si="12"/>
        <v>review_good</v>
      </c>
      <c r="G53" s="307" t="s">
        <v>123</v>
      </c>
      <c r="H53" s="303">
        <v>1</v>
      </c>
      <c r="I53" s="345">
        <v>127</v>
      </c>
      <c r="J53" s="345">
        <v>9</v>
      </c>
      <c r="K53" s="374" t="str">
        <f t="shared" si="10"/>
        <v>review_good TINYINT(1)</v>
      </c>
      <c r="L53" s="176"/>
      <c r="M53" s="53">
        <v>1</v>
      </c>
      <c r="N53" s="301"/>
      <c r="O53" s="301"/>
      <c r="P53" s="301"/>
      <c r="Q53" s="301"/>
      <c r="R53" s="301"/>
      <c r="S53" s="301"/>
      <c r="T53" s="301"/>
      <c r="U53" s="301"/>
      <c r="V53" s="301"/>
      <c r="W53" s="302"/>
      <c r="X53" s="389" t="str">
        <f t="shared" si="11"/>
        <v>review_good TINYINT(1) NOT NULL,</v>
      </c>
      <c r="Y53" s="148" t="str">
        <f t="shared" si="3"/>
        <v/>
      </c>
      <c r="Z53" s="305"/>
      <c r="AD53" s="41"/>
      <c r="AE53" s="41"/>
      <c r="AF53" s="41"/>
      <c r="AG53" s="41"/>
      <c r="AH53" s="41"/>
      <c r="AI53" s="41"/>
      <c r="AJ53" s="41"/>
      <c r="AK53" s="41"/>
      <c r="AL53" s="38"/>
      <c r="AM53" s="38"/>
      <c r="AN53" s="38"/>
      <c r="AO53" s="38"/>
      <c r="AP53" s="40"/>
      <c r="AQ53" s="39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7"/>
    </row>
    <row r="54" spans="1:68" s="42" customFormat="1" x14ac:dyDescent="0.4">
      <c r="A54" s="36"/>
      <c r="B54" s="265" t="s">
        <v>621</v>
      </c>
      <c r="C54" s="191" t="s">
        <v>433</v>
      </c>
      <c r="D54" s="179" t="s">
        <v>447</v>
      </c>
      <c r="E54" s="176" t="s">
        <v>622</v>
      </c>
      <c r="F54" s="111" t="str">
        <f t="shared" si="12"/>
        <v>review_bad</v>
      </c>
      <c r="G54" s="307" t="s">
        <v>123</v>
      </c>
      <c r="H54" s="303">
        <v>1</v>
      </c>
      <c r="I54" s="345">
        <v>127</v>
      </c>
      <c r="J54" s="345">
        <v>9</v>
      </c>
      <c r="K54" s="374" t="str">
        <f t="shared" si="10"/>
        <v>review_bad TINYINT(1)</v>
      </c>
      <c r="L54" s="176"/>
      <c r="M54" s="53">
        <v>1</v>
      </c>
      <c r="N54" s="301"/>
      <c r="O54" s="301"/>
      <c r="P54" s="301"/>
      <c r="Q54" s="301"/>
      <c r="R54" s="301"/>
      <c r="S54" s="301"/>
      <c r="T54" s="301"/>
      <c r="U54" s="301"/>
      <c r="V54" s="301"/>
      <c r="W54" s="302"/>
      <c r="X54" s="389" t="str">
        <f t="shared" si="11"/>
        <v>review_bad TINYINT(1) NOT NULL,</v>
      </c>
      <c r="Y54" s="148" t="str">
        <f t="shared" si="3"/>
        <v/>
      </c>
      <c r="Z54" s="305"/>
      <c r="AD54" s="41"/>
      <c r="AE54" s="41"/>
      <c r="AF54" s="41"/>
      <c r="AG54" s="41"/>
      <c r="AH54" s="41"/>
      <c r="AI54" s="41"/>
      <c r="AJ54" s="41"/>
      <c r="AK54" s="41"/>
      <c r="AL54" s="38"/>
      <c r="AM54" s="38"/>
      <c r="AN54" s="38"/>
      <c r="AO54" s="38"/>
      <c r="AP54" s="40"/>
      <c r="AQ54" s="39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7"/>
    </row>
    <row r="55" spans="1:68" s="42" customFormat="1" ht="19.5" thickBot="1" x14ac:dyDescent="0.45">
      <c r="A55" s="36"/>
      <c r="B55" s="390" t="s">
        <v>402</v>
      </c>
      <c r="C55" s="391" t="s">
        <v>431</v>
      </c>
      <c r="D55" s="189" t="s">
        <v>447</v>
      </c>
      <c r="E55" s="188" t="s">
        <v>463</v>
      </c>
      <c r="F55" s="112" t="str">
        <f t="shared" si="12"/>
        <v>review_coment</v>
      </c>
      <c r="G55" s="206" t="s">
        <v>488</v>
      </c>
      <c r="H55" s="392" t="s">
        <v>1</v>
      </c>
      <c r="I55" s="346"/>
      <c r="J55" s="346"/>
      <c r="K55" s="393" t="str">
        <f t="shared" si="10"/>
        <v>review_coment TEXT</v>
      </c>
      <c r="L55" s="188"/>
      <c r="M55" s="47">
        <v>1</v>
      </c>
      <c r="N55" s="394"/>
      <c r="O55" s="394"/>
      <c r="P55" s="394"/>
      <c r="Q55" s="394"/>
      <c r="R55" s="394"/>
      <c r="S55" s="394"/>
      <c r="T55" s="394"/>
      <c r="U55" s="394"/>
      <c r="V55" s="394"/>
      <c r="W55" s="395"/>
      <c r="X55" s="396" t="str">
        <f t="shared" si="11"/>
        <v>review_coment TEXT NOT NULL,</v>
      </c>
      <c r="Y55" s="148" t="str">
        <f t="shared" si="3"/>
        <v/>
      </c>
      <c r="Z55" s="305"/>
      <c r="AD55" s="41"/>
      <c r="AE55" s="41"/>
      <c r="AF55" s="41"/>
      <c r="AG55" s="41"/>
      <c r="AH55" s="41"/>
      <c r="AI55" s="41"/>
      <c r="AJ55" s="41"/>
      <c r="AK55" s="41"/>
      <c r="AL55" s="38"/>
      <c r="AM55" s="38"/>
      <c r="AN55" s="38"/>
      <c r="AO55" s="38"/>
      <c r="AP55" s="40"/>
      <c r="AQ55" s="39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7"/>
    </row>
    <row r="56" spans="1:68" s="42" customFormat="1" x14ac:dyDescent="0.4">
      <c r="A56" s="36"/>
      <c r="B56"/>
      <c r="C56" s="294"/>
      <c r="D56"/>
      <c r="E56"/>
      <c r="F56"/>
      <c r="G56" s="173"/>
      <c r="H56"/>
      <c r="I56"/>
      <c r="J56"/>
      <c r="K56" s="376"/>
      <c r="L56"/>
      <c r="M56" s="300"/>
      <c r="N56" s="300"/>
      <c r="O56" s="300"/>
      <c r="P56" s="300"/>
      <c r="Q56" s="300"/>
      <c r="R56" s="300"/>
      <c r="S56" s="300"/>
      <c r="T56" s="300"/>
      <c r="U56" s="300"/>
      <c r="V56" s="300"/>
      <c r="W56" s="300"/>
      <c r="X56" s="415" t="str">
        <f>Y45 &amp; " " &amp; Y46 &amp; " " &amp; Y47 &amp; " " &amp; Y48 &amp; " " &amp; Y49 &amp; " " &amp; Y50 &amp; " " &amp; Y51 &amp; " " &amp; Y52 &amp; " " &amp; Y53 &amp; " " &amp; Y54 &amp; " " &amp; Y55 &amp; ")DEFAULT CHARSET=utf8;"</f>
        <v xml:space="preserve">          )DEFAULT CHARSET=utf8;</v>
      </c>
      <c r="Y56" s="148" t="str">
        <f t="shared" si="3"/>
        <v/>
      </c>
      <c r="Z56" s="305"/>
      <c r="AD56" s="41"/>
      <c r="AE56" s="41"/>
      <c r="AF56" s="41"/>
      <c r="AG56" s="41"/>
      <c r="AH56" s="41"/>
      <c r="AI56" s="41"/>
      <c r="AJ56" s="41"/>
      <c r="AK56" s="41"/>
      <c r="AL56" s="38"/>
      <c r="AM56" s="38"/>
      <c r="AN56" s="38"/>
      <c r="AO56" s="38"/>
      <c r="AP56" s="40"/>
      <c r="AQ56" s="39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7"/>
    </row>
    <row r="57" spans="1:68" s="42" customFormat="1" ht="24.95" customHeight="1" thickBot="1" x14ac:dyDescent="0.45">
      <c r="A57" s="36"/>
      <c r="B57" s="299" t="s">
        <v>752</v>
      </c>
      <c r="C57" s="294"/>
      <c r="D57"/>
      <c r="E57"/>
      <c r="F57"/>
      <c r="G57" s="173"/>
      <c r="H57"/>
      <c r="I57"/>
      <c r="J57"/>
      <c r="K57" s="376"/>
      <c r="L57"/>
      <c r="M57" s="300"/>
      <c r="N57" s="300"/>
      <c r="O57" s="300"/>
      <c r="P57" s="300"/>
      <c r="Q57" s="300"/>
      <c r="R57" s="300"/>
      <c r="S57" s="300"/>
      <c r="T57" s="300"/>
      <c r="U57" s="300"/>
      <c r="V57" s="300"/>
      <c r="W57" s="300"/>
      <c r="X57" s="376"/>
      <c r="Y57" s="148" t="str">
        <f t="shared" si="3"/>
        <v/>
      </c>
      <c r="Z57" s="305"/>
      <c r="AD57" s="41"/>
      <c r="AE57" s="41"/>
      <c r="AF57" s="41"/>
      <c r="AG57" s="41"/>
      <c r="AH57" s="41"/>
      <c r="AI57" s="41"/>
      <c r="AJ57" s="41"/>
      <c r="AK57" s="41"/>
      <c r="AL57" s="38"/>
      <c r="AM57" s="38"/>
      <c r="AN57" s="38"/>
      <c r="AO57" s="38"/>
      <c r="AP57" s="40"/>
      <c r="AQ57" s="39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7"/>
    </row>
    <row r="58" spans="1:68" s="42" customFormat="1" ht="19.5" thickBot="1" x14ac:dyDescent="0.45">
      <c r="A58" s="36"/>
      <c r="B58" s="535" t="s">
        <v>122</v>
      </c>
      <c r="C58" s="537" t="s">
        <v>100</v>
      </c>
      <c r="D58" s="539" t="s">
        <v>121</v>
      </c>
      <c r="E58" s="539"/>
      <c r="F58" s="537" t="s">
        <v>708</v>
      </c>
      <c r="G58" s="540" t="s">
        <v>120</v>
      </c>
      <c r="H58" s="539" t="s">
        <v>119</v>
      </c>
      <c r="I58" s="525" t="s">
        <v>741</v>
      </c>
      <c r="J58" s="526"/>
      <c r="K58" s="527" t="s">
        <v>746</v>
      </c>
      <c r="L58" s="537" t="s">
        <v>266</v>
      </c>
      <c r="M58" s="529" t="s">
        <v>118</v>
      </c>
      <c r="N58" s="529" t="s">
        <v>117</v>
      </c>
      <c r="O58" s="529" t="s">
        <v>116</v>
      </c>
      <c r="P58" s="529" t="s">
        <v>115</v>
      </c>
      <c r="Q58" s="549" t="s">
        <v>758</v>
      </c>
      <c r="R58" s="550"/>
      <c r="S58" s="529" t="s">
        <v>114</v>
      </c>
      <c r="T58" s="529" t="s">
        <v>113</v>
      </c>
      <c r="U58" s="529" t="s">
        <v>112</v>
      </c>
      <c r="V58" s="529" t="s">
        <v>160</v>
      </c>
      <c r="W58" s="533" t="s">
        <v>159</v>
      </c>
      <c r="X58" s="398" t="s">
        <v>747</v>
      </c>
      <c r="Y58" s="148" t="str">
        <f t="shared" si="3"/>
        <v/>
      </c>
      <c r="Z58" s="305"/>
      <c r="AD58" s="41"/>
      <c r="AE58" s="41"/>
      <c r="AF58" s="41"/>
      <c r="AG58" s="41"/>
      <c r="AH58" s="41"/>
      <c r="AI58" s="41"/>
      <c r="AJ58" s="41"/>
      <c r="AK58" s="41"/>
      <c r="AL58" s="38"/>
      <c r="AM58" s="38"/>
      <c r="AN58" s="38"/>
      <c r="AO58" s="38"/>
      <c r="AP58" s="40"/>
      <c r="AQ58" s="39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38"/>
      <c r="BP58" s="37"/>
    </row>
    <row r="59" spans="1:68" ht="19.5" thickBot="1" x14ac:dyDescent="0.45">
      <c r="B59" s="536"/>
      <c r="C59" s="538"/>
      <c r="D59" s="368" t="s">
        <v>111</v>
      </c>
      <c r="E59" s="368" t="s">
        <v>110</v>
      </c>
      <c r="F59" s="538"/>
      <c r="G59" s="541"/>
      <c r="H59" s="538"/>
      <c r="I59" s="369" t="s">
        <v>742</v>
      </c>
      <c r="J59" s="369" t="s">
        <v>743</v>
      </c>
      <c r="K59" s="528"/>
      <c r="L59" s="542"/>
      <c r="M59" s="532"/>
      <c r="N59" s="532"/>
      <c r="O59" s="532"/>
      <c r="P59" s="532"/>
      <c r="Q59" s="399" t="s">
        <v>756</v>
      </c>
      <c r="R59" s="400" t="s">
        <v>757</v>
      </c>
      <c r="S59" s="532"/>
      <c r="T59" s="532"/>
      <c r="U59" s="532"/>
      <c r="V59" s="532"/>
      <c r="W59" s="534"/>
      <c r="X59" s="397" t="str">
        <f xml:space="preserve"> "CREATE TABLE " &amp; B57 &amp; "("</f>
        <v>CREATE TABLE k2g1_order(</v>
      </c>
      <c r="Y59" s="148" t="str">
        <f t="shared" si="3"/>
        <v/>
      </c>
    </row>
    <row r="60" spans="1:68" s="42" customFormat="1" x14ac:dyDescent="0.4">
      <c r="A60" s="36"/>
      <c r="B60" s="137" t="s">
        <v>401</v>
      </c>
      <c r="C60" s="181" t="s">
        <v>720</v>
      </c>
      <c r="D60" s="193" t="s">
        <v>448</v>
      </c>
      <c r="E60" s="194" t="s">
        <v>97</v>
      </c>
      <c r="F60" s="110" t="str">
        <f t="shared" ref="F60:F71" si="13">D60 &amp;E60</f>
        <v>order_id</v>
      </c>
      <c r="G60" s="292" t="s">
        <v>486</v>
      </c>
      <c r="H60" s="352">
        <v>11</v>
      </c>
      <c r="I60" s="349">
        <v>2147483647</v>
      </c>
      <c r="J60" s="349">
        <v>2147483647</v>
      </c>
      <c r="K60" s="377" t="str">
        <f t="shared" ref="K60:K71" si="14">F60 &amp; " " &amp; UPPER(G60) &amp; IF(H60 = "-","","(" &amp; H60 &amp; ")")</f>
        <v>order_id INT(11)</v>
      </c>
      <c r="L60" s="385"/>
      <c r="M60" s="59">
        <v>1</v>
      </c>
      <c r="N60" s="59">
        <v>1</v>
      </c>
      <c r="O60" s="59">
        <v>1</v>
      </c>
      <c r="P60" s="353"/>
      <c r="Q60" s="353"/>
      <c r="R60" s="353"/>
      <c r="S60" s="353"/>
      <c r="T60" s="359"/>
      <c r="U60" s="359">
        <v>1</v>
      </c>
      <c r="V60" s="353"/>
      <c r="W60" s="354"/>
      <c r="X60" s="377" t="str">
        <f t="shared" ref="X60:X71" si="15">K60 &amp; IF(L60="",""," " &amp; UPPER($L$5) &amp; "'" &amp; L60 &amp; "'")  &amp; IF(M60=1," " &amp; UPPER($M$5),"") &amp; IF(N60=1," " &amp; UPPER($N$5),"") &amp; IF(U60=1," " &amp; UPPER($U$5),"") &amp; IF(V60=1," " &amp; UPPER($V$5),"") &amp; IF(W60=1," " &amp; UPPER($W$5),"") &amp; ","</f>
        <v>order_id INT(11) NOT NULL PRIMARY KEY AUTO_INCREMENT,</v>
      </c>
      <c r="Y60" s="148" t="str">
        <f t="shared" si="3"/>
        <v/>
      </c>
      <c r="Z60" s="305"/>
      <c r="AD60" s="41"/>
      <c r="AE60" s="41"/>
      <c r="AF60" s="41"/>
      <c r="AG60" s="41"/>
      <c r="AH60" s="41"/>
      <c r="AI60" s="41"/>
      <c r="AJ60" s="41"/>
      <c r="AK60" s="41"/>
      <c r="AL60" s="38"/>
      <c r="AM60" s="38"/>
      <c r="AN60" s="38"/>
      <c r="AO60" s="38"/>
      <c r="AP60" s="40"/>
      <c r="AQ60" s="39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38"/>
      <c r="BN60" s="38"/>
      <c r="BO60" s="38"/>
      <c r="BP60" s="37"/>
    </row>
    <row r="61" spans="1:68" s="42" customFormat="1" x14ac:dyDescent="0.4">
      <c r="A61" s="36"/>
      <c r="B61" s="265" t="s">
        <v>398</v>
      </c>
      <c r="C61" s="316" t="s">
        <v>719</v>
      </c>
      <c r="D61" s="179" t="s">
        <v>448</v>
      </c>
      <c r="E61" s="176" t="s">
        <v>460</v>
      </c>
      <c r="F61" s="111" t="str">
        <f t="shared" si="13"/>
        <v>order_time</v>
      </c>
      <c r="G61" s="207" t="s">
        <v>547</v>
      </c>
      <c r="H61" s="309" t="s">
        <v>1</v>
      </c>
      <c r="I61" s="345"/>
      <c r="J61" s="345"/>
      <c r="K61" s="379" t="str">
        <f t="shared" si="14"/>
        <v>order_time DATETIME</v>
      </c>
      <c r="L61" s="266"/>
      <c r="M61" s="53">
        <v>1</v>
      </c>
      <c r="N61" s="301"/>
      <c r="O61" s="301"/>
      <c r="P61" s="301"/>
      <c r="Q61" s="301"/>
      <c r="R61" s="301"/>
      <c r="S61" s="301"/>
      <c r="T61" s="360"/>
      <c r="U61" s="360"/>
      <c r="V61" s="301"/>
      <c r="W61" s="302"/>
      <c r="X61" s="379" t="str">
        <f t="shared" si="15"/>
        <v>order_time DATETIME NOT NULL,</v>
      </c>
      <c r="Y61" s="148" t="str">
        <f t="shared" si="3"/>
        <v/>
      </c>
      <c r="Z61" s="305"/>
      <c r="AD61" s="41"/>
      <c r="AE61" s="41"/>
      <c r="AF61" s="41"/>
      <c r="AG61" s="41"/>
      <c r="AH61" s="41"/>
      <c r="AI61" s="41"/>
      <c r="AJ61" s="41"/>
      <c r="AK61" s="41"/>
      <c r="AL61" s="38"/>
      <c r="AM61" s="38"/>
      <c r="AN61" s="38"/>
      <c r="AO61" s="38"/>
      <c r="AP61" s="40"/>
      <c r="AQ61" s="39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7"/>
    </row>
    <row r="62" spans="1:68" s="42" customFormat="1" x14ac:dyDescent="0.4">
      <c r="A62" s="36"/>
      <c r="B62" s="265" t="s">
        <v>642</v>
      </c>
      <c r="C62" s="316" t="s">
        <v>718</v>
      </c>
      <c r="D62" s="179" t="s">
        <v>448</v>
      </c>
      <c r="E62" s="176" t="s">
        <v>644</v>
      </c>
      <c r="F62" s="111" t="str">
        <f t="shared" si="13"/>
        <v>order_eveluated</v>
      </c>
      <c r="G62" s="211" t="s">
        <v>123</v>
      </c>
      <c r="H62" s="54">
        <v>1</v>
      </c>
      <c r="I62" s="345">
        <v>127</v>
      </c>
      <c r="J62" s="345">
        <v>9</v>
      </c>
      <c r="K62" s="374" t="str">
        <f t="shared" si="14"/>
        <v>order_eveluated TINYINT(1)</v>
      </c>
      <c r="L62" s="386">
        <v>0</v>
      </c>
      <c r="M62" s="361">
        <v>1</v>
      </c>
      <c r="N62" s="301"/>
      <c r="O62" s="301"/>
      <c r="P62" s="301"/>
      <c r="Q62" s="301"/>
      <c r="R62" s="301"/>
      <c r="S62" s="301"/>
      <c r="T62" s="360"/>
      <c r="U62" s="360"/>
      <c r="V62" s="301"/>
      <c r="W62" s="302"/>
      <c r="X62" s="374" t="str">
        <f t="shared" si="15"/>
        <v>order_eveluated TINYINT(1) DEFAULT'0' NOT NULL,</v>
      </c>
      <c r="Y62" s="148" t="str">
        <f t="shared" si="3"/>
        <v/>
      </c>
      <c r="Z62" s="305"/>
      <c r="AD62" s="41"/>
      <c r="AE62" s="41"/>
      <c r="AF62" s="41"/>
      <c r="AG62" s="41"/>
      <c r="AH62" s="41"/>
      <c r="AI62" s="41"/>
      <c r="AJ62" s="41"/>
      <c r="AK62" s="41"/>
      <c r="AL62" s="38"/>
      <c r="AM62" s="38"/>
      <c r="AN62" s="38"/>
      <c r="AO62" s="38"/>
      <c r="AP62" s="40"/>
      <c r="AQ62" s="39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7"/>
    </row>
    <row r="63" spans="1:68" x14ac:dyDescent="0.4">
      <c r="B63" s="265" t="s">
        <v>407</v>
      </c>
      <c r="C63" s="314" t="s">
        <v>717</v>
      </c>
      <c r="D63" s="179" t="s">
        <v>448</v>
      </c>
      <c r="E63" s="143" t="s">
        <v>472</v>
      </c>
      <c r="F63" s="111" t="str">
        <f t="shared" si="13"/>
        <v>order_quantity</v>
      </c>
      <c r="G63" s="307" t="s">
        <v>136</v>
      </c>
      <c r="H63" s="310">
        <v>3</v>
      </c>
      <c r="I63" s="345">
        <v>16777215</v>
      </c>
      <c r="J63" s="345">
        <v>999</v>
      </c>
      <c r="K63" s="374" t="str">
        <f t="shared" si="14"/>
        <v>order_quantity MEDIUMINT(3)</v>
      </c>
      <c r="L63" s="54"/>
      <c r="M63" s="53">
        <v>1</v>
      </c>
      <c r="N63" s="53"/>
      <c r="O63" s="53"/>
      <c r="P63" s="53"/>
      <c r="Q63" s="53"/>
      <c r="R63" s="53"/>
      <c r="S63" s="53"/>
      <c r="T63" s="53"/>
      <c r="U63" s="53"/>
      <c r="V63" s="53"/>
      <c r="W63" s="51"/>
      <c r="X63" s="374" t="str">
        <f t="shared" si="15"/>
        <v>order_quantity MEDIUMINT(3) NOT NULL,</v>
      </c>
      <c r="Y63" s="148" t="str">
        <f t="shared" si="3"/>
        <v/>
      </c>
    </row>
    <row r="64" spans="1:68" x14ac:dyDescent="0.4">
      <c r="B64" s="91" t="s">
        <v>374</v>
      </c>
      <c r="C64" s="315" t="s">
        <v>475</v>
      </c>
      <c r="D64" s="179" t="s">
        <v>448</v>
      </c>
      <c r="E64" s="143" t="s">
        <v>649</v>
      </c>
      <c r="F64" s="111" t="str">
        <f t="shared" si="13"/>
        <v>order_item_id</v>
      </c>
      <c r="G64" s="211" t="s">
        <v>163</v>
      </c>
      <c r="H64" s="303">
        <v>11</v>
      </c>
      <c r="I64" s="345">
        <v>2147483647</v>
      </c>
      <c r="J64" s="345">
        <v>2147483647</v>
      </c>
      <c r="K64" s="374" t="str">
        <f t="shared" si="14"/>
        <v>order_item_id INT(11)</v>
      </c>
      <c r="L64" s="54"/>
      <c r="M64" s="53">
        <v>1</v>
      </c>
      <c r="N64" s="53"/>
      <c r="O64" s="53"/>
      <c r="P64" s="53">
        <v>1</v>
      </c>
      <c r="Q64" s="123" t="s">
        <v>750</v>
      </c>
      <c r="R64" s="141" t="s">
        <v>474</v>
      </c>
      <c r="S64" s="257" t="s">
        <v>651</v>
      </c>
      <c r="T64" s="53"/>
      <c r="U64" s="53"/>
      <c r="V64" s="53"/>
      <c r="W64" s="51"/>
      <c r="X64" s="374" t="str">
        <f t="shared" si="15"/>
        <v>order_item_id INT(11) NOT NULL,</v>
      </c>
      <c r="Y64" s="148" t="str">
        <f t="shared" si="3"/>
        <v xml:space="preserve"> CONSTRAINT FOR_order_item_id FOREIGN KEY(order_item_id) REFERENCES k2g1_item(item_id),</v>
      </c>
    </row>
    <row r="65" spans="1:68" x14ac:dyDescent="0.4">
      <c r="B65" s="91" t="s">
        <v>409</v>
      </c>
      <c r="C65" s="314" t="s">
        <v>716</v>
      </c>
      <c r="D65" s="179" t="s">
        <v>448</v>
      </c>
      <c r="E65" s="143" t="s">
        <v>477</v>
      </c>
      <c r="F65" s="111" t="str">
        <f t="shared" si="13"/>
        <v>order_user_id</v>
      </c>
      <c r="G65" s="211" t="s">
        <v>579</v>
      </c>
      <c r="H65" s="54">
        <v>12</v>
      </c>
      <c r="I65" s="345"/>
      <c r="J65" s="345"/>
      <c r="K65" s="374" t="str">
        <f t="shared" si="14"/>
        <v>order_user_id VARCHAR(12)</v>
      </c>
      <c r="L65" s="54"/>
      <c r="M65" s="53">
        <v>1</v>
      </c>
      <c r="N65" s="53"/>
      <c r="O65" s="53"/>
      <c r="P65" s="53"/>
      <c r="Q65" s="53"/>
      <c r="R65" s="53"/>
      <c r="S65" s="53"/>
      <c r="T65" s="53"/>
      <c r="U65" s="53"/>
      <c r="V65" s="53"/>
      <c r="W65" s="51"/>
      <c r="X65" s="374" t="str">
        <f t="shared" si="15"/>
        <v>order_user_id VARCHAR(12) NOT NULL,</v>
      </c>
      <c r="Y65" s="148" t="str">
        <f t="shared" si="3"/>
        <v/>
      </c>
    </row>
    <row r="66" spans="1:68" x14ac:dyDescent="0.4">
      <c r="B66" s="91" t="s">
        <v>665</v>
      </c>
      <c r="C66" s="143" t="s">
        <v>666</v>
      </c>
      <c r="D66" s="179" t="s">
        <v>448</v>
      </c>
      <c r="E66" s="143" t="s">
        <v>667</v>
      </c>
      <c r="F66" s="111" t="str">
        <f t="shared" si="13"/>
        <v>order_shipped</v>
      </c>
      <c r="G66" s="211" t="s">
        <v>123</v>
      </c>
      <c r="H66" s="54">
        <v>1</v>
      </c>
      <c r="I66" s="345">
        <v>127</v>
      </c>
      <c r="J66" s="345">
        <v>9</v>
      </c>
      <c r="K66" s="374" t="str">
        <f t="shared" si="14"/>
        <v>order_shipped TINYINT(1)</v>
      </c>
      <c r="L66" s="303">
        <v>0</v>
      </c>
      <c r="M66" s="361">
        <v>1</v>
      </c>
      <c r="N66" s="53"/>
      <c r="O66" s="53"/>
      <c r="P66" s="53"/>
      <c r="Q66" s="53"/>
      <c r="R66" s="53"/>
      <c r="S66" s="53"/>
      <c r="T66" s="53"/>
      <c r="U66" s="53"/>
      <c r="V66" s="53"/>
      <c r="W66" s="51"/>
      <c r="X66" s="374" t="str">
        <f t="shared" si="15"/>
        <v>order_shipped TINYINT(1) DEFAULT'0' NOT NULL,</v>
      </c>
      <c r="Y66" s="148" t="str">
        <f t="shared" si="3"/>
        <v/>
      </c>
    </row>
    <row r="67" spans="1:68" x14ac:dyDescent="0.4">
      <c r="B67" s="91" t="s">
        <v>360</v>
      </c>
      <c r="C67" s="143" t="s">
        <v>530</v>
      </c>
      <c r="D67" s="179" t="s">
        <v>448</v>
      </c>
      <c r="E67" s="143" t="s">
        <v>364</v>
      </c>
      <c r="F67" s="111" t="str">
        <f t="shared" si="13"/>
        <v>order_high_postalcode</v>
      </c>
      <c r="G67" s="207" t="s">
        <v>532</v>
      </c>
      <c r="H67" s="54">
        <v>3</v>
      </c>
      <c r="I67" s="345">
        <v>16777215</v>
      </c>
      <c r="J67" s="345">
        <v>999999</v>
      </c>
      <c r="K67" s="374" t="str">
        <f t="shared" si="14"/>
        <v>order_high_postalcode SMALLINT(3)</v>
      </c>
      <c r="L67" s="54"/>
      <c r="M67" s="53">
        <v>1</v>
      </c>
      <c r="N67" s="53"/>
      <c r="O67" s="53"/>
      <c r="P67" s="53"/>
      <c r="Q67" s="53"/>
      <c r="R67" s="53"/>
      <c r="S67" s="53"/>
      <c r="T67" s="53"/>
      <c r="U67" s="53"/>
      <c r="V67" s="53">
        <v>1</v>
      </c>
      <c r="W67" s="51">
        <v>1</v>
      </c>
      <c r="X67" s="374" t="str">
        <f t="shared" si="15"/>
        <v>order_high_postalcode SMALLINT(3) NOT NULL UNSIGNED ZEROFILL,</v>
      </c>
      <c r="Y67" s="148" t="str">
        <f t="shared" si="3"/>
        <v/>
      </c>
    </row>
    <row r="68" spans="1:68" x14ac:dyDescent="0.4">
      <c r="B68" s="91" t="s">
        <v>361</v>
      </c>
      <c r="C68" s="143" t="s">
        <v>533</v>
      </c>
      <c r="D68" s="179" t="s">
        <v>448</v>
      </c>
      <c r="E68" s="143" t="s">
        <v>365</v>
      </c>
      <c r="F68" s="111" t="str">
        <f t="shared" si="13"/>
        <v>order_low_postalcode</v>
      </c>
      <c r="G68" s="207" t="s">
        <v>532</v>
      </c>
      <c r="H68" s="54">
        <v>4</v>
      </c>
      <c r="I68" s="345">
        <v>16777215</v>
      </c>
      <c r="J68" s="345">
        <v>999</v>
      </c>
      <c r="K68" s="374" t="str">
        <f t="shared" si="14"/>
        <v>order_low_postalcode SMALLINT(4)</v>
      </c>
      <c r="L68" s="54"/>
      <c r="M68" s="53">
        <v>1</v>
      </c>
      <c r="N68" s="53"/>
      <c r="O68" s="53"/>
      <c r="P68" s="53"/>
      <c r="Q68" s="53"/>
      <c r="R68" s="53"/>
      <c r="S68" s="53"/>
      <c r="T68" s="53"/>
      <c r="U68" s="53"/>
      <c r="V68" s="53">
        <v>1</v>
      </c>
      <c r="W68" s="51">
        <v>1</v>
      </c>
      <c r="X68" s="374" t="str">
        <f t="shared" si="15"/>
        <v>order_low_postalcode SMALLINT(4) NOT NULL UNSIGNED ZEROFILL,</v>
      </c>
      <c r="Y68" s="148" t="str">
        <f t="shared" si="3"/>
        <v/>
      </c>
    </row>
    <row r="69" spans="1:68" x14ac:dyDescent="0.4">
      <c r="B69" s="56" t="s">
        <v>173</v>
      </c>
      <c r="C69" s="143" t="s">
        <v>672</v>
      </c>
      <c r="D69" s="179" t="s">
        <v>448</v>
      </c>
      <c r="E69" s="283" t="s">
        <v>168</v>
      </c>
      <c r="F69" s="111" t="str">
        <f t="shared" si="13"/>
        <v>order_address_1</v>
      </c>
      <c r="G69" s="208" t="s">
        <v>107</v>
      </c>
      <c r="H69" s="303">
        <v>12</v>
      </c>
      <c r="I69" s="345"/>
      <c r="J69" s="345"/>
      <c r="K69" s="374" t="str">
        <f t="shared" si="14"/>
        <v>order_address_1 VARCHAR(12)</v>
      </c>
      <c r="L69" s="54"/>
      <c r="M69" s="53">
        <v>1</v>
      </c>
      <c r="N69" s="53"/>
      <c r="O69" s="53"/>
      <c r="P69" s="53"/>
      <c r="Q69" s="53"/>
      <c r="R69" s="53"/>
      <c r="S69" s="53"/>
      <c r="T69" s="53"/>
      <c r="U69" s="53"/>
      <c r="V69" s="53"/>
      <c r="W69" s="51"/>
      <c r="X69" s="374" t="str">
        <f t="shared" si="15"/>
        <v>order_address_1 VARCHAR(12) NOT NULL,</v>
      </c>
      <c r="Y69" s="148" t="str">
        <f t="shared" si="3"/>
        <v/>
      </c>
    </row>
    <row r="70" spans="1:68" x14ac:dyDescent="0.4">
      <c r="B70" s="56" t="s">
        <v>175</v>
      </c>
      <c r="C70" s="143" t="s">
        <v>675</v>
      </c>
      <c r="D70" s="179" t="s">
        <v>448</v>
      </c>
      <c r="E70" s="284" t="s">
        <v>542</v>
      </c>
      <c r="F70" s="111" t="str">
        <f t="shared" si="13"/>
        <v>order_address_2</v>
      </c>
      <c r="G70" s="208" t="s">
        <v>579</v>
      </c>
      <c r="H70" s="303">
        <v>100</v>
      </c>
      <c r="I70" s="345"/>
      <c r="J70" s="345"/>
      <c r="K70" s="374" t="str">
        <f t="shared" si="14"/>
        <v>order_address_2 VARCHAR(100)</v>
      </c>
      <c r="L70" s="54"/>
      <c r="M70" s="53">
        <v>1</v>
      </c>
      <c r="N70" s="53"/>
      <c r="O70" s="53"/>
      <c r="P70" s="53"/>
      <c r="Q70" s="53"/>
      <c r="R70" s="53"/>
      <c r="S70" s="53"/>
      <c r="T70" s="53"/>
      <c r="U70" s="53"/>
      <c r="V70" s="53"/>
      <c r="W70" s="51"/>
      <c r="X70" s="374" t="str">
        <f t="shared" si="15"/>
        <v>order_address_2 VARCHAR(100) NOT NULL,</v>
      </c>
      <c r="Y70" s="148" t="str">
        <f t="shared" si="3"/>
        <v/>
      </c>
    </row>
    <row r="71" spans="1:68" ht="19.5" thickBot="1" x14ac:dyDescent="0.45">
      <c r="B71" s="364" t="s">
        <v>178</v>
      </c>
      <c r="C71" s="203" t="s">
        <v>677</v>
      </c>
      <c r="D71" s="189" t="s">
        <v>448</v>
      </c>
      <c r="E71" s="298" t="s">
        <v>544</v>
      </c>
      <c r="F71" s="112" t="str">
        <f t="shared" si="13"/>
        <v>order_address_3</v>
      </c>
      <c r="G71" s="366" t="s">
        <v>107</v>
      </c>
      <c r="H71" s="311">
        <v>100</v>
      </c>
      <c r="I71" s="346"/>
      <c r="J71" s="346"/>
      <c r="K71" s="375" t="str">
        <f t="shared" si="14"/>
        <v>order_address_3 VARCHAR(100)</v>
      </c>
      <c r="L71" s="363"/>
      <c r="M71" s="47">
        <v>1</v>
      </c>
      <c r="N71" s="47"/>
      <c r="O71" s="47"/>
      <c r="P71" s="47"/>
      <c r="Q71" s="47"/>
      <c r="R71" s="47"/>
      <c r="S71" s="47"/>
      <c r="T71" s="47"/>
      <c r="U71" s="47"/>
      <c r="V71" s="47"/>
      <c r="W71" s="45"/>
      <c r="X71" s="375" t="str">
        <f t="shared" si="15"/>
        <v>order_address_3 VARCHAR(100) NOT NULL,</v>
      </c>
      <c r="Y71" s="148" t="str">
        <f t="shared" si="3"/>
        <v/>
      </c>
    </row>
    <row r="72" spans="1:68" x14ac:dyDescent="0.4">
      <c r="B72" s="149"/>
      <c r="C72" s="148"/>
      <c r="D72" s="278"/>
      <c r="E72" s="279"/>
      <c r="F72" s="280"/>
      <c r="G72" s="281"/>
      <c r="H72" s="161"/>
      <c r="I72" s="161"/>
      <c r="J72" s="161"/>
      <c r="K72" s="381"/>
      <c r="L72" s="161"/>
      <c r="M72" s="282"/>
      <c r="N72" s="282"/>
      <c r="O72" s="282"/>
      <c r="P72" s="282"/>
      <c r="Q72" s="282"/>
      <c r="R72" s="282"/>
      <c r="S72" s="282"/>
      <c r="T72" s="282"/>
      <c r="U72" s="282"/>
      <c r="V72" s="282"/>
      <c r="W72" s="282"/>
      <c r="X72" s="415" t="str">
        <f>Y61 &amp; " " &amp; Y62 &amp; " " &amp; Y63 &amp; " " &amp; Y64 &amp; " " &amp; Y65 &amp; " " &amp; Y66 &amp; " " &amp; Y67 &amp; " " &amp; Y68 &amp; " " &amp; Y69 &amp; " " &amp; Y70 &amp; " " &amp; Y71 &amp; ")DEFAULT CHARSET=utf8;"</f>
        <v xml:space="preserve">    CONSTRAINT FOR_order_item_id FOREIGN KEY(order_item_id) REFERENCES k2g1_item(item_id),       )DEFAULT CHARSET=utf8;</v>
      </c>
      <c r="Y72" s="148" t="str">
        <f t="shared" ref="Y72:Y90" si="16">IF(P72=1," " &amp; UPPER($S$5) &amp; " " &amp; S72 &amp; " " &amp; UPPER($P$5) &amp; "(" &amp; F72 &amp; ")" &amp; " " &amp; UPPER($Q$5) &amp; " " &amp; Q72 &amp; "(" &amp; R72 &amp; "),","")</f>
        <v/>
      </c>
    </row>
    <row r="73" spans="1:68" s="42" customFormat="1" ht="24.95" customHeight="1" thickBot="1" x14ac:dyDescent="0.45">
      <c r="A73" s="36"/>
      <c r="B73" s="299" t="s">
        <v>753</v>
      </c>
      <c r="C73" s="294"/>
      <c r="D73"/>
      <c r="E73"/>
      <c r="F73"/>
      <c r="G73" s="173"/>
      <c r="H73"/>
      <c r="I73"/>
      <c r="J73"/>
      <c r="K73" s="376"/>
      <c r="L73"/>
      <c r="M73" s="300"/>
      <c r="N73" s="300"/>
      <c r="O73" s="300"/>
      <c r="P73" s="300"/>
      <c r="Q73" s="300"/>
      <c r="R73" s="300"/>
      <c r="S73" s="300"/>
      <c r="T73" s="300"/>
      <c r="U73" s="300"/>
      <c r="V73" s="300"/>
      <c r="W73" s="300"/>
      <c r="X73" s="376"/>
      <c r="Y73" s="148" t="str">
        <f t="shared" si="16"/>
        <v/>
      </c>
      <c r="Z73" s="305"/>
      <c r="AD73" s="41"/>
      <c r="AE73" s="41"/>
      <c r="AF73" s="41"/>
      <c r="AG73" s="41"/>
      <c r="AH73" s="41"/>
      <c r="AI73" s="41"/>
      <c r="AJ73" s="41"/>
      <c r="AK73" s="41"/>
      <c r="AL73" s="38"/>
      <c r="AM73" s="38"/>
      <c r="AN73" s="38"/>
      <c r="AO73" s="38"/>
      <c r="AP73" s="40"/>
      <c r="AQ73" s="39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8"/>
      <c r="BH73" s="38"/>
      <c r="BI73" s="38"/>
      <c r="BJ73" s="38"/>
      <c r="BK73" s="38"/>
      <c r="BL73" s="38"/>
      <c r="BM73" s="38"/>
      <c r="BN73" s="38"/>
      <c r="BO73" s="38"/>
      <c r="BP73" s="37"/>
    </row>
    <row r="74" spans="1:68" s="42" customFormat="1" ht="19.5" thickBot="1" x14ac:dyDescent="0.45">
      <c r="A74" s="36"/>
      <c r="B74" s="535" t="s">
        <v>122</v>
      </c>
      <c r="C74" s="537" t="s">
        <v>100</v>
      </c>
      <c r="D74" s="539" t="s">
        <v>121</v>
      </c>
      <c r="E74" s="539"/>
      <c r="F74" s="537" t="s">
        <v>708</v>
      </c>
      <c r="G74" s="540" t="s">
        <v>120</v>
      </c>
      <c r="H74" s="539" t="s">
        <v>119</v>
      </c>
      <c r="I74" s="525" t="s">
        <v>741</v>
      </c>
      <c r="J74" s="526"/>
      <c r="K74" s="527" t="s">
        <v>746</v>
      </c>
      <c r="L74" s="537" t="s">
        <v>266</v>
      </c>
      <c r="M74" s="529" t="s">
        <v>118</v>
      </c>
      <c r="N74" s="529" t="s">
        <v>117</v>
      </c>
      <c r="O74" s="529" t="s">
        <v>116</v>
      </c>
      <c r="P74" s="529" t="s">
        <v>115</v>
      </c>
      <c r="Q74" s="549" t="s">
        <v>758</v>
      </c>
      <c r="R74" s="550"/>
      <c r="S74" s="529" t="s">
        <v>114</v>
      </c>
      <c r="T74" s="529" t="s">
        <v>113</v>
      </c>
      <c r="U74" s="529" t="s">
        <v>112</v>
      </c>
      <c r="V74" s="529" t="s">
        <v>160</v>
      </c>
      <c r="W74" s="533" t="s">
        <v>159</v>
      </c>
      <c r="X74" s="398" t="s">
        <v>747</v>
      </c>
      <c r="Y74" s="148" t="str">
        <f t="shared" si="16"/>
        <v/>
      </c>
      <c r="Z74" s="305"/>
      <c r="AD74" s="41"/>
      <c r="AE74" s="41"/>
      <c r="AF74" s="41"/>
      <c r="AG74" s="41"/>
      <c r="AH74" s="41"/>
      <c r="AI74" s="41"/>
      <c r="AJ74" s="41"/>
      <c r="AK74" s="41"/>
      <c r="AL74" s="38"/>
      <c r="AM74" s="38"/>
      <c r="AN74" s="38"/>
      <c r="AO74" s="38"/>
      <c r="AP74" s="40"/>
      <c r="AQ74" s="39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  <c r="BE74" s="38"/>
      <c r="BF74" s="38"/>
      <c r="BG74" s="38"/>
      <c r="BH74" s="38"/>
      <c r="BI74" s="38"/>
      <c r="BJ74" s="38"/>
      <c r="BK74" s="38"/>
      <c r="BL74" s="38"/>
      <c r="BM74" s="38"/>
      <c r="BN74" s="38"/>
      <c r="BO74" s="38"/>
      <c r="BP74" s="37"/>
    </row>
    <row r="75" spans="1:68" ht="19.5" thickBot="1" x14ac:dyDescent="0.45">
      <c r="B75" s="536"/>
      <c r="C75" s="538"/>
      <c r="D75" s="368" t="s">
        <v>111</v>
      </c>
      <c r="E75" s="368" t="s">
        <v>110</v>
      </c>
      <c r="F75" s="538"/>
      <c r="G75" s="541"/>
      <c r="H75" s="538"/>
      <c r="I75" s="369" t="s">
        <v>742</v>
      </c>
      <c r="J75" s="369" t="s">
        <v>743</v>
      </c>
      <c r="K75" s="528"/>
      <c r="L75" s="542"/>
      <c r="M75" s="532"/>
      <c r="N75" s="532"/>
      <c r="O75" s="532"/>
      <c r="P75" s="532"/>
      <c r="Q75" s="399" t="s">
        <v>756</v>
      </c>
      <c r="R75" s="400" t="s">
        <v>757</v>
      </c>
      <c r="S75" s="532"/>
      <c r="T75" s="532"/>
      <c r="U75" s="532"/>
      <c r="V75" s="532"/>
      <c r="W75" s="534"/>
      <c r="X75" s="397" t="str">
        <f xml:space="preserve"> "CREATE TABLE " &amp; B73 &amp; "("</f>
        <v>CREATE TABLE k2g1_mail(</v>
      </c>
      <c r="Y75" s="148" t="str">
        <f t="shared" si="16"/>
        <v/>
      </c>
    </row>
    <row r="76" spans="1:68" x14ac:dyDescent="0.4">
      <c r="B76" s="137" t="s">
        <v>737</v>
      </c>
      <c r="C76" s="347" t="s">
        <v>711</v>
      </c>
      <c r="D76" s="182" t="s">
        <v>450</v>
      </c>
      <c r="E76" s="181" t="s">
        <v>685</v>
      </c>
      <c r="F76" s="110" t="str">
        <f t="shared" ref="F76:F77" si="17">D76 &amp;E76</f>
        <v>mail_hash</v>
      </c>
      <c r="G76" s="365" t="s">
        <v>107</v>
      </c>
      <c r="H76" s="362">
        <v>256</v>
      </c>
      <c r="I76" s="362"/>
      <c r="J76" s="362"/>
      <c r="K76" s="377" t="str">
        <f t="shared" ref="K76:K78" si="18">F76 &amp; " " &amp; UPPER(G76) &amp; IF(H76 = "-","","(" &amp; H76 &amp; ")")</f>
        <v>mail_hash VARCHAR(256)</v>
      </c>
      <c r="L76" s="362"/>
      <c r="M76" s="59">
        <v>1</v>
      </c>
      <c r="N76" s="59">
        <v>1</v>
      </c>
      <c r="O76" s="59">
        <v>1</v>
      </c>
      <c r="P76" s="59"/>
      <c r="Q76" s="59"/>
      <c r="R76" s="59"/>
      <c r="S76" s="59"/>
      <c r="T76" s="59"/>
      <c r="U76" s="59"/>
      <c r="V76" s="59"/>
      <c r="W76" s="57"/>
      <c r="X76" s="377" t="str">
        <f t="shared" ref="X76:X78" si="19">K76 &amp; IF(L76="",""," " &amp; UPPER($L$5) &amp; "'" &amp; L76 &amp; "'")  &amp; IF(M76=1," " &amp; UPPER($M$5),"") &amp; IF(N76=1," " &amp; UPPER($N$5),"") &amp; IF(U76=1," " &amp; UPPER($U$5),"") &amp; IF(V76=1," " &amp; UPPER($V$5),"") &amp; IF(W76=1," " &amp; UPPER($W$5),"") &amp; ","</f>
        <v>mail_hash VARCHAR(256) NOT NULL PRIMARY KEY,</v>
      </c>
      <c r="Y76" s="148" t="str">
        <f t="shared" si="16"/>
        <v/>
      </c>
    </row>
    <row r="77" spans="1:68" x14ac:dyDescent="0.4">
      <c r="B77" s="91" t="s">
        <v>736</v>
      </c>
      <c r="C77" s="314" t="s">
        <v>738</v>
      </c>
      <c r="D77" s="177" t="s">
        <v>450</v>
      </c>
      <c r="E77" s="143" t="s">
        <v>762</v>
      </c>
      <c r="F77" s="111" t="str">
        <f t="shared" si="17"/>
        <v>mail_pin_code</v>
      </c>
      <c r="G77" s="207" t="s">
        <v>761</v>
      </c>
      <c r="H77" s="54">
        <v>4</v>
      </c>
      <c r="I77" s="345">
        <v>32767</v>
      </c>
      <c r="J77" s="345">
        <v>9999</v>
      </c>
      <c r="K77" s="374" t="str">
        <f t="shared" si="18"/>
        <v>mail_pin_code VARCHAR(4)</v>
      </c>
      <c r="L77" s="54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1"/>
      <c r="X77" s="374" t="str">
        <f t="shared" si="19"/>
        <v>mail_pin_code VARCHAR(4),</v>
      </c>
      <c r="Y77" s="148" t="str">
        <f t="shared" si="16"/>
        <v/>
      </c>
    </row>
    <row r="78" spans="1:68" ht="19.5" thickBot="1" x14ac:dyDescent="0.45">
      <c r="B78" s="166" t="s">
        <v>422</v>
      </c>
      <c r="C78" s="313" t="s">
        <v>712</v>
      </c>
      <c r="D78" s="286" t="s">
        <v>449</v>
      </c>
      <c r="E78" s="203" t="s">
        <v>686</v>
      </c>
      <c r="F78" s="112" t="str">
        <f>D78 &amp;E78</f>
        <v>mail_limit_time</v>
      </c>
      <c r="G78" s="209" t="s">
        <v>547</v>
      </c>
      <c r="H78" s="367" t="s">
        <v>1</v>
      </c>
      <c r="I78" s="367"/>
      <c r="J78" s="367"/>
      <c r="K78" s="375" t="str">
        <f t="shared" si="18"/>
        <v>mail_limit_time DATETIME</v>
      </c>
      <c r="L78" s="363"/>
      <c r="M78" s="47">
        <v>1</v>
      </c>
      <c r="N78" s="47"/>
      <c r="O78" s="47"/>
      <c r="P78" s="47"/>
      <c r="Q78" s="47"/>
      <c r="R78" s="47"/>
      <c r="S78" s="47"/>
      <c r="T78" s="47"/>
      <c r="U78" s="47"/>
      <c r="V78" s="47"/>
      <c r="W78" s="45"/>
      <c r="X78" s="375" t="str">
        <f t="shared" si="19"/>
        <v>mail_limit_time DATETIME NOT NULL,</v>
      </c>
      <c r="Y78" s="148" t="str">
        <f t="shared" si="16"/>
        <v/>
      </c>
    </row>
    <row r="79" spans="1:68" x14ac:dyDescent="0.4"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5" t="str">
        <f>Y68 &amp; " " &amp; Y69 &amp; " " &amp; Y70 &amp; " " &amp; Y71 &amp; " " &amp; Y72 &amp; " " &amp; Y73 &amp; " " &amp; Y74 &amp; " " &amp; Y75 &amp; " " &amp; Y76 &amp; " " &amp; Y77 &amp; " " &amp; Y78 &amp; ")DEFAULT CHARSET=utf8;"</f>
        <v xml:space="preserve">          )DEFAULT CHARSET=utf8;</v>
      </c>
      <c r="Y79" s="148" t="str">
        <f t="shared" si="16"/>
        <v/>
      </c>
    </row>
    <row r="80" spans="1:68" s="42" customFormat="1" ht="24.95" customHeight="1" thickBot="1" x14ac:dyDescent="0.45">
      <c r="A80" s="36"/>
      <c r="B80" s="299" t="s">
        <v>754</v>
      </c>
      <c r="C80" s="294"/>
      <c r="D80"/>
      <c r="E80"/>
      <c r="F80"/>
      <c r="G80" s="173"/>
      <c r="H80"/>
      <c r="I80"/>
      <c r="J80"/>
      <c r="K80" s="376"/>
      <c r="L80"/>
      <c r="M80" s="300"/>
      <c r="N80" s="300"/>
      <c r="O80" s="300"/>
      <c r="P80" s="300"/>
      <c r="Q80" s="300"/>
      <c r="R80" s="300"/>
      <c r="S80" s="300"/>
      <c r="T80" s="300"/>
      <c r="U80" s="300"/>
      <c r="V80" s="300"/>
      <c r="W80" s="300"/>
      <c r="X80" s="376"/>
      <c r="Y80" s="148" t="str">
        <f t="shared" si="16"/>
        <v/>
      </c>
      <c r="Z80" s="305"/>
      <c r="AD80" s="41"/>
      <c r="AE80" s="41"/>
      <c r="AF80" s="41"/>
      <c r="AG80" s="41"/>
      <c r="AH80" s="41"/>
      <c r="AI80" s="41"/>
      <c r="AJ80" s="41"/>
      <c r="AK80" s="41"/>
      <c r="AL80" s="38"/>
      <c r="AM80" s="38"/>
      <c r="AN80" s="38"/>
      <c r="AO80" s="38"/>
      <c r="AP80" s="40"/>
      <c r="AQ80" s="39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38"/>
      <c r="BF80" s="38"/>
      <c r="BG80" s="38"/>
      <c r="BH80" s="38"/>
      <c r="BI80" s="38"/>
      <c r="BJ80" s="38"/>
      <c r="BK80" s="38"/>
      <c r="BL80" s="38"/>
      <c r="BM80" s="38"/>
      <c r="BN80" s="38"/>
      <c r="BO80" s="38"/>
      <c r="BP80" s="37"/>
    </row>
    <row r="81" spans="1:68" s="42" customFormat="1" ht="19.5" thickBot="1" x14ac:dyDescent="0.45">
      <c r="A81" s="401"/>
      <c r="B81" s="535" t="s">
        <v>122</v>
      </c>
      <c r="C81" s="537" t="s">
        <v>100</v>
      </c>
      <c r="D81" s="539" t="s">
        <v>121</v>
      </c>
      <c r="E81" s="539"/>
      <c r="F81" s="537" t="s">
        <v>708</v>
      </c>
      <c r="G81" s="540" t="s">
        <v>120</v>
      </c>
      <c r="H81" s="539" t="s">
        <v>119</v>
      </c>
      <c r="I81" s="525" t="s">
        <v>741</v>
      </c>
      <c r="J81" s="526"/>
      <c r="K81" s="527" t="s">
        <v>746</v>
      </c>
      <c r="L81" s="537" t="s">
        <v>266</v>
      </c>
      <c r="M81" s="529" t="s">
        <v>118</v>
      </c>
      <c r="N81" s="529" t="s">
        <v>117</v>
      </c>
      <c r="O81" s="529" t="s">
        <v>116</v>
      </c>
      <c r="P81" s="529" t="s">
        <v>115</v>
      </c>
      <c r="Q81" s="549" t="s">
        <v>758</v>
      </c>
      <c r="R81" s="550"/>
      <c r="S81" s="529" t="s">
        <v>114</v>
      </c>
      <c r="T81" s="529" t="s">
        <v>113</v>
      </c>
      <c r="U81" s="529" t="s">
        <v>112</v>
      </c>
      <c r="V81" s="529" t="s">
        <v>160</v>
      </c>
      <c r="W81" s="533" t="s">
        <v>159</v>
      </c>
      <c r="X81" s="398" t="s">
        <v>747</v>
      </c>
      <c r="Y81" s="148" t="str">
        <f t="shared" si="16"/>
        <v/>
      </c>
      <c r="Z81" s="305"/>
      <c r="AD81" s="41"/>
      <c r="AE81" s="41"/>
      <c r="AF81" s="41"/>
      <c r="AG81" s="41"/>
      <c r="AH81" s="41"/>
      <c r="AI81" s="41"/>
      <c r="AJ81" s="41"/>
      <c r="AK81" s="41"/>
      <c r="AL81" s="38"/>
      <c r="AM81" s="38"/>
      <c r="AN81" s="38"/>
      <c r="AO81" s="38"/>
      <c r="AP81" s="40"/>
      <c r="AQ81" s="39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38"/>
      <c r="BJ81" s="38"/>
      <c r="BK81" s="38"/>
      <c r="BL81" s="38"/>
      <c r="BM81" s="38"/>
      <c r="BN81" s="38"/>
      <c r="BO81" s="38"/>
      <c r="BP81" s="37"/>
    </row>
    <row r="82" spans="1:68" ht="19.5" thickBot="1" x14ac:dyDescent="0.45">
      <c r="A82" s="402"/>
      <c r="B82" s="543"/>
      <c r="C82" s="544"/>
      <c r="D82" s="370" t="s">
        <v>111</v>
      </c>
      <c r="E82" s="370" t="s">
        <v>110</v>
      </c>
      <c r="F82" s="544"/>
      <c r="G82" s="545"/>
      <c r="H82" s="544"/>
      <c r="I82" s="384" t="s">
        <v>742</v>
      </c>
      <c r="J82" s="384" t="s">
        <v>743</v>
      </c>
      <c r="K82" s="528"/>
      <c r="L82" s="546"/>
      <c r="M82" s="530"/>
      <c r="N82" s="530"/>
      <c r="O82" s="530"/>
      <c r="P82" s="530"/>
      <c r="Q82" s="403" t="s">
        <v>756</v>
      </c>
      <c r="R82" s="404" t="s">
        <v>757</v>
      </c>
      <c r="S82" s="530"/>
      <c r="T82" s="530"/>
      <c r="U82" s="530"/>
      <c r="V82" s="530"/>
      <c r="W82" s="547"/>
      <c r="X82" s="397" t="str">
        <f xml:space="preserve"> "CREATE TABLE " &amp; B80 &amp; "("</f>
        <v>CREATE TABLE k2g1_genre(</v>
      </c>
      <c r="Y82" s="148" t="str">
        <f t="shared" si="16"/>
        <v/>
      </c>
    </row>
    <row r="83" spans="1:68" x14ac:dyDescent="0.4">
      <c r="B83" s="100" t="s">
        <v>434</v>
      </c>
      <c r="C83" s="312" t="s">
        <v>713</v>
      </c>
      <c r="D83" s="288" t="s">
        <v>451</v>
      </c>
      <c r="E83" s="296" t="s">
        <v>482</v>
      </c>
      <c r="F83" s="289" t="str">
        <f t="shared" ref="F83:F84" si="20">D83 &amp;E83</f>
        <v>genre_id</v>
      </c>
      <c r="G83" s="383" t="s">
        <v>123</v>
      </c>
      <c r="H83" s="79">
        <v>2</v>
      </c>
      <c r="I83" s="79"/>
      <c r="J83" s="79"/>
      <c r="K83" s="382" t="str">
        <f t="shared" ref="K83:K84" si="21">F83 &amp; " " &amp; UPPER(G83) &amp; IF(H83 = "-","","(" &amp; H83 &amp; ")")</f>
        <v>genre_id TINYINT(2)</v>
      </c>
      <c r="L83" s="79"/>
      <c r="M83" s="78">
        <v>1</v>
      </c>
      <c r="N83" s="78">
        <v>1</v>
      </c>
      <c r="O83" s="78">
        <v>1</v>
      </c>
      <c r="P83" s="78"/>
      <c r="Q83" s="78"/>
      <c r="R83" s="78"/>
      <c r="S83" s="78"/>
      <c r="T83" s="78"/>
      <c r="U83" s="78"/>
      <c r="V83" s="78"/>
      <c r="W83" s="76"/>
      <c r="X83" s="382" t="str">
        <f t="shared" ref="X83:X84" si="22">K83 &amp; IF(L83="",""," " &amp; UPPER($L$5) &amp; "'" &amp; L83 &amp; "'")  &amp; IF(M83=1," " &amp; UPPER($M$5),"") &amp; IF(N83=1," " &amp; UPPER($N$5),"") &amp; IF(U83=1," " &amp; UPPER($U$5),"") &amp; IF(V83=1," " &amp; UPPER($V$5),"") &amp; IF(W83=1," " &amp; UPPER($W$5),"") &amp; ","</f>
        <v>genre_id TINYINT(2) NOT NULL PRIMARY KEY,</v>
      </c>
      <c r="Y83" s="148" t="str">
        <f t="shared" si="16"/>
        <v/>
      </c>
    </row>
    <row r="84" spans="1:68" ht="19.5" thickBot="1" x14ac:dyDescent="0.45">
      <c r="B84" s="166" t="s">
        <v>435</v>
      </c>
      <c r="C84" s="313" t="s">
        <v>714</v>
      </c>
      <c r="D84" s="198" t="s">
        <v>452</v>
      </c>
      <c r="E84" s="203" t="s">
        <v>483</v>
      </c>
      <c r="F84" s="112" t="str">
        <f t="shared" si="20"/>
        <v>genre_name</v>
      </c>
      <c r="G84" s="366" t="s">
        <v>107</v>
      </c>
      <c r="H84" s="311">
        <v>30</v>
      </c>
      <c r="I84" s="311"/>
      <c r="J84" s="311"/>
      <c r="K84" s="375" t="str">
        <f t="shared" si="21"/>
        <v>genre_name VARCHAR(30)</v>
      </c>
      <c r="L84" s="363"/>
      <c r="M84" s="47">
        <v>1</v>
      </c>
      <c r="N84" s="47"/>
      <c r="O84" s="47"/>
      <c r="P84" s="47"/>
      <c r="Q84" s="47"/>
      <c r="R84" s="47"/>
      <c r="S84" s="47"/>
      <c r="T84" s="47"/>
      <c r="U84" s="47"/>
      <c r="V84" s="47"/>
      <c r="W84" s="45"/>
      <c r="X84" s="375" t="str">
        <f t="shared" si="22"/>
        <v>genre_name VARCHAR(30) NOT NULL,</v>
      </c>
      <c r="Y84" s="148" t="str">
        <f t="shared" si="16"/>
        <v/>
      </c>
    </row>
    <row r="85" spans="1:68" x14ac:dyDescent="0.4"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5" t="str">
        <f>Y74 &amp; " " &amp; Y75 &amp; " " &amp; Y76 &amp; " " &amp; Y77 &amp; " " &amp; Y78 &amp; " " &amp; Y79 &amp; " " &amp; Y80 &amp; " " &amp; Y81 &amp; " " &amp; Y82 &amp; " " &amp; Y83 &amp; " " &amp; Y84 &amp; ")DEFAULT CHARSET=utf8;"</f>
        <v xml:space="preserve">          )DEFAULT CHARSET=utf8;</v>
      </c>
      <c r="Y85" s="148" t="str">
        <f t="shared" si="16"/>
        <v/>
      </c>
    </row>
    <row r="86" spans="1:68" ht="24.95" customHeight="1" thickBot="1" x14ac:dyDescent="0.45">
      <c r="B86" s="123" t="s">
        <v>755</v>
      </c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Y86" s="148" t="str">
        <f t="shared" si="16"/>
        <v/>
      </c>
    </row>
    <row r="87" spans="1:68" s="42" customFormat="1" ht="19.5" thickBot="1" x14ac:dyDescent="0.45">
      <c r="A87" s="36"/>
      <c r="B87" s="535" t="s">
        <v>122</v>
      </c>
      <c r="C87" s="537" t="s">
        <v>100</v>
      </c>
      <c r="D87" s="539" t="s">
        <v>121</v>
      </c>
      <c r="E87" s="539"/>
      <c r="F87" s="537" t="s">
        <v>708</v>
      </c>
      <c r="G87" s="540" t="s">
        <v>120</v>
      </c>
      <c r="H87" s="539" t="s">
        <v>119</v>
      </c>
      <c r="I87" s="525" t="s">
        <v>741</v>
      </c>
      <c r="J87" s="526"/>
      <c r="K87" s="527" t="s">
        <v>746</v>
      </c>
      <c r="L87" s="537" t="s">
        <v>266</v>
      </c>
      <c r="M87" s="529" t="s">
        <v>118</v>
      </c>
      <c r="N87" s="529" t="s">
        <v>117</v>
      </c>
      <c r="O87" s="529" t="s">
        <v>116</v>
      </c>
      <c r="P87" s="529" t="s">
        <v>115</v>
      </c>
      <c r="Q87" s="549" t="s">
        <v>758</v>
      </c>
      <c r="R87" s="550"/>
      <c r="S87" s="529" t="s">
        <v>114</v>
      </c>
      <c r="T87" s="529" t="s">
        <v>113</v>
      </c>
      <c r="U87" s="529" t="s">
        <v>112</v>
      </c>
      <c r="V87" s="529" t="s">
        <v>160</v>
      </c>
      <c r="W87" s="533" t="s">
        <v>159</v>
      </c>
      <c r="X87" s="398" t="s">
        <v>747</v>
      </c>
      <c r="Y87" s="148" t="str">
        <f t="shared" si="16"/>
        <v/>
      </c>
      <c r="Z87" s="305"/>
      <c r="AD87" s="41"/>
      <c r="AE87" s="41"/>
      <c r="AF87" s="41"/>
      <c r="AG87" s="41"/>
      <c r="AH87" s="41"/>
      <c r="AI87" s="41"/>
      <c r="AJ87" s="41"/>
      <c r="AK87" s="41"/>
      <c r="AL87" s="38"/>
      <c r="AM87" s="38"/>
      <c r="AN87" s="38"/>
      <c r="AO87" s="38"/>
      <c r="AP87" s="40"/>
      <c r="AQ87" s="39"/>
      <c r="AR87" s="38"/>
      <c r="AS87" s="38"/>
      <c r="AT87" s="38"/>
      <c r="AU87" s="38"/>
      <c r="AV87" s="38"/>
      <c r="AW87" s="38"/>
      <c r="AX87" s="38"/>
      <c r="AY87" s="38"/>
      <c r="AZ87" s="38"/>
      <c r="BA87" s="38"/>
      <c r="BB87" s="38"/>
      <c r="BC87" s="38"/>
      <c r="BD87" s="38"/>
      <c r="BE87" s="38"/>
      <c r="BF87" s="38"/>
      <c r="BG87" s="38"/>
      <c r="BH87" s="38"/>
      <c r="BI87" s="38"/>
      <c r="BJ87" s="38"/>
      <c r="BK87" s="38"/>
      <c r="BL87" s="38"/>
      <c r="BM87" s="38"/>
      <c r="BN87" s="38"/>
      <c r="BO87" s="38"/>
      <c r="BP87" s="37"/>
    </row>
    <row r="88" spans="1:68" ht="19.5" thickBot="1" x14ac:dyDescent="0.45">
      <c r="B88" s="536"/>
      <c r="C88" s="538"/>
      <c r="D88" s="368" t="s">
        <v>111</v>
      </c>
      <c r="E88" s="368" t="s">
        <v>110</v>
      </c>
      <c r="F88" s="538"/>
      <c r="G88" s="541"/>
      <c r="H88" s="538"/>
      <c r="I88" s="369" t="s">
        <v>742</v>
      </c>
      <c r="J88" s="369" t="s">
        <v>743</v>
      </c>
      <c r="K88" s="528"/>
      <c r="L88" s="542"/>
      <c r="M88" s="532"/>
      <c r="N88" s="532"/>
      <c r="O88" s="532"/>
      <c r="P88" s="532"/>
      <c r="Q88" s="399" t="s">
        <v>756</v>
      </c>
      <c r="R88" s="400" t="s">
        <v>757</v>
      </c>
      <c r="S88" s="532"/>
      <c r="T88" s="532"/>
      <c r="U88" s="532"/>
      <c r="V88" s="532"/>
      <c r="W88" s="534"/>
      <c r="X88" s="397" t="str">
        <f xml:space="preserve"> "CREATE TABLE " &amp; B86 &amp; "("</f>
        <v>CREATE TABLE k2g1_condition(</v>
      </c>
      <c r="Y88" s="148" t="str">
        <f t="shared" si="16"/>
        <v/>
      </c>
    </row>
    <row r="89" spans="1:68" x14ac:dyDescent="0.4">
      <c r="B89" s="137" t="s">
        <v>715</v>
      </c>
      <c r="C89" s="347" t="s">
        <v>715</v>
      </c>
      <c r="D89" s="182" t="s">
        <v>705</v>
      </c>
      <c r="E89" s="181" t="s">
        <v>97</v>
      </c>
      <c r="F89" s="110" t="str">
        <f t="shared" ref="F89:F90" si="23">D89 &amp;E89</f>
        <v>condition_id</v>
      </c>
      <c r="G89" s="356" t="s">
        <v>123</v>
      </c>
      <c r="H89" s="362">
        <v>1</v>
      </c>
      <c r="I89" s="349">
        <v>127</v>
      </c>
      <c r="J89" s="349">
        <v>9</v>
      </c>
      <c r="K89" s="377" t="str">
        <f t="shared" ref="K89:K90" si="24">F89 &amp; " " &amp; UPPER(G89) &amp; IF(H89 = "-","","(" &amp; H89 &amp; ")")</f>
        <v>condition_id TINYINT(1)</v>
      </c>
      <c r="L89" s="362"/>
      <c r="M89" s="59">
        <v>1</v>
      </c>
      <c r="N89" s="59">
        <v>1</v>
      </c>
      <c r="O89" s="59">
        <v>1</v>
      </c>
      <c r="P89" s="59"/>
      <c r="Q89" s="59"/>
      <c r="R89" s="59"/>
      <c r="S89" s="59"/>
      <c r="T89" s="59"/>
      <c r="U89" s="59"/>
      <c r="V89" s="59"/>
      <c r="W89" s="57"/>
      <c r="X89" s="377" t="str">
        <f t="shared" ref="X89:X90" si="25">K89 &amp; IF(L89="",""," " &amp; UPPER($L$5) &amp; "'" &amp; L89 &amp; "'")  &amp; IF(M89=1," " &amp; UPPER($M$5),"") &amp; IF(N89=1," " &amp; UPPER($N$5),"") &amp; IF(U89=1," " &amp; UPPER($U$5),"") &amp; IF(V89=1," " &amp; UPPER($V$5),"") &amp; IF(W89=1," " &amp; UPPER($W$5),"") &amp; ","</f>
        <v>condition_id TINYINT(1) NOT NULL PRIMARY KEY,</v>
      </c>
      <c r="Y89" s="148" t="str">
        <f t="shared" si="16"/>
        <v/>
      </c>
    </row>
    <row r="90" spans="1:68" ht="19.5" thickBot="1" x14ac:dyDescent="0.45">
      <c r="B90" s="166" t="s">
        <v>436</v>
      </c>
      <c r="C90" s="313" t="s">
        <v>745</v>
      </c>
      <c r="D90" s="198" t="s">
        <v>454</v>
      </c>
      <c r="E90" s="203" t="s">
        <v>484</v>
      </c>
      <c r="F90" s="112" t="str">
        <f t="shared" si="23"/>
        <v>condition_rank</v>
      </c>
      <c r="G90" s="366" t="s">
        <v>107</v>
      </c>
      <c r="H90" s="311">
        <v>30</v>
      </c>
      <c r="I90" s="311"/>
      <c r="J90" s="311"/>
      <c r="K90" s="375" t="str">
        <f t="shared" si="24"/>
        <v>condition_rank VARCHAR(30)</v>
      </c>
      <c r="L90" s="363"/>
      <c r="M90" s="47">
        <v>1</v>
      </c>
      <c r="N90" s="47"/>
      <c r="O90" s="47"/>
      <c r="P90" s="47"/>
      <c r="Q90" s="47"/>
      <c r="R90" s="47"/>
      <c r="S90" s="47"/>
      <c r="T90" s="47"/>
      <c r="U90" s="47"/>
      <c r="V90" s="47"/>
      <c r="W90" s="45"/>
      <c r="X90" s="375" t="str">
        <f t="shared" si="25"/>
        <v>condition_rank VARCHAR(30) NOT NULL,</v>
      </c>
      <c r="Y90" s="148" t="str">
        <f t="shared" si="16"/>
        <v/>
      </c>
    </row>
    <row r="91" spans="1:68" s="372" customFormat="1" x14ac:dyDescent="0.4">
      <c r="A91" s="36"/>
      <c r="B91" s="44"/>
      <c r="C91" s="106"/>
      <c r="D91" s="115"/>
      <c r="E91" s="123"/>
      <c r="F91" s="106"/>
      <c r="G91" s="205"/>
      <c r="H91" s="38"/>
      <c r="I91" s="38"/>
      <c r="J91" s="38"/>
      <c r="L91" s="38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5" t="str">
        <f>Y80 &amp; " " &amp; Y81 &amp; " " &amp; Y82 &amp; " " &amp; Y83 &amp; " " &amp; Y84 &amp; " " &amp; Y85 &amp; " " &amp; Y86 &amp; " " &amp; Y87 &amp; " " &amp; Y88 &amp; " " &amp; Y89 &amp; " " &amp; Y90 &amp; ")DEFAULT CHARSET=utf8;"</f>
        <v xml:space="preserve">          )DEFAULT CHARSET=utf8;</v>
      </c>
      <c r="Y91" s="413"/>
      <c r="Z91" s="305"/>
      <c r="AA91" s="42"/>
      <c r="AB91" s="42"/>
      <c r="AC91" s="42"/>
      <c r="AD91" s="41"/>
      <c r="AE91" s="41"/>
      <c r="AF91" s="41"/>
      <c r="AG91" s="41"/>
      <c r="AH91" s="41"/>
      <c r="AI91" s="41"/>
      <c r="AJ91" s="41"/>
      <c r="AK91" s="41"/>
      <c r="AL91" s="38"/>
      <c r="AM91" s="38"/>
      <c r="AN91" s="38"/>
      <c r="AO91" s="38"/>
      <c r="AP91" s="40"/>
      <c r="AQ91" s="39"/>
      <c r="AR91" s="38"/>
      <c r="AS91" s="38"/>
      <c r="AT91" s="38"/>
      <c r="AU91" s="38"/>
      <c r="AV91" s="38"/>
      <c r="AW91" s="38"/>
      <c r="AX91" s="38"/>
      <c r="AY91" s="38"/>
      <c r="AZ91" s="38"/>
      <c r="BA91" s="38"/>
      <c r="BB91" s="38"/>
      <c r="BC91" s="38"/>
      <c r="BD91" s="38"/>
      <c r="BE91" s="38"/>
      <c r="BF91" s="38"/>
      <c r="BG91" s="38"/>
      <c r="BH91" s="38"/>
      <c r="BI91" s="38"/>
      <c r="BJ91" s="38"/>
      <c r="BK91" s="38"/>
      <c r="BL91" s="38"/>
      <c r="BM91" s="38"/>
      <c r="BN91" s="38"/>
      <c r="BO91" s="38"/>
      <c r="BP91" s="37"/>
    </row>
    <row r="92" spans="1:68" s="372" customFormat="1" x14ac:dyDescent="0.4">
      <c r="A92" s="36"/>
      <c r="B92" s="44"/>
      <c r="C92" s="106"/>
      <c r="D92" s="115"/>
      <c r="E92" s="106"/>
      <c r="F92" s="106"/>
      <c r="G92" s="205"/>
      <c r="H92" s="38"/>
      <c r="I92" s="38"/>
      <c r="J92" s="38"/>
      <c r="L92" s="38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Y92" s="413"/>
      <c r="Z92" s="305"/>
      <c r="AA92" s="42"/>
      <c r="AB92" s="42"/>
      <c r="AC92" s="42"/>
      <c r="AD92" s="41"/>
      <c r="AE92" s="41"/>
      <c r="AF92" s="41"/>
      <c r="AG92" s="41"/>
      <c r="AH92" s="41"/>
      <c r="AI92" s="41"/>
      <c r="AJ92" s="41"/>
      <c r="AK92" s="41"/>
      <c r="AL92" s="38"/>
      <c r="AM92" s="38"/>
      <c r="AN92" s="38"/>
      <c r="AO92" s="38"/>
      <c r="AP92" s="40"/>
      <c r="AQ92" s="39"/>
      <c r="AR92" s="38"/>
      <c r="AS92" s="38"/>
      <c r="AT92" s="38"/>
      <c r="AU92" s="38"/>
      <c r="AV92" s="38"/>
      <c r="AW92" s="38"/>
      <c r="AX92" s="38"/>
      <c r="AY92" s="38"/>
      <c r="AZ92" s="38"/>
      <c r="BA92" s="38"/>
      <c r="BB92" s="38"/>
      <c r="BC92" s="38"/>
      <c r="BD92" s="38"/>
      <c r="BE92" s="38"/>
      <c r="BF92" s="38"/>
      <c r="BG92" s="38"/>
      <c r="BH92" s="38"/>
      <c r="BI92" s="38"/>
      <c r="BJ92" s="38"/>
      <c r="BK92" s="38"/>
      <c r="BL92" s="38"/>
      <c r="BM92" s="38"/>
      <c r="BN92" s="38"/>
      <c r="BO92" s="38"/>
      <c r="BP92" s="37"/>
    </row>
    <row r="93" spans="1:68" s="372" customFormat="1" x14ac:dyDescent="0.4">
      <c r="A93" s="36"/>
      <c r="B93" s="44"/>
      <c r="C93" s="106"/>
      <c r="D93" s="115"/>
      <c r="E93" s="106"/>
      <c r="F93" s="106"/>
      <c r="G93" s="205"/>
      <c r="H93" s="38"/>
      <c r="I93" s="38"/>
      <c r="J93" s="38"/>
      <c r="L93" s="38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Y93" s="413"/>
      <c r="Z93" s="305"/>
      <c r="AA93" s="42"/>
      <c r="AB93" s="42"/>
      <c r="AC93" s="42"/>
      <c r="AD93" s="41"/>
      <c r="AE93" s="41"/>
      <c r="AF93" s="41"/>
      <c r="AG93" s="41"/>
      <c r="AH93" s="41"/>
      <c r="AI93" s="41"/>
      <c r="AJ93" s="41"/>
      <c r="AK93" s="41"/>
      <c r="AL93" s="38"/>
      <c r="AM93" s="38"/>
      <c r="AN93" s="38"/>
      <c r="AO93" s="38"/>
      <c r="AP93" s="40"/>
      <c r="AQ93" s="39"/>
      <c r="AR93" s="38"/>
      <c r="AS93" s="38"/>
      <c r="AT93" s="38"/>
      <c r="AU93" s="38"/>
      <c r="AV93" s="38"/>
      <c r="AW93" s="38"/>
      <c r="AX93" s="38"/>
      <c r="AY93" s="38"/>
      <c r="AZ93" s="38"/>
      <c r="BA93" s="38"/>
      <c r="BB93" s="38"/>
      <c r="BC93" s="38"/>
      <c r="BD93" s="38"/>
      <c r="BE93" s="38"/>
      <c r="BF93" s="38"/>
      <c r="BG93" s="38"/>
      <c r="BH93" s="38"/>
      <c r="BI93" s="38"/>
      <c r="BJ93" s="38"/>
      <c r="BK93" s="38"/>
      <c r="BL93" s="38"/>
      <c r="BM93" s="38"/>
      <c r="BN93" s="38"/>
      <c r="BO93" s="38"/>
      <c r="BP93" s="37"/>
    </row>
    <row r="94" spans="1:68" s="372" customFormat="1" x14ac:dyDescent="0.4">
      <c r="A94" s="36"/>
      <c r="B94" s="44"/>
      <c r="C94" s="106"/>
      <c r="D94" s="115"/>
      <c r="E94" s="106"/>
      <c r="F94" s="106"/>
      <c r="G94" s="205"/>
      <c r="H94" s="38"/>
      <c r="I94" s="38"/>
      <c r="J94" s="38"/>
      <c r="L94" s="38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Y94" s="413"/>
      <c r="Z94" s="305"/>
      <c r="AA94" s="42"/>
      <c r="AB94" s="42"/>
      <c r="AC94" s="42"/>
      <c r="AD94" s="41"/>
      <c r="AE94" s="41"/>
      <c r="AF94" s="41"/>
      <c r="AG94" s="41"/>
      <c r="AH94" s="41"/>
      <c r="AI94" s="41"/>
      <c r="AJ94" s="41"/>
      <c r="AK94" s="41"/>
      <c r="AL94" s="38"/>
      <c r="AM94" s="38"/>
      <c r="AN94" s="38"/>
      <c r="AO94" s="38"/>
      <c r="AP94" s="40"/>
      <c r="AQ94" s="39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38"/>
      <c r="BI94" s="38"/>
      <c r="BJ94" s="38"/>
      <c r="BK94" s="38"/>
      <c r="BL94" s="38"/>
      <c r="BM94" s="38"/>
      <c r="BN94" s="38"/>
      <c r="BO94" s="38"/>
      <c r="BP94" s="37"/>
    </row>
    <row r="95" spans="1:68" s="372" customFormat="1" x14ac:dyDescent="0.4">
      <c r="A95" s="36"/>
      <c r="B95" s="44"/>
      <c r="C95" s="106"/>
      <c r="D95" s="115"/>
      <c r="E95" s="106"/>
      <c r="F95" s="106"/>
      <c r="G95" s="205"/>
      <c r="H95" s="38"/>
      <c r="I95" s="38"/>
      <c r="J95" s="38"/>
      <c r="L95" s="38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Y95" s="413"/>
      <c r="Z95" s="305"/>
      <c r="AA95" s="42"/>
      <c r="AB95" s="42"/>
      <c r="AC95" s="42"/>
      <c r="AD95" s="41"/>
      <c r="AE95" s="41"/>
      <c r="AF95" s="41"/>
      <c r="AG95" s="41"/>
      <c r="AH95" s="41"/>
      <c r="AI95" s="41"/>
      <c r="AJ95" s="41"/>
      <c r="AK95" s="41"/>
      <c r="AL95" s="38"/>
      <c r="AM95" s="38"/>
      <c r="AN95" s="38"/>
      <c r="AO95" s="38"/>
      <c r="AP95" s="40"/>
      <c r="AQ95" s="39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38"/>
      <c r="BP95" s="37"/>
    </row>
    <row r="96" spans="1:68" s="372" customFormat="1" x14ac:dyDescent="0.4">
      <c r="A96" s="36"/>
      <c r="B96" s="44"/>
      <c r="C96" s="106"/>
      <c r="D96" s="115"/>
      <c r="E96" s="106"/>
      <c r="F96" s="106"/>
      <c r="G96" s="205"/>
      <c r="H96" s="38"/>
      <c r="I96" s="38"/>
      <c r="J96" s="38"/>
      <c r="L96" s="38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Y96" s="413"/>
      <c r="Z96" s="305"/>
      <c r="AA96" s="42"/>
      <c r="AB96" s="42"/>
      <c r="AC96" s="42"/>
      <c r="AD96" s="41"/>
      <c r="AE96" s="41"/>
      <c r="AF96" s="41"/>
      <c r="AG96" s="41"/>
      <c r="AH96" s="41"/>
      <c r="AI96" s="41"/>
      <c r="AJ96" s="41"/>
      <c r="AK96" s="41"/>
      <c r="AL96" s="38"/>
      <c r="AM96" s="38"/>
      <c r="AN96" s="38"/>
      <c r="AO96" s="38"/>
      <c r="AP96" s="40"/>
      <c r="AQ96" s="39"/>
      <c r="AR96" s="38"/>
      <c r="AS96" s="38"/>
      <c r="AT96" s="38"/>
      <c r="AU96" s="38"/>
      <c r="AV96" s="38"/>
      <c r="AW96" s="38"/>
      <c r="AX96" s="38"/>
      <c r="AY96" s="38"/>
      <c r="AZ96" s="38"/>
      <c r="BA96" s="38"/>
      <c r="BB96" s="38"/>
      <c r="BC96" s="38"/>
      <c r="BD96" s="38"/>
      <c r="BE96" s="38"/>
      <c r="BF96" s="38"/>
      <c r="BG96" s="38"/>
      <c r="BH96" s="38"/>
      <c r="BI96" s="38"/>
      <c r="BJ96" s="38"/>
      <c r="BK96" s="38"/>
      <c r="BL96" s="38"/>
      <c r="BM96" s="38"/>
      <c r="BN96" s="38"/>
      <c r="BO96" s="38"/>
      <c r="BP96" s="37"/>
    </row>
    <row r="97" spans="1:68" s="372" customFormat="1" x14ac:dyDescent="0.4">
      <c r="A97" s="36"/>
      <c r="B97" s="44"/>
      <c r="C97" s="106"/>
      <c r="D97" s="115"/>
      <c r="E97" s="106"/>
      <c r="F97" s="106"/>
      <c r="G97" s="205"/>
      <c r="H97" s="38"/>
      <c r="I97" s="38"/>
      <c r="J97" s="38"/>
      <c r="L97" s="38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Y97" s="413"/>
      <c r="Z97" s="305"/>
      <c r="AA97" s="42"/>
      <c r="AB97" s="42"/>
      <c r="AC97" s="42"/>
      <c r="AD97" s="41"/>
      <c r="AE97" s="41"/>
      <c r="AF97" s="41"/>
      <c r="AG97" s="41"/>
      <c r="AH97" s="41"/>
      <c r="AI97" s="41"/>
      <c r="AJ97" s="41"/>
      <c r="AK97" s="41"/>
      <c r="AL97" s="38"/>
      <c r="AM97" s="38"/>
      <c r="AN97" s="38"/>
      <c r="AO97" s="38"/>
      <c r="AP97" s="40"/>
      <c r="AQ97" s="39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38"/>
      <c r="BP97" s="37"/>
    </row>
    <row r="98" spans="1:68" s="372" customFormat="1" x14ac:dyDescent="0.4">
      <c r="A98" s="36"/>
      <c r="B98" s="44"/>
      <c r="C98" s="106"/>
      <c r="D98" s="115"/>
      <c r="E98" s="106"/>
      <c r="F98" s="106"/>
      <c r="G98" s="205"/>
      <c r="H98" s="38"/>
      <c r="I98" s="38"/>
      <c r="J98" s="38"/>
      <c r="L98" s="38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Y98" s="413"/>
      <c r="Z98" s="305"/>
      <c r="AA98" s="42"/>
      <c r="AB98" s="42"/>
      <c r="AC98" s="42"/>
      <c r="AD98" s="41"/>
      <c r="AE98" s="41"/>
      <c r="AF98" s="41"/>
      <c r="AG98" s="41"/>
      <c r="AH98" s="41"/>
      <c r="AI98" s="41"/>
      <c r="AJ98" s="41"/>
      <c r="AK98" s="41"/>
      <c r="AL98" s="38"/>
      <c r="AM98" s="38"/>
      <c r="AN98" s="38"/>
      <c r="AO98" s="38"/>
      <c r="AP98" s="40"/>
      <c r="AQ98" s="39"/>
      <c r="AR98" s="38"/>
      <c r="AS98" s="38"/>
      <c r="AT98" s="38"/>
      <c r="AU98" s="38"/>
      <c r="AV98" s="38"/>
      <c r="AW98" s="38"/>
      <c r="AX98" s="38"/>
      <c r="AY98" s="38"/>
      <c r="AZ98" s="38"/>
      <c r="BA98" s="38"/>
      <c r="BB98" s="38"/>
      <c r="BC98" s="38"/>
      <c r="BD98" s="38"/>
      <c r="BE98" s="38"/>
      <c r="BF98" s="38"/>
      <c r="BG98" s="38"/>
      <c r="BH98" s="38"/>
      <c r="BI98" s="38"/>
      <c r="BJ98" s="38"/>
      <c r="BK98" s="38"/>
      <c r="BL98" s="38"/>
      <c r="BM98" s="38"/>
      <c r="BN98" s="38"/>
      <c r="BO98" s="38"/>
      <c r="BP98" s="37"/>
    </row>
    <row r="99" spans="1:68" s="372" customFormat="1" x14ac:dyDescent="0.4">
      <c r="A99" s="36"/>
      <c r="B99" s="44"/>
      <c r="C99" s="106"/>
      <c r="D99" s="115"/>
      <c r="E99" s="106"/>
      <c r="F99" s="106"/>
      <c r="G99" s="205"/>
      <c r="H99" s="38"/>
      <c r="I99" s="38"/>
      <c r="J99" s="38"/>
      <c r="L99" s="38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Y99" s="413"/>
      <c r="Z99" s="305"/>
      <c r="AA99" s="42"/>
      <c r="AB99" s="42"/>
      <c r="AC99" s="42"/>
      <c r="AD99" s="41"/>
      <c r="AE99" s="41"/>
      <c r="AF99" s="41"/>
      <c r="AG99" s="41"/>
      <c r="AH99" s="41"/>
      <c r="AI99" s="41"/>
      <c r="AJ99" s="41"/>
      <c r="AK99" s="41"/>
      <c r="AL99" s="38"/>
      <c r="AM99" s="38"/>
      <c r="AN99" s="38"/>
      <c r="AO99" s="38"/>
      <c r="AP99" s="40"/>
      <c r="AQ99" s="39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38"/>
      <c r="BI99" s="38"/>
      <c r="BJ99" s="38"/>
      <c r="BK99" s="38"/>
      <c r="BL99" s="38"/>
      <c r="BM99" s="38"/>
      <c r="BN99" s="38"/>
      <c r="BO99" s="38"/>
      <c r="BP99" s="37"/>
    </row>
    <row r="100" spans="1:68" s="372" customFormat="1" x14ac:dyDescent="0.4">
      <c r="A100" s="36"/>
      <c r="B100" s="44"/>
      <c r="C100" s="106"/>
      <c r="D100" s="115"/>
      <c r="E100" s="106"/>
      <c r="F100" s="106"/>
      <c r="G100" s="205"/>
      <c r="H100" s="38"/>
      <c r="I100" s="38"/>
      <c r="J100" s="38"/>
      <c r="L100" s="38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Y100" s="413"/>
      <c r="Z100" s="305"/>
      <c r="AA100" s="42"/>
      <c r="AB100" s="42"/>
      <c r="AC100" s="42"/>
      <c r="AD100" s="41"/>
      <c r="AE100" s="41"/>
      <c r="AF100" s="41"/>
      <c r="AG100" s="41"/>
      <c r="AH100" s="41"/>
      <c r="AI100" s="41"/>
      <c r="AJ100" s="41"/>
      <c r="AK100" s="41"/>
      <c r="AL100" s="38"/>
      <c r="AM100" s="38"/>
      <c r="AN100" s="38"/>
      <c r="AO100" s="38"/>
      <c r="AP100" s="40"/>
      <c r="AQ100" s="39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38"/>
      <c r="BP100" s="37"/>
    </row>
    <row r="101" spans="1:68" s="372" customFormat="1" x14ac:dyDescent="0.4">
      <c r="A101" s="36"/>
      <c r="B101" s="44"/>
      <c r="C101" s="106"/>
      <c r="D101" s="115"/>
      <c r="E101" s="106"/>
      <c r="F101" s="106"/>
      <c r="G101" s="205"/>
      <c r="H101" s="38"/>
      <c r="I101" s="38"/>
      <c r="J101" s="38"/>
      <c r="L101" s="38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Y101" s="413"/>
      <c r="Z101" s="305"/>
      <c r="AA101" s="42"/>
      <c r="AB101" s="42"/>
      <c r="AC101" s="42"/>
      <c r="AD101" s="41"/>
      <c r="AE101" s="41"/>
      <c r="AF101" s="41"/>
      <c r="AG101" s="41"/>
      <c r="AH101" s="41"/>
      <c r="AI101" s="41"/>
      <c r="AJ101" s="41"/>
      <c r="AK101" s="41"/>
      <c r="AL101" s="38"/>
      <c r="AM101" s="38"/>
      <c r="AN101" s="38"/>
      <c r="AO101" s="38"/>
      <c r="AP101" s="40"/>
      <c r="AQ101" s="39"/>
      <c r="AR101" s="38"/>
      <c r="AS101" s="38"/>
      <c r="AT101" s="38"/>
      <c r="AU101" s="38"/>
      <c r="AV101" s="38"/>
      <c r="AW101" s="38"/>
      <c r="AX101" s="38"/>
      <c r="AY101" s="38"/>
      <c r="AZ101" s="38"/>
      <c r="BA101" s="38"/>
      <c r="BB101" s="38"/>
      <c r="BC101" s="38"/>
      <c r="BD101" s="38"/>
      <c r="BE101" s="38"/>
      <c r="BF101" s="38"/>
      <c r="BG101" s="38"/>
      <c r="BH101" s="38"/>
      <c r="BI101" s="38"/>
      <c r="BJ101" s="38"/>
      <c r="BK101" s="38"/>
      <c r="BL101" s="38"/>
      <c r="BM101" s="38"/>
      <c r="BN101" s="38"/>
      <c r="BO101" s="38"/>
      <c r="BP101" s="37"/>
    </row>
    <row r="102" spans="1:68" s="372" customFormat="1" x14ac:dyDescent="0.4">
      <c r="A102" s="36"/>
      <c r="B102" s="44"/>
      <c r="C102" s="106"/>
      <c r="D102" s="115"/>
      <c r="E102" s="106"/>
      <c r="F102" s="106"/>
      <c r="G102" s="205"/>
      <c r="H102" s="38"/>
      <c r="I102" s="38"/>
      <c r="J102" s="38"/>
      <c r="L102" s="38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Y102" s="413"/>
      <c r="Z102" s="305"/>
      <c r="AA102" s="42"/>
      <c r="AB102" s="42"/>
      <c r="AC102" s="42"/>
      <c r="AD102" s="41"/>
      <c r="AE102" s="41"/>
      <c r="AF102" s="41"/>
      <c r="AG102" s="41"/>
      <c r="AH102" s="41"/>
      <c r="AI102" s="41"/>
      <c r="AJ102" s="41"/>
      <c r="AK102" s="41"/>
      <c r="AL102" s="38"/>
      <c r="AM102" s="38"/>
      <c r="AN102" s="38"/>
      <c r="AO102" s="38"/>
      <c r="AP102" s="40"/>
      <c r="AQ102" s="39"/>
      <c r="AR102" s="38"/>
      <c r="AS102" s="38"/>
      <c r="AT102" s="38"/>
      <c r="AU102" s="38"/>
      <c r="AV102" s="38"/>
      <c r="AW102" s="38"/>
      <c r="AX102" s="38"/>
      <c r="AY102" s="38"/>
      <c r="AZ102" s="38"/>
      <c r="BA102" s="38"/>
      <c r="BB102" s="38"/>
      <c r="BC102" s="38"/>
      <c r="BD102" s="38"/>
      <c r="BE102" s="38"/>
      <c r="BF102" s="38"/>
      <c r="BG102" s="38"/>
      <c r="BH102" s="38"/>
      <c r="BI102" s="38"/>
      <c r="BJ102" s="38"/>
      <c r="BK102" s="38"/>
      <c r="BL102" s="38"/>
      <c r="BM102" s="38"/>
      <c r="BN102" s="38"/>
      <c r="BO102" s="38"/>
      <c r="BP102" s="37"/>
    </row>
    <row r="103" spans="1:68" s="372" customFormat="1" x14ac:dyDescent="0.4">
      <c r="A103" s="36"/>
      <c r="B103" s="44"/>
      <c r="C103" s="106"/>
      <c r="D103" s="115"/>
      <c r="E103" s="106"/>
      <c r="F103" s="106"/>
      <c r="G103" s="205"/>
      <c r="H103" s="38"/>
      <c r="I103" s="38"/>
      <c r="J103" s="38"/>
      <c r="L103" s="38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Y103" s="413"/>
      <c r="Z103" s="305"/>
      <c r="AA103" s="42"/>
      <c r="AB103" s="42"/>
      <c r="AC103" s="42"/>
      <c r="AD103" s="41"/>
      <c r="AE103" s="41"/>
      <c r="AF103" s="41"/>
      <c r="AG103" s="41"/>
      <c r="AH103" s="41"/>
      <c r="AI103" s="41"/>
      <c r="AJ103" s="41"/>
      <c r="AK103" s="41"/>
      <c r="AL103" s="38"/>
      <c r="AM103" s="38"/>
      <c r="AN103" s="38"/>
      <c r="AO103" s="38"/>
      <c r="AP103" s="40"/>
      <c r="AQ103" s="39"/>
      <c r="AR103" s="38"/>
      <c r="AS103" s="38"/>
      <c r="AT103" s="38"/>
      <c r="AU103" s="38"/>
      <c r="AV103" s="38"/>
      <c r="AW103" s="38"/>
      <c r="AX103" s="38"/>
      <c r="AY103" s="38"/>
      <c r="AZ103" s="38"/>
      <c r="BA103" s="38"/>
      <c r="BB103" s="38"/>
      <c r="BC103" s="38"/>
      <c r="BD103" s="38"/>
      <c r="BE103" s="38"/>
      <c r="BF103" s="38"/>
      <c r="BG103" s="38"/>
      <c r="BH103" s="38"/>
      <c r="BI103" s="38"/>
      <c r="BJ103" s="38"/>
      <c r="BK103" s="38"/>
      <c r="BL103" s="38"/>
      <c r="BM103" s="38"/>
      <c r="BN103" s="38"/>
      <c r="BO103" s="38"/>
      <c r="BP103" s="37"/>
    </row>
    <row r="104" spans="1:68" s="372" customFormat="1" x14ac:dyDescent="0.4">
      <c r="A104" s="36"/>
      <c r="B104" s="44"/>
      <c r="C104" s="106"/>
      <c r="D104" s="115"/>
      <c r="E104" s="106"/>
      <c r="F104" s="106"/>
      <c r="G104" s="205"/>
      <c r="H104" s="38"/>
      <c r="I104" s="38"/>
      <c r="J104" s="38"/>
      <c r="L104" s="38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Y104" s="413"/>
      <c r="Z104" s="305"/>
      <c r="AA104" s="42"/>
      <c r="AB104" s="42"/>
      <c r="AC104" s="42"/>
      <c r="AD104" s="41"/>
      <c r="AE104" s="41"/>
      <c r="AF104" s="41"/>
      <c r="AG104" s="41"/>
      <c r="AH104" s="41"/>
      <c r="AI104" s="41"/>
      <c r="AJ104" s="41"/>
      <c r="AK104" s="41"/>
      <c r="AL104" s="38"/>
      <c r="AM104" s="38"/>
      <c r="AN104" s="38"/>
      <c r="AO104" s="38"/>
      <c r="AP104" s="40"/>
      <c r="AQ104" s="39"/>
      <c r="AR104" s="38"/>
      <c r="AS104" s="38"/>
      <c r="AT104" s="38"/>
      <c r="AU104" s="38"/>
      <c r="AV104" s="38"/>
      <c r="AW104" s="38"/>
      <c r="AX104" s="38"/>
      <c r="AY104" s="38"/>
      <c r="AZ104" s="38"/>
      <c r="BA104" s="38"/>
      <c r="BB104" s="38"/>
      <c r="BC104" s="38"/>
      <c r="BD104" s="38"/>
      <c r="BE104" s="38"/>
      <c r="BF104" s="38"/>
      <c r="BG104" s="38"/>
      <c r="BH104" s="38"/>
      <c r="BI104" s="38"/>
      <c r="BJ104" s="38"/>
      <c r="BK104" s="38"/>
      <c r="BL104" s="38"/>
      <c r="BM104" s="38"/>
      <c r="BN104" s="38"/>
      <c r="BO104" s="38"/>
      <c r="BP104" s="37"/>
    </row>
    <row r="105" spans="1:68" s="372" customFormat="1" x14ac:dyDescent="0.4">
      <c r="A105" s="36"/>
      <c r="B105" s="44"/>
      <c r="C105" s="106"/>
      <c r="D105" s="115"/>
      <c r="E105" s="106"/>
      <c r="F105" s="106"/>
      <c r="G105" s="205"/>
      <c r="H105" s="38"/>
      <c r="I105" s="38"/>
      <c r="J105" s="38"/>
      <c r="L105" s="38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Y105" s="413"/>
      <c r="Z105" s="305"/>
      <c r="AA105" s="42"/>
      <c r="AB105" s="42"/>
      <c r="AC105" s="42"/>
      <c r="AD105" s="41"/>
      <c r="AE105" s="41"/>
      <c r="AF105" s="41"/>
      <c r="AG105" s="41"/>
      <c r="AH105" s="41"/>
      <c r="AI105" s="41"/>
      <c r="AJ105" s="41"/>
      <c r="AK105" s="41"/>
      <c r="AL105" s="38"/>
      <c r="AM105" s="38"/>
      <c r="AN105" s="38"/>
      <c r="AO105" s="38"/>
      <c r="AP105" s="40"/>
      <c r="AQ105" s="39"/>
      <c r="AR105" s="38"/>
      <c r="AS105" s="38"/>
      <c r="AT105" s="38"/>
      <c r="AU105" s="38"/>
      <c r="AV105" s="38"/>
      <c r="AW105" s="38"/>
      <c r="AX105" s="38"/>
      <c r="AY105" s="38"/>
      <c r="AZ105" s="38"/>
      <c r="BA105" s="38"/>
      <c r="BB105" s="38"/>
      <c r="BC105" s="38"/>
      <c r="BD105" s="38"/>
      <c r="BE105" s="38"/>
      <c r="BF105" s="38"/>
      <c r="BG105" s="38"/>
      <c r="BH105" s="38"/>
      <c r="BI105" s="38"/>
      <c r="BJ105" s="38"/>
      <c r="BK105" s="38"/>
      <c r="BL105" s="38"/>
      <c r="BM105" s="38"/>
      <c r="BN105" s="38"/>
      <c r="BO105" s="38"/>
      <c r="BP105" s="37"/>
    </row>
    <row r="106" spans="1:68" s="372" customFormat="1" x14ac:dyDescent="0.4">
      <c r="A106" s="36"/>
      <c r="B106" s="44"/>
      <c r="C106" s="106"/>
      <c r="D106" s="115"/>
      <c r="E106" s="106"/>
      <c r="F106" s="106"/>
      <c r="G106" s="205"/>
      <c r="H106" s="38"/>
      <c r="I106" s="38"/>
      <c r="J106" s="38"/>
      <c r="L106" s="38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Y106" s="413"/>
      <c r="Z106" s="305"/>
      <c r="AA106" s="42"/>
      <c r="AB106" s="42"/>
      <c r="AC106" s="42"/>
      <c r="AD106" s="41"/>
      <c r="AE106" s="41"/>
      <c r="AF106" s="41"/>
      <c r="AG106" s="41"/>
      <c r="AH106" s="41"/>
      <c r="AI106" s="41"/>
      <c r="AJ106" s="41"/>
      <c r="AK106" s="41"/>
      <c r="AL106" s="38"/>
      <c r="AM106" s="38"/>
      <c r="AN106" s="38"/>
      <c r="AO106" s="38"/>
      <c r="AP106" s="40"/>
      <c r="AQ106" s="39"/>
      <c r="AR106" s="38"/>
      <c r="AS106" s="38"/>
      <c r="AT106" s="38"/>
      <c r="AU106" s="38"/>
      <c r="AV106" s="38"/>
      <c r="AW106" s="38"/>
      <c r="AX106" s="38"/>
      <c r="AY106" s="38"/>
      <c r="AZ106" s="38"/>
      <c r="BA106" s="38"/>
      <c r="BB106" s="38"/>
      <c r="BC106" s="38"/>
      <c r="BD106" s="38"/>
      <c r="BE106" s="38"/>
      <c r="BF106" s="38"/>
      <c r="BG106" s="38"/>
      <c r="BH106" s="38"/>
      <c r="BI106" s="38"/>
      <c r="BJ106" s="38"/>
      <c r="BK106" s="38"/>
      <c r="BL106" s="38"/>
      <c r="BM106" s="38"/>
      <c r="BN106" s="38"/>
      <c r="BO106" s="38"/>
      <c r="BP106" s="37"/>
    </row>
    <row r="107" spans="1:68" s="372" customFormat="1" x14ac:dyDescent="0.4">
      <c r="A107" s="36"/>
      <c r="B107" s="44"/>
      <c r="C107" s="106"/>
      <c r="D107" s="115"/>
      <c r="E107" s="106"/>
      <c r="F107" s="106"/>
      <c r="G107" s="205"/>
      <c r="H107" s="38"/>
      <c r="I107" s="38"/>
      <c r="J107" s="38"/>
      <c r="L107" s="38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Y107" s="413"/>
      <c r="Z107" s="305"/>
      <c r="AA107" s="42"/>
      <c r="AB107" s="42"/>
      <c r="AC107" s="42"/>
      <c r="AD107" s="41"/>
      <c r="AE107" s="41"/>
      <c r="AF107" s="41"/>
      <c r="AG107" s="41"/>
      <c r="AH107" s="41"/>
      <c r="AI107" s="41"/>
      <c r="AJ107" s="41"/>
      <c r="AK107" s="41"/>
      <c r="AL107" s="38"/>
      <c r="AM107" s="38"/>
      <c r="AN107" s="38"/>
      <c r="AO107" s="38"/>
      <c r="AP107" s="40"/>
      <c r="AQ107" s="39"/>
      <c r="AR107" s="38"/>
      <c r="AS107" s="38"/>
      <c r="AT107" s="38"/>
      <c r="AU107" s="38"/>
      <c r="AV107" s="38"/>
      <c r="AW107" s="38"/>
      <c r="AX107" s="38"/>
      <c r="AY107" s="38"/>
      <c r="AZ107" s="38"/>
      <c r="BA107" s="38"/>
      <c r="BB107" s="38"/>
      <c r="BC107" s="38"/>
      <c r="BD107" s="38"/>
      <c r="BE107" s="38"/>
      <c r="BF107" s="38"/>
      <c r="BG107" s="38"/>
      <c r="BH107" s="38"/>
      <c r="BI107" s="38"/>
      <c r="BJ107" s="38"/>
      <c r="BK107" s="38"/>
      <c r="BL107" s="38"/>
      <c r="BM107" s="38"/>
      <c r="BN107" s="38"/>
      <c r="BO107" s="38"/>
      <c r="BP107" s="37"/>
    </row>
    <row r="108" spans="1:68" s="372" customFormat="1" x14ac:dyDescent="0.4">
      <c r="A108" s="36"/>
      <c r="B108" s="44"/>
      <c r="C108" s="106"/>
      <c r="D108" s="115"/>
      <c r="E108" s="106"/>
      <c r="F108" s="106"/>
      <c r="G108" s="205"/>
      <c r="H108" s="38"/>
      <c r="I108" s="38"/>
      <c r="J108" s="38"/>
      <c r="L108" s="38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Y108" s="413"/>
      <c r="Z108" s="305"/>
      <c r="AA108" s="42"/>
      <c r="AB108" s="42"/>
      <c r="AC108" s="42"/>
      <c r="AD108" s="41"/>
      <c r="AE108" s="41"/>
      <c r="AF108" s="41"/>
      <c r="AG108" s="41"/>
      <c r="AH108" s="41"/>
      <c r="AI108" s="41"/>
      <c r="AJ108" s="41"/>
      <c r="AK108" s="41"/>
      <c r="AL108" s="38"/>
      <c r="AM108" s="38"/>
      <c r="AN108" s="38"/>
      <c r="AO108" s="38"/>
      <c r="AP108" s="40"/>
      <c r="AQ108" s="39"/>
      <c r="AR108" s="38"/>
      <c r="AS108" s="38"/>
      <c r="AT108" s="38"/>
      <c r="AU108" s="38"/>
      <c r="AV108" s="38"/>
      <c r="AW108" s="38"/>
      <c r="AX108" s="38"/>
      <c r="AY108" s="38"/>
      <c r="AZ108" s="38"/>
      <c r="BA108" s="38"/>
      <c r="BB108" s="38"/>
      <c r="BC108" s="38"/>
      <c r="BD108" s="38"/>
      <c r="BE108" s="38"/>
      <c r="BF108" s="38"/>
      <c r="BG108" s="38"/>
      <c r="BH108" s="38"/>
      <c r="BI108" s="38"/>
      <c r="BJ108" s="38"/>
      <c r="BK108" s="38"/>
      <c r="BL108" s="38"/>
      <c r="BM108" s="38"/>
      <c r="BN108" s="38"/>
      <c r="BO108" s="38"/>
      <c r="BP108" s="37"/>
    </row>
  </sheetData>
  <mergeCells count="152">
    <mergeCell ref="D81:E81"/>
    <mergeCell ref="F81:F82"/>
    <mergeCell ref="G81:G82"/>
    <mergeCell ref="H81:H82"/>
    <mergeCell ref="S87:S88"/>
    <mergeCell ref="T87:T88"/>
    <mergeCell ref="U87:U88"/>
    <mergeCell ref="V87:V88"/>
    <mergeCell ref="W87:W88"/>
    <mergeCell ref="L87:L88"/>
    <mergeCell ref="M87:M88"/>
    <mergeCell ref="N87:N88"/>
    <mergeCell ref="O87:O88"/>
    <mergeCell ref="P87:P88"/>
    <mergeCell ref="Q87:R87"/>
    <mergeCell ref="W74:W75"/>
    <mergeCell ref="L74:L75"/>
    <mergeCell ref="M74:M75"/>
    <mergeCell ref="N74:N75"/>
    <mergeCell ref="O74:O75"/>
    <mergeCell ref="P74:P75"/>
    <mergeCell ref="Q74:R74"/>
    <mergeCell ref="B87:B88"/>
    <mergeCell ref="C87:C88"/>
    <mergeCell ref="D87:E87"/>
    <mergeCell ref="F87:F88"/>
    <mergeCell ref="G87:G88"/>
    <mergeCell ref="H87:H88"/>
    <mergeCell ref="I87:J87"/>
    <mergeCell ref="K87:K88"/>
    <mergeCell ref="P81:P82"/>
    <mergeCell ref="I81:J81"/>
    <mergeCell ref="K81:K82"/>
    <mergeCell ref="L81:L82"/>
    <mergeCell ref="M81:M82"/>
    <mergeCell ref="N81:N82"/>
    <mergeCell ref="O81:O82"/>
    <mergeCell ref="B81:B82"/>
    <mergeCell ref="C81:C82"/>
    <mergeCell ref="B58:B59"/>
    <mergeCell ref="C58:C59"/>
    <mergeCell ref="D58:E58"/>
    <mergeCell ref="F58:F59"/>
    <mergeCell ref="G58:G59"/>
    <mergeCell ref="H58:H59"/>
    <mergeCell ref="W81:W82"/>
    <mergeCell ref="S81:S82"/>
    <mergeCell ref="T81:T82"/>
    <mergeCell ref="U81:U82"/>
    <mergeCell ref="V81:V82"/>
    <mergeCell ref="Q81:R81"/>
    <mergeCell ref="B74:B75"/>
    <mergeCell ref="C74:C75"/>
    <mergeCell ref="D74:E74"/>
    <mergeCell ref="F74:F75"/>
    <mergeCell ref="G74:G75"/>
    <mergeCell ref="H74:H75"/>
    <mergeCell ref="I74:J74"/>
    <mergeCell ref="K74:K75"/>
    <mergeCell ref="S74:S75"/>
    <mergeCell ref="T74:T75"/>
    <mergeCell ref="U74:U75"/>
    <mergeCell ref="V74:V75"/>
    <mergeCell ref="N49:N50"/>
    <mergeCell ref="O49:O50"/>
    <mergeCell ref="P49:P50"/>
    <mergeCell ref="Q49:R49"/>
    <mergeCell ref="P58:P59"/>
    <mergeCell ref="I58:J58"/>
    <mergeCell ref="K58:K59"/>
    <mergeCell ref="L58:L59"/>
    <mergeCell ref="M58:M59"/>
    <mergeCell ref="N58:N59"/>
    <mergeCell ref="O58:O59"/>
    <mergeCell ref="B34:B35"/>
    <mergeCell ref="C34:C35"/>
    <mergeCell ref="D34:E34"/>
    <mergeCell ref="W58:W59"/>
    <mergeCell ref="S58:S59"/>
    <mergeCell ref="T58:T59"/>
    <mergeCell ref="U58:U59"/>
    <mergeCell ref="V58:V59"/>
    <mergeCell ref="Q58:R58"/>
    <mergeCell ref="B49:B50"/>
    <mergeCell ref="C49:C50"/>
    <mergeCell ref="D49:E49"/>
    <mergeCell ref="F49:F50"/>
    <mergeCell ref="G49:G50"/>
    <mergeCell ref="H49:H50"/>
    <mergeCell ref="I49:J49"/>
    <mergeCell ref="K49:K50"/>
    <mergeCell ref="S49:S50"/>
    <mergeCell ref="T49:T50"/>
    <mergeCell ref="U49:U50"/>
    <mergeCell ref="V49:V50"/>
    <mergeCell ref="W49:W50"/>
    <mergeCell ref="L49:L50"/>
    <mergeCell ref="M49:M50"/>
    <mergeCell ref="V20:V21"/>
    <mergeCell ref="W20:W21"/>
    <mergeCell ref="L20:L21"/>
    <mergeCell ref="M20:M21"/>
    <mergeCell ref="N20:N21"/>
    <mergeCell ref="O20:O21"/>
    <mergeCell ref="P20:P21"/>
    <mergeCell ref="Q20:R20"/>
    <mergeCell ref="W34:W35"/>
    <mergeCell ref="S34:S35"/>
    <mergeCell ref="T34:T35"/>
    <mergeCell ref="U34:U35"/>
    <mergeCell ref="V34:V35"/>
    <mergeCell ref="Q34:R34"/>
    <mergeCell ref="P34:P35"/>
    <mergeCell ref="L34:L35"/>
    <mergeCell ref="M34:M35"/>
    <mergeCell ref="N34:N35"/>
    <mergeCell ref="O34:O35"/>
    <mergeCell ref="F34:F35"/>
    <mergeCell ref="G34:G35"/>
    <mergeCell ref="H34:H35"/>
    <mergeCell ref="S20:S21"/>
    <mergeCell ref="T20:T21"/>
    <mergeCell ref="U20:U21"/>
    <mergeCell ref="F5:F6"/>
    <mergeCell ref="G5:G6"/>
    <mergeCell ref="H5:H6"/>
    <mergeCell ref="I34:J34"/>
    <mergeCell ref="K34:K35"/>
    <mergeCell ref="W5:W6"/>
    <mergeCell ref="B20:B21"/>
    <mergeCell ref="C20:C21"/>
    <mergeCell ref="D20:E20"/>
    <mergeCell ref="F20:F21"/>
    <mergeCell ref="G20:G21"/>
    <mergeCell ref="H20:H21"/>
    <mergeCell ref="I20:J20"/>
    <mergeCell ref="K20:K21"/>
    <mergeCell ref="P5:P6"/>
    <mergeCell ref="S5:S6"/>
    <mergeCell ref="T5:T6"/>
    <mergeCell ref="U5:U6"/>
    <mergeCell ref="V5:V6"/>
    <mergeCell ref="Q5:R5"/>
    <mergeCell ref="I5:J5"/>
    <mergeCell ref="K5:K6"/>
    <mergeCell ref="L5:L6"/>
    <mergeCell ref="M5:M6"/>
    <mergeCell ref="N5:N6"/>
    <mergeCell ref="O5:O6"/>
    <mergeCell ref="B5:B6"/>
    <mergeCell ref="C5:C6"/>
    <mergeCell ref="D5:E5"/>
  </mergeCells>
  <phoneticPr fontId="2"/>
  <conditionalFormatting sqref="N83:N86 N89:N175 N5:N10 N36:N46 N13:N18 N76:N79 N63:N66">
    <cfRule type="cellIs" dxfId="31" priority="15" operator="equal">
      <formula>1</formula>
    </cfRule>
  </conditionalFormatting>
  <conditionalFormatting sqref="N22:N24 N27:N31">
    <cfRule type="cellIs" dxfId="30" priority="14" operator="equal">
      <formula>1</formula>
    </cfRule>
  </conditionalFormatting>
  <conditionalFormatting sqref="N51">
    <cfRule type="cellIs" dxfId="29" priority="13" operator="equal">
      <formula>1</formula>
    </cfRule>
  </conditionalFormatting>
  <conditionalFormatting sqref="N60">
    <cfRule type="cellIs" dxfId="28" priority="12" operator="equal">
      <formula>1</formula>
    </cfRule>
  </conditionalFormatting>
  <conditionalFormatting sqref="N69:N72">
    <cfRule type="cellIs" dxfId="27" priority="11" operator="equal">
      <formula>1</formula>
    </cfRule>
  </conditionalFormatting>
  <conditionalFormatting sqref="N11:N12">
    <cfRule type="cellIs" dxfId="26" priority="10" operator="equal">
      <formula>1</formula>
    </cfRule>
  </conditionalFormatting>
  <conditionalFormatting sqref="N67:N68">
    <cfRule type="cellIs" dxfId="25" priority="8" operator="equal">
      <formula>1</formula>
    </cfRule>
  </conditionalFormatting>
  <conditionalFormatting sqref="N25:N26">
    <cfRule type="cellIs" dxfId="24" priority="9" operator="equal">
      <formula>1</formula>
    </cfRule>
  </conditionalFormatting>
  <conditionalFormatting sqref="N20:N21">
    <cfRule type="cellIs" dxfId="23" priority="7" operator="equal">
      <formula>1</formula>
    </cfRule>
  </conditionalFormatting>
  <conditionalFormatting sqref="N34:N35">
    <cfRule type="cellIs" dxfId="22" priority="6" operator="equal">
      <formula>1</formula>
    </cfRule>
  </conditionalFormatting>
  <conditionalFormatting sqref="N49:N50">
    <cfRule type="cellIs" dxfId="21" priority="5" operator="equal">
      <formula>1</formula>
    </cfRule>
  </conditionalFormatting>
  <conditionalFormatting sqref="N58:N59">
    <cfRule type="cellIs" dxfId="20" priority="4" operator="equal">
      <formula>1</formula>
    </cfRule>
  </conditionalFormatting>
  <conditionalFormatting sqref="N74:N75">
    <cfRule type="cellIs" dxfId="19" priority="3" operator="equal">
      <formula>1</formula>
    </cfRule>
  </conditionalFormatting>
  <conditionalFormatting sqref="N81:N82">
    <cfRule type="cellIs" dxfId="18" priority="2" operator="equal">
      <formula>1</formula>
    </cfRule>
  </conditionalFormatting>
  <conditionalFormatting sqref="N87:N88">
    <cfRule type="cellIs" dxfId="17" priority="1" operator="equal">
      <formula>1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P108"/>
  <sheetViews>
    <sheetView topLeftCell="A61" zoomScale="85" zoomScaleNormal="85" workbookViewId="0">
      <selection activeCell="H79" sqref="H79"/>
    </sheetView>
  </sheetViews>
  <sheetFormatPr defaultColWidth="8.875" defaultRowHeight="18.75" x14ac:dyDescent="0.4"/>
  <cols>
    <col min="1" max="1" width="3.375" style="36" customWidth="1"/>
    <col min="2" max="2" width="18.875" style="44" bestFit="1" customWidth="1"/>
    <col min="3" max="3" width="35.125" style="106" customWidth="1"/>
    <col min="4" max="4" width="12.625" style="115" customWidth="1"/>
    <col min="5" max="5" width="22.125" style="106" customWidth="1"/>
    <col min="6" max="6" width="22.125" style="106" hidden="1" customWidth="1"/>
    <col min="7" max="7" width="10.625" style="205" customWidth="1"/>
    <col min="8" max="8" width="5.5" style="38" customWidth="1"/>
    <col min="9" max="9" width="17.5" style="38" customWidth="1"/>
    <col min="10" max="10" width="24.625" style="38" customWidth="1"/>
    <col min="11" max="11" width="38.875" style="372" customWidth="1"/>
    <col min="12" max="12" width="7.125" style="38" bestFit="1" customWidth="1"/>
    <col min="13" max="15" width="10.625" style="38" customWidth="1"/>
    <col min="16" max="16" width="10.625" style="42" customWidth="1"/>
    <col min="17" max="18" width="15.75" style="42" customWidth="1"/>
    <col min="19" max="19" width="26.75" style="42" customWidth="1"/>
    <col min="20" max="20" width="10.625" style="42" customWidth="1"/>
    <col min="21" max="21" width="16.125" style="42" customWidth="1"/>
    <col min="22" max="23" width="10.625" style="42" customWidth="1"/>
    <col min="24" max="24" width="93.375" style="372" customWidth="1"/>
    <col min="25" max="25" width="109.375" style="413" customWidth="1"/>
    <col min="26" max="26" width="16.375" style="305" customWidth="1"/>
    <col min="27" max="29" width="9.375" style="42" customWidth="1"/>
    <col min="30" max="37" width="5.875" style="41" customWidth="1"/>
    <col min="38" max="38" width="13" style="38" bestFit="1" customWidth="1"/>
    <col min="39" max="39" width="4.625" style="38" customWidth="1"/>
    <col min="40" max="40" width="5.125" style="38" customWidth="1"/>
    <col min="41" max="41" width="5.5" style="38" customWidth="1"/>
    <col min="42" max="42" width="6.625" style="40" customWidth="1"/>
    <col min="43" max="43" width="55.625" style="39" bestFit="1" customWidth="1"/>
    <col min="44" max="67" width="4.625" style="38" customWidth="1"/>
    <col min="68" max="68" width="8.875" style="37"/>
    <col min="69" max="16384" width="8.875" style="36"/>
  </cols>
  <sheetData>
    <row r="2" spans="1:68" ht="37.5" customHeight="1" x14ac:dyDescent="0.4">
      <c r="B2" s="87" t="s">
        <v>782</v>
      </c>
      <c r="C2" s="87"/>
      <c r="D2" s="114"/>
      <c r="E2" s="87"/>
      <c r="F2" s="87"/>
      <c r="G2" s="204"/>
      <c r="H2" s="86"/>
      <c r="I2" s="86"/>
      <c r="J2" s="86"/>
      <c r="K2" s="371"/>
      <c r="L2" s="86"/>
      <c r="M2" s="86"/>
      <c r="N2" s="86"/>
      <c r="O2" s="86"/>
      <c r="P2" s="85"/>
      <c r="Q2" s="85"/>
      <c r="R2" s="85"/>
      <c r="S2" s="476"/>
      <c r="T2" s="83"/>
      <c r="U2" s="83"/>
      <c r="V2" s="83"/>
      <c r="W2" s="83"/>
      <c r="X2" s="371"/>
      <c r="Y2" s="412"/>
      <c r="Z2" s="304"/>
      <c r="AA2" s="83"/>
      <c r="AB2" s="83"/>
      <c r="AC2" s="83"/>
      <c r="AE2" s="82"/>
      <c r="AF2" s="82"/>
      <c r="AG2" s="82"/>
      <c r="AJ2" s="82"/>
    </row>
    <row r="4" spans="1:68" ht="24.95" customHeight="1" thickBot="1" x14ac:dyDescent="0.45">
      <c r="A4" s="42"/>
      <c r="B4" s="123" t="s">
        <v>783</v>
      </c>
      <c r="AD4" s="38"/>
      <c r="AE4" s="40"/>
      <c r="AF4" s="39"/>
      <c r="AG4" s="38"/>
      <c r="AH4" s="38"/>
      <c r="AI4" s="38"/>
      <c r="AJ4" s="38"/>
      <c r="AK4" s="38"/>
      <c r="AP4" s="38"/>
      <c r="AQ4" s="38"/>
      <c r="BE4" s="37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</row>
    <row r="5" spans="1:68" ht="19.5" thickBot="1" x14ac:dyDescent="0.45">
      <c r="A5" s="42"/>
      <c r="B5" s="535" t="s">
        <v>122</v>
      </c>
      <c r="C5" s="537" t="s">
        <v>100</v>
      </c>
      <c r="D5" s="539" t="s">
        <v>121</v>
      </c>
      <c r="E5" s="539"/>
      <c r="F5" s="527" t="s">
        <v>708</v>
      </c>
      <c r="G5" s="540" t="s">
        <v>120</v>
      </c>
      <c r="H5" s="539" t="s">
        <v>119</v>
      </c>
      <c r="I5" s="525" t="s">
        <v>741</v>
      </c>
      <c r="J5" s="526"/>
      <c r="K5" s="527" t="s">
        <v>784</v>
      </c>
      <c r="L5" s="537" t="s">
        <v>785</v>
      </c>
      <c r="M5" s="529" t="s">
        <v>786</v>
      </c>
      <c r="N5" s="529" t="s">
        <v>787</v>
      </c>
      <c r="O5" s="529" t="s">
        <v>788</v>
      </c>
      <c r="P5" s="529" t="s">
        <v>789</v>
      </c>
      <c r="Q5" s="549" t="s">
        <v>790</v>
      </c>
      <c r="R5" s="550"/>
      <c r="S5" s="529" t="s">
        <v>791</v>
      </c>
      <c r="T5" s="529" t="s">
        <v>792</v>
      </c>
      <c r="U5" s="529" t="s">
        <v>793</v>
      </c>
      <c r="V5" s="529" t="s">
        <v>160</v>
      </c>
      <c r="W5" s="533" t="s">
        <v>794</v>
      </c>
      <c r="X5" s="398" t="s">
        <v>747</v>
      </c>
      <c r="AD5" s="38"/>
      <c r="AE5" s="40"/>
      <c r="AF5" s="39"/>
      <c r="AG5" s="38"/>
      <c r="AH5" s="38"/>
      <c r="AI5" s="38"/>
      <c r="AJ5" s="38"/>
      <c r="AK5" s="38"/>
      <c r="AP5" s="38"/>
      <c r="AQ5" s="38"/>
      <c r="BE5" s="37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</row>
    <row r="6" spans="1:68" ht="19.5" thickBot="1" x14ac:dyDescent="0.45">
      <c r="A6" s="42"/>
      <c r="B6" s="536"/>
      <c r="C6" s="538"/>
      <c r="D6" s="428" t="s">
        <v>111</v>
      </c>
      <c r="E6" s="428" t="s">
        <v>110</v>
      </c>
      <c r="F6" s="548"/>
      <c r="G6" s="541"/>
      <c r="H6" s="538"/>
      <c r="I6" s="429" t="s">
        <v>742</v>
      </c>
      <c r="J6" s="429" t="s">
        <v>743</v>
      </c>
      <c r="K6" s="528"/>
      <c r="L6" s="542"/>
      <c r="M6" s="532"/>
      <c r="N6" s="532"/>
      <c r="O6" s="532"/>
      <c r="P6" s="532"/>
      <c r="Q6" s="400" t="s">
        <v>756</v>
      </c>
      <c r="R6" s="400" t="s">
        <v>757</v>
      </c>
      <c r="S6" s="532"/>
      <c r="T6" s="532"/>
      <c r="U6" s="532"/>
      <c r="V6" s="532"/>
      <c r="W6" s="534"/>
      <c r="X6" s="397" t="str">
        <f xml:space="preserve"> "CREATE TABLE " &amp; B4 &amp; "("</f>
        <v>CREATE TABLE k2g1_seller(</v>
      </c>
      <c r="Y6" s="414"/>
      <c r="AD6" s="38"/>
      <c r="AE6" s="40"/>
      <c r="AF6" s="39"/>
      <c r="AG6" s="38"/>
      <c r="AH6" s="38"/>
      <c r="AI6" s="38"/>
      <c r="AJ6" s="38"/>
      <c r="AK6" s="38"/>
      <c r="AP6" s="38"/>
      <c r="AQ6" s="38"/>
      <c r="BE6" s="37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</row>
    <row r="7" spans="1:68" x14ac:dyDescent="0.4">
      <c r="A7" s="42"/>
      <c r="B7" s="137" t="s">
        <v>403</v>
      </c>
      <c r="C7" s="181" t="s">
        <v>724</v>
      </c>
      <c r="D7" s="182" t="s">
        <v>795</v>
      </c>
      <c r="E7" s="110" t="s">
        <v>796</v>
      </c>
      <c r="F7" s="110" t="str">
        <f>D7 &amp;E7</f>
        <v>seller_id</v>
      </c>
      <c r="G7" s="442" t="s">
        <v>797</v>
      </c>
      <c r="H7" s="421">
        <v>12</v>
      </c>
      <c r="I7" s="421"/>
      <c r="J7" s="421"/>
      <c r="K7" s="373" t="str">
        <f>F7 &amp; " " &amp; UPPER(G7) &amp; IF(H7 = "-","","(" &amp; H7 &amp; ")")</f>
        <v>seller_id VARCHAR(12)</v>
      </c>
      <c r="L7" s="421"/>
      <c r="M7" s="59">
        <v>1</v>
      </c>
      <c r="N7" s="59">
        <v>1</v>
      </c>
      <c r="O7" s="59">
        <v>1</v>
      </c>
      <c r="P7" s="59"/>
      <c r="Q7" s="59"/>
      <c r="R7" s="59"/>
      <c r="S7" s="59"/>
      <c r="T7" s="59">
        <v>1</v>
      </c>
      <c r="U7" s="59"/>
      <c r="V7" s="59"/>
      <c r="W7" s="57"/>
      <c r="X7" s="410" t="str">
        <f t="shared" ref="X7:X16" si="0">K7 &amp; IF(L7="",""," " &amp; UPPER($L$5) &amp; "'" &amp; L7 &amp; "'")  &amp; IF(M7=1," " &amp; UPPER($M$5),"") &amp; IF(N7=1," " &amp; UPPER($N$5),"") &amp; IF(U7=1," " &amp; UPPER($U$5),"") &amp; IF(V7=1," " &amp; UPPER($V$5),"") &amp; IF(W7=1," " &amp; UPPER($W$5),"") &amp; ","</f>
        <v>seller_id VARCHAR(12) NOT NULL PRIMARY KEY,</v>
      </c>
      <c r="Y7" s="148" t="str">
        <f>IF(P7=1," " &amp; UPPER($S$5) &amp; " " &amp; S7 &amp; " " &amp; UPPER($P$5) &amp; "(" &amp; F7 &amp; ")" &amp; " " &amp; UPPER($Q$5) &amp; " " &amp; Q7 &amp; "(" &amp; R7 &amp; "),","")</f>
        <v/>
      </c>
      <c r="AD7" s="38"/>
      <c r="AE7" s="40"/>
      <c r="AF7" s="39"/>
      <c r="AG7" s="38"/>
      <c r="AH7" s="38"/>
      <c r="AI7" s="38"/>
      <c r="AJ7" s="38"/>
      <c r="AK7" s="38"/>
      <c r="AP7" s="38"/>
      <c r="AQ7" s="38"/>
      <c r="BE7" s="37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</row>
    <row r="8" spans="1:68" x14ac:dyDescent="0.4">
      <c r="A8" s="42"/>
      <c r="B8" s="56" t="s">
        <v>157</v>
      </c>
      <c r="C8" s="143" t="s">
        <v>733</v>
      </c>
      <c r="D8" s="177" t="s">
        <v>798</v>
      </c>
      <c r="E8" s="111" t="s">
        <v>799</v>
      </c>
      <c r="F8" s="111" t="str">
        <f t="shared" ref="F8:F17" si="1">D8 &amp;E8</f>
        <v>seller_pw</v>
      </c>
      <c r="G8" s="207" t="s">
        <v>800</v>
      </c>
      <c r="H8" s="54">
        <v>256</v>
      </c>
      <c r="I8" s="54"/>
      <c r="J8" s="54"/>
      <c r="K8" s="374" t="str">
        <f t="shared" ref="K8:K17" si="2">F8 &amp; " " &amp; UPPER(G8) &amp; IF(H8 = "-","","(" &amp; H8 &amp; ")")</f>
        <v>seller_pw VARCHAR(256)</v>
      </c>
      <c r="L8" s="54"/>
      <c r="M8" s="53">
        <v>1</v>
      </c>
      <c r="N8" s="53"/>
      <c r="O8" s="53"/>
      <c r="P8" s="53"/>
      <c r="Q8" s="53"/>
      <c r="R8" s="53"/>
      <c r="S8" s="53"/>
      <c r="T8" s="53"/>
      <c r="U8" s="53"/>
      <c r="V8" s="53"/>
      <c r="W8" s="51"/>
      <c r="X8" s="411" t="str">
        <f t="shared" si="0"/>
        <v>seller_pw VARCHAR(256) NOT NULL,</v>
      </c>
      <c r="Y8" s="148" t="str">
        <f t="shared" ref="Y8:Y71" si="3">IF(P8=1," " &amp; UPPER($S$5) &amp; " " &amp; S8 &amp; " " &amp; UPPER($P$5) &amp; "(" &amp; F8 &amp; ")" &amp; " " &amp; UPPER($Q$5) &amp; " " &amp; Q8 &amp; "(" &amp; R8 &amp; "),","")</f>
        <v/>
      </c>
      <c r="AD8" s="38"/>
      <c r="AE8" s="40"/>
      <c r="AF8" s="39"/>
      <c r="AG8" s="38"/>
      <c r="AH8" s="38"/>
      <c r="AI8" s="38"/>
      <c r="AJ8" s="38"/>
      <c r="AK8" s="38"/>
      <c r="AP8" s="38"/>
      <c r="AQ8" s="38"/>
      <c r="BE8" s="37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</row>
    <row r="9" spans="1:68" x14ac:dyDescent="0.4">
      <c r="A9" s="42"/>
      <c r="B9" s="293" t="s">
        <v>501</v>
      </c>
      <c r="C9" s="143" t="s">
        <v>734</v>
      </c>
      <c r="D9" s="177" t="s">
        <v>801</v>
      </c>
      <c r="E9" s="143" t="s">
        <v>802</v>
      </c>
      <c r="F9" s="111" t="str">
        <f t="shared" si="1"/>
        <v>seller_name</v>
      </c>
      <c r="G9" s="208" t="s">
        <v>803</v>
      </c>
      <c r="H9" s="303">
        <v>100</v>
      </c>
      <c r="I9" s="54"/>
      <c r="J9" s="54"/>
      <c r="K9" s="374" t="str">
        <f t="shared" si="2"/>
        <v>seller_name VARCHAR(100)</v>
      </c>
      <c r="L9" s="54"/>
      <c r="M9" s="53">
        <v>1</v>
      </c>
      <c r="N9" s="53"/>
      <c r="O9" s="53"/>
      <c r="P9" s="53"/>
      <c r="Q9" s="53"/>
      <c r="R9" s="53"/>
      <c r="S9" s="53"/>
      <c r="T9" s="53"/>
      <c r="U9" s="53"/>
      <c r="V9" s="53"/>
      <c r="W9" s="51"/>
      <c r="X9" s="411" t="str">
        <f t="shared" si="0"/>
        <v>seller_name VARCHAR(100) NOT NULL,</v>
      </c>
      <c r="Y9" s="148" t="str">
        <f t="shared" si="3"/>
        <v/>
      </c>
      <c r="AD9" s="38"/>
      <c r="AE9" s="40"/>
      <c r="AF9" s="39"/>
      <c r="AG9" s="38"/>
      <c r="AH9" s="38"/>
      <c r="AI9" s="38"/>
      <c r="AJ9" s="38"/>
      <c r="AK9" s="38"/>
      <c r="AP9" s="38"/>
      <c r="AQ9" s="38"/>
      <c r="BE9" s="37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</row>
    <row r="10" spans="1:68" x14ac:dyDescent="0.4">
      <c r="A10" s="42"/>
      <c r="B10" s="91" t="s">
        <v>368</v>
      </c>
      <c r="C10" s="143" t="s">
        <v>735</v>
      </c>
      <c r="D10" s="177" t="s">
        <v>804</v>
      </c>
      <c r="E10" s="143" t="s">
        <v>805</v>
      </c>
      <c r="F10" s="111" t="str">
        <f t="shared" si="1"/>
        <v>seller_office_name</v>
      </c>
      <c r="G10" s="207" t="s">
        <v>806</v>
      </c>
      <c r="H10" s="303">
        <v>100</v>
      </c>
      <c r="I10" s="54"/>
      <c r="J10" s="54"/>
      <c r="K10" s="374" t="str">
        <f t="shared" si="2"/>
        <v>seller_office_name VARCHAR(100)</v>
      </c>
      <c r="L10" s="54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1"/>
      <c r="X10" s="411" t="str">
        <f t="shared" si="0"/>
        <v>seller_office_name VARCHAR(100),</v>
      </c>
      <c r="Y10" s="148" t="str">
        <f t="shared" si="3"/>
        <v/>
      </c>
      <c r="AD10" s="38"/>
      <c r="AE10" s="40"/>
      <c r="AF10" s="39"/>
      <c r="AG10" s="38"/>
      <c r="AH10" s="38"/>
      <c r="AI10" s="38"/>
      <c r="AJ10" s="38"/>
      <c r="AK10" s="38"/>
      <c r="AP10" s="38"/>
      <c r="AQ10" s="38"/>
      <c r="BE10" s="37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</row>
    <row r="11" spans="1:68" x14ac:dyDescent="0.4">
      <c r="A11" s="42"/>
      <c r="B11" s="91" t="s">
        <v>360</v>
      </c>
      <c r="C11" s="143" t="s">
        <v>727</v>
      </c>
      <c r="D11" s="177" t="s">
        <v>370</v>
      </c>
      <c r="E11" s="143" t="s">
        <v>807</v>
      </c>
      <c r="F11" s="111" t="str">
        <f t="shared" si="1"/>
        <v>seller_high_postalcode</v>
      </c>
      <c r="G11" s="207" t="s">
        <v>808</v>
      </c>
      <c r="H11" s="54">
        <v>3</v>
      </c>
      <c r="I11" s="54"/>
      <c r="J11" s="54"/>
      <c r="K11" s="374" t="str">
        <f t="shared" si="2"/>
        <v>seller_high_postalcode SMALLINT(3)</v>
      </c>
      <c r="L11" s="54"/>
      <c r="M11" s="53">
        <v>1</v>
      </c>
      <c r="N11" s="53"/>
      <c r="O11" s="53"/>
      <c r="P11" s="53"/>
      <c r="Q11" s="53"/>
      <c r="R11" s="53"/>
      <c r="S11" s="53"/>
      <c r="T11" s="53"/>
      <c r="U11" s="53"/>
      <c r="V11" s="53">
        <v>1</v>
      </c>
      <c r="W11" s="51">
        <v>1</v>
      </c>
      <c r="X11" s="411" t="str">
        <f t="shared" si="0"/>
        <v>seller_high_postalcode SMALLINT(3) NOT NULL UNSIGNED ZEROFILL,</v>
      </c>
      <c r="Y11" s="148" t="str">
        <f t="shared" si="3"/>
        <v/>
      </c>
      <c r="AD11" s="38"/>
      <c r="AE11" s="40"/>
      <c r="AF11" s="39"/>
      <c r="AG11" s="38"/>
      <c r="AH11" s="38"/>
      <c r="AI11" s="38"/>
      <c r="AJ11" s="38"/>
      <c r="AK11" s="38"/>
      <c r="AP11" s="38"/>
      <c r="AQ11" s="38"/>
      <c r="BE11" s="37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</row>
    <row r="12" spans="1:68" x14ac:dyDescent="0.4">
      <c r="A12" s="42"/>
      <c r="B12" s="91" t="s">
        <v>361</v>
      </c>
      <c r="C12" s="143" t="s">
        <v>728</v>
      </c>
      <c r="D12" s="177" t="s">
        <v>809</v>
      </c>
      <c r="E12" s="143" t="s">
        <v>810</v>
      </c>
      <c r="F12" s="111" t="str">
        <f t="shared" si="1"/>
        <v>seller_low_postalcode</v>
      </c>
      <c r="G12" s="207" t="s">
        <v>811</v>
      </c>
      <c r="H12" s="54">
        <v>4</v>
      </c>
      <c r="I12" s="54"/>
      <c r="J12" s="54"/>
      <c r="K12" s="374" t="str">
        <f t="shared" si="2"/>
        <v>seller_low_postalcode SMALLINT(4)</v>
      </c>
      <c r="L12" s="54"/>
      <c r="M12" s="53">
        <v>1</v>
      </c>
      <c r="N12" s="53"/>
      <c r="O12" s="53"/>
      <c r="P12" s="53"/>
      <c r="Q12" s="53"/>
      <c r="R12" s="53"/>
      <c r="S12" s="53"/>
      <c r="T12" s="53"/>
      <c r="U12" s="53"/>
      <c r="V12" s="53">
        <v>1</v>
      </c>
      <c r="W12" s="51">
        <v>1</v>
      </c>
      <c r="X12" s="374" t="str">
        <f t="shared" si="0"/>
        <v>seller_low_postalcode SMALLINT(4) NOT NULL UNSIGNED ZEROFILL,</v>
      </c>
      <c r="Y12" s="148" t="str">
        <f t="shared" si="3"/>
        <v/>
      </c>
      <c r="AD12" s="38"/>
      <c r="AE12" s="40"/>
      <c r="AF12" s="39"/>
      <c r="AG12" s="38"/>
      <c r="AH12" s="38"/>
      <c r="AI12" s="38"/>
      <c r="AJ12" s="38"/>
      <c r="AK12" s="38"/>
      <c r="AP12" s="38"/>
      <c r="AQ12" s="38"/>
      <c r="BE12" s="37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</row>
    <row r="13" spans="1:68" x14ac:dyDescent="0.4">
      <c r="A13" s="42"/>
      <c r="B13" s="56" t="s">
        <v>763</v>
      </c>
      <c r="C13" s="111" t="s">
        <v>812</v>
      </c>
      <c r="D13" s="177" t="s">
        <v>809</v>
      </c>
      <c r="E13" s="283" t="s">
        <v>813</v>
      </c>
      <c r="F13" s="111" t="str">
        <f t="shared" si="1"/>
        <v>seller_address_1</v>
      </c>
      <c r="G13" s="208" t="s">
        <v>803</v>
      </c>
      <c r="H13" s="303">
        <v>12</v>
      </c>
      <c r="I13" s="54"/>
      <c r="J13" s="54"/>
      <c r="K13" s="374" t="str">
        <f t="shared" si="2"/>
        <v>seller_address_1 VARCHAR(12)</v>
      </c>
      <c r="L13" s="54"/>
      <c r="M13" s="53">
        <v>1</v>
      </c>
      <c r="N13" s="53"/>
      <c r="O13" s="53"/>
      <c r="P13" s="53"/>
      <c r="Q13" s="53"/>
      <c r="R13" s="53"/>
      <c r="S13" s="53"/>
      <c r="T13" s="53"/>
      <c r="U13" s="53"/>
      <c r="V13" s="53"/>
      <c r="W13" s="51"/>
      <c r="X13" s="374" t="str">
        <f t="shared" si="0"/>
        <v>seller_address_1 VARCHAR(12) NOT NULL,</v>
      </c>
      <c r="Y13" s="148" t="str">
        <f t="shared" si="3"/>
        <v/>
      </c>
      <c r="AD13" s="38"/>
      <c r="AE13" s="40"/>
      <c r="AF13" s="39"/>
      <c r="AG13" s="38"/>
      <c r="AH13" s="38"/>
      <c r="AI13" s="38"/>
      <c r="AJ13" s="38"/>
      <c r="AK13" s="38"/>
      <c r="AP13" s="38"/>
      <c r="AQ13" s="38"/>
      <c r="BE13" s="37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</row>
    <row r="14" spans="1:68" x14ac:dyDescent="0.4">
      <c r="A14" s="42"/>
      <c r="B14" s="56" t="s">
        <v>175</v>
      </c>
      <c r="C14" s="111" t="s">
        <v>814</v>
      </c>
      <c r="D14" s="177" t="s">
        <v>798</v>
      </c>
      <c r="E14" s="284" t="s">
        <v>815</v>
      </c>
      <c r="F14" s="111" t="str">
        <f t="shared" si="1"/>
        <v>seller_address_2</v>
      </c>
      <c r="G14" s="208" t="s">
        <v>803</v>
      </c>
      <c r="H14" s="303">
        <v>100</v>
      </c>
      <c r="I14" s="303"/>
      <c r="J14" s="303"/>
      <c r="K14" s="374" t="str">
        <f t="shared" si="2"/>
        <v>seller_address_2 VARCHAR(100)</v>
      </c>
      <c r="L14" s="54"/>
      <c r="M14" s="53">
        <v>1</v>
      </c>
      <c r="N14" s="53"/>
      <c r="O14" s="53"/>
      <c r="P14" s="53"/>
      <c r="Q14" s="53"/>
      <c r="R14" s="53"/>
      <c r="S14" s="53"/>
      <c r="T14" s="53"/>
      <c r="U14" s="53"/>
      <c r="V14" s="53"/>
      <c r="W14" s="51"/>
      <c r="X14" s="374" t="str">
        <f t="shared" si="0"/>
        <v>seller_address_2 VARCHAR(100) NOT NULL,</v>
      </c>
      <c r="Y14" s="148" t="str">
        <f t="shared" si="3"/>
        <v/>
      </c>
      <c r="AD14" s="38"/>
      <c r="AE14" s="40"/>
      <c r="AF14" s="39"/>
      <c r="AG14" s="38"/>
      <c r="AH14" s="38"/>
      <c r="AI14" s="38"/>
      <c r="AJ14" s="38"/>
      <c r="AK14" s="38"/>
      <c r="AP14" s="38"/>
      <c r="AQ14" s="38"/>
      <c r="BE14" s="37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</row>
    <row r="15" spans="1:68" x14ac:dyDescent="0.4">
      <c r="A15" s="42"/>
      <c r="B15" s="56" t="s">
        <v>178</v>
      </c>
      <c r="C15" s="111" t="s">
        <v>179</v>
      </c>
      <c r="D15" s="177" t="s">
        <v>798</v>
      </c>
      <c r="E15" s="284" t="s">
        <v>816</v>
      </c>
      <c r="F15" s="111" t="str">
        <f t="shared" si="1"/>
        <v>seller_address_3</v>
      </c>
      <c r="G15" s="208" t="s">
        <v>803</v>
      </c>
      <c r="H15" s="303">
        <v>100</v>
      </c>
      <c r="I15" s="54"/>
      <c r="J15" s="54"/>
      <c r="K15" s="374" t="str">
        <f t="shared" si="2"/>
        <v>seller_address_3 VARCHAR(100)</v>
      </c>
      <c r="L15" s="54"/>
      <c r="M15" s="53">
        <v>1</v>
      </c>
      <c r="N15" s="53"/>
      <c r="O15" s="53"/>
      <c r="P15" s="53"/>
      <c r="Q15" s="53"/>
      <c r="R15" s="53"/>
      <c r="S15" s="53"/>
      <c r="T15" s="53"/>
      <c r="U15" s="53"/>
      <c r="V15" s="53"/>
      <c r="W15" s="51"/>
      <c r="X15" s="374" t="str">
        <f t="shared" si="0"/>
        <v>seller_address_3 VARCHAR(100) NOT NULL,</v>
      </c>
      <c r="Y15" s="148" t="str">
        <f t="shared" si="3"/>
        <v/>
      </c>
      <c r="AD15" s="38"/>
      <c r="AE15" s="40"/>
      <c r="AF15" s="39"/>
      <c r="AG15" s="38"/>
      <c r="AH15" s="38"/>
      <c r="AI15" s="38"/>
      <c r="AJ15" s="38"/>
      <c r="AK15" s="38"/>
      <c r="AP15" s="38"/>
      <c r="AQ15" s="38"/>
      <c r="BE15" s="37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</row>
    <row r="16" spans="1:68" x14ac:dyDescent="0.4">
      <c r="A16" s="42"/>
      <c r="B16" s="91" t="s">
        <v>766</v>
      </c>
      <c r="C16" s="143" t="s">
        <v>209</v>
      </c>
      <c r="D16" s="177" t="s">
        <v>801</v>
      </c>
      <c r="E16" s="143" t="s">
        <v>817</v>
      </c>
      <c r="F16" s="111" t="str">
        <f t="shared" si="1"/>
        <v>seller_registration</v>
      </c>
      <c r="G16" s="207" t="s">
        <v>818</v>
      </c>
      <c r="H16" s="94" t="s">
        <v>819</v>
      </c>
      <c r="I16" s="94"/>
      <c r="J16" s="94"/>
      <c r="K16" s="374" t="str">
        <f t="shared" si="2"/>
        <v>seller_registration DATETIME</v>
      </c>
      <c r="L16" s="54"/>
      <c r="M16" s="53">
        <v>1</v>
      </c>
      <c r="N16" s="53"/>
      <c r="O16" s="53"/>
      <c r="P16" s="53"/>
      <c r="Q16" s="53"/>
      <c r="R16" s="53"/>
      <c r="S16" s="53"/>
      <c r="T16" s="53"/>
      <c r="U16" s="53"/>
      <c r="V16" s="53"/>
      <c r="W16" s="51"/>
      <c r="X16" s="374" t="str">
        <f t="shared" si="0"/>
        <v>seller_registration DATETIME NOT NULL,</v>
      </c>
      <c r="Y16" s="148" t="str">
        <f t="shared" si="3"/>
        <v/>
      </c>
      <c r="AD16" s="38"/>
      <c r="AE16" s="40"/>
      <c r="AF16" s="39"/>
      <c r="AG16" s="38"/>
      <c r="AH16" s="38"/>
      <c r="AI16" s="38"/>
      <c r="AJ16" s="38"/>
      <c r="AK16" s="38"/>
      <c r="AP16" s="38"/>
      <c r="AQ16" s="38"/>
      <c r="BE16" s="37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</row>
    <row r="17" spans="1:68" ht="19.5" thickBot="1" x14ac:dyDescent="0.45">
      <c r="A17" s="42"/>
      <c r="B17" s="166" t="s">
        <v>189</v>
      </c>
      <c r="C17" s="203" t="s">
        <v>219</v>
      </c>
      <c r="D17" s="286" t="s">
        <v>801</v>
      </c>
      <c r="E17" s="203" t="s">
        <v>820</v>
      </c>
      <c r="F17" s="112" t="str">
        <f t="shared" si="1"/>
        <v>seller_removed</v>
      </c>
      <c r="G17" s="209" t="s">
        <v>821</v>
      </c>
      <c r="H17" s="422">
        <v>1</v>
      </c>
      <c r="I17" s="346">
        <v>127</v>
      </c>
      <c r="J17" s="346">
        <v>9</v>
      </c>
      <c r="K17" s="375" t="str">
        <f t="shared" si="2"/>
        <v>seller_removed TINYINT(1)</v>
      </c>
      <c r="L17" s="422">
        <v>0</v>
      </c>
      <c r="M17" s="47">
        <v>1</v>
      </c>
      <c r="N17" s="47"/>
      <c r="O17" s="47"/>
      <c r="P17" s="47"/>
      <c r="Q17" s="47"/>
      <c r="R17" s="47"/>
      <c r="S17" s="47"/>
      <c r="T17" s="47"/>
      <c r="U17" s="47"/>
      <c r="V17" s="47"/>
      <c r="W17" s="45"/>
      <c r="X17" s="375" t="str">
        <f>K17 &amp; IF(L17="",""," " &amp; UPPER($L$5) &amp; "'" &amp; L17 &amp; "'")  &amp; IF(M17=1," " &amp; UPPER($M$5),"") &amp; IF(N17=1," " &amp; UPPER($N$5),"") &amp; IF(U17=1," " &amp; UPPER($U$5),"") &amp; IF(V17=1," " &amp; UPPER($V$5),"") &amp; IF(W17=1," " &amp; UPPER($W$5),"") &amp; ","</f>
        <v>seller_removed TINYINT(1) DEFAULT'0' NOT NULL,</v>
      </c>
      <c r="Y17" s="148" t="str">
        <f t="shared" si="3"/>
        <v/>
      </c>
      <c r="AD17" s="38"/>
      <c r="AE17" s="40"/>
      <c r="AF17" s="39"/>
      <c r="AG17" s="38"/>
      <c r="AH17" s="38"/>
      <c r="AI17" s="38"/>
      <c r="AJ17" s="38"/>
      <c r="AK17" s="38"/>
      <c r="AP17" s="38"/>
      <c r="AQ17" s="38"/>
      <c r="BE17" s="37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</row>
    <row r="18" spans="1:68" x14ac:dyDescent="0.4"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5" t="str">
        <f>Y7 &amp; " " &amp; Y8 &amp; " " &amp; Y9 &amp; " " &amp; Y10 &amp; " " &amp; Y11 &amp; " " &amp; Y12 &amp; " " &amp; Y13 &amp; " " &amp; Y14 &amp; " " &amp; Y15 &amp; " " &amp; Y16 &amp; " " &amp; Y17 &amp; ")DEFAULT CHARSET=utf8;"</f>
        <v xml:space="preserve">          )DEFAULT CHARSET=utf8;</v>
      </c>
      <c r="Y18" s="148" t="str">
        <f t="shared" si="3"/>
        <v/>
      </c>
    </row>
    <row r="19" spans="1:68" ht="24.95" customHeight="1" thickBot="1" x14ac:dyDescent="0.45">
      <c r="B19" s="170" t="s">
        <v>822</v>
      </c>
      <c r="C19" s="443"/>
      <c r="D19" s="36"/>
      <c r="E19" s="36"/>
      <c r="F19" s="36"/>
      <c r="G19" s="444"/>
      <c r="H19" s="36"/>
      <c r="I19" s="36"/>
      <c r="J19" s="36"/>
      <c r="K19" s="445"/>
      <c r="L19" s="36"/>
      <c r="M19" s="446"/>
      <c r="N19" s="446"/>
      <c r="O19" s="446"/>
      <c r="P19" s="446"/>
      <c r="Q19" s="472"/>
      <c r="R19" s="472"/>
      <c r="S19" s="472"/>
      <c r="T19" s="446"/>
      <c r="U19" s="446"/>
      <c r="V19" s="446"/>
      <c r="W19" s="446"/>
      <c r="X19" s="445"/>
      <c r="Y19" s="148" t="str">
        <f t="shared" si="3"/>
        <v/>
      </c>
    </row>
    <row r="20" spans="1:68" ht="19.5" thickBot="1" x14ac:dyDescent="0.45">
      <c r="B20" s="535" t="s">
        <v>122</v>
      </c>
      <c r="C20" s="537" t="s">
        <v>100</v>
      </c>
      <c r="D20" s="539" t="s">
        <v>121</v>
      </c>
      <c r="E20" s="539"/>
      <c r="F20" s="537" t="s">
        <v>708</v>
      </c>
      <c r="G20" s="540" t="s">
        <v>120</v>
      </c>
      <c r="H20" s="539" t="s">
        <v>119</v>
      </c>
      <c r="I20" s="525" t="s">
        <v>741</v>
      </c>
      <c r="J20" s="526"/>
      <c r="K20" s="527" t="s">
        <v>823</v>
      </c>
      <c r="L20" s="537" t="s">
        <v>824</v>
      </c>
      <c r="M20" s="529" t="s">
        <v>825</v>
      </c>
      <c r="N20" s="529" t="s">
        <v>826</v>
      </c>
      <c r="O20" s="529" t="s">
        <v>827</v>
      </c>
      <c r="P20" s="529" t="s">
        <v>828</v>
      </c>
      <c r="Q20" s="549" t="s">
        <v>829</v>
      </c>
      <c r="R20" s="550"/>
      <c r="S20" s="529" t="s">
        <v>830</v>
      </c>
      <c r="T20" s="529" t="s">
        <v>831</v>
      </c>
      <c r="U20" s="529" t="s">
        <v>832</v>
      </c>
      <c r="V20" s="529" t="s">
        <v>160</v>
      </c>
      <c r="W20" s="533" t="s">
        <v>833</v>
      </c>
      <c r="X20" s="398" t="s">
        <v>747</v>
      </c>
      <c r="Y20" s="148" t="str">
        <f t="shared" si="3"/>
        <v/>
      </c>
    </row>
    <row r="21" spans="1:68" ht="19.5" thickBot="1" x14ac:dyDescent="0.45">
      <c r="B21" s="536"/>
      <c r="C21" s="538"/>
      <c r="D21" s="428" t="s">
        <v>111</v>
      </c>
      <c r="E21" s="428" t="s">
        <v>110</v>
      </c>
      <c r="F21" s="538"/>
      <c r="G21" s="541"/>
      <c r="H21" s="538"/>
      <c r="I21" s="429" t="s">
        <v>742</v>
      </c>
      <c r="J21" s="429" t="s">
        <v>743</v>
      </c>
      <c r="K21" s="528"/>
      <c r="L21" s="542"/>
      <c r="M21" s="532"/>
      <c r="N21" s="532"/>
      <c r="O21" s="532"/>
      <c r="P21" s="532"/>
      <c r="Q21" s="400" t="s">
        <v>756</v>
      </c>
      <c r="R21" s="400" t="s">
        <v>757</v>
      </c>
      <c r="S21" s="532"/>
      <c r="T21" s="532"/>
      <c r="U21" s="532"/>
      <c r="V21" s="532"/>
      <c r="W21" s="534"/>
      <c r="X21" s="397" t="str">
        <f xml:space="preserve"> "CREATE TABLE " &amp; B19 &amp; "("</f>
        <v>CREATE TABLE k2g1_buyer(</v>
      </c>
      <c r="Y21" s="148" t="str">
        <f t="shared" si="3"/>
        <v/>
      </c>
    </row>
    <row r="22" spans="1:68" x14ac:dyDescent="0.4">
      <c r="B22" s="137" t="s">
        <v>396</v>
      </c>
      <c r="C22" s="347" t="s">
        <v>726</v>
      </c>
      <c r="D22" s="182" t="s">
        <v>834</v>
      </c>
      <c r="E22" s="110" t="s">
        <v>835</v>
      </c>
      <c r="F22" s="110" t="str">
        <f>D22 &amp;E22</f>
        <v>buyer_id</v>
      </c>
      <c r="G22" s="210" t="s">
        <v>803</v>
      </c>
      <c r="H22" s="421">
        <v>12</v>
      </c>
      <c r="I22" s="421"/>
      <c r="J22" s="421"/>
      <c r="K22" s="377" t="str">
        <f t="shared" ref="K22:K31" si="4">F22 &amp; " " &amp; UPPER(G22) &amp; IF(H22 = "-","","(" &amp; H22 &amp; ")")</f>
        <v>buyer_id VARCHAR(12)</v>
      </c>
      <c r="L22" s="421"/>
      <c r="M22" s="59">
        <v>1</v>
      </c>
      <c r="N22" s="59">
        <v>1</v>
      </c>
      <c r="O22" s="59">
        <v>1</v>
      </c>
      <c r="P22" s="59"/>
      <c r="Q22" s="59"/>
      <c r="R22" s="59"/>
      <c r="S22" s="59"/>
      <c r="T22" s="59">
        <v>1</v>
      </c>
      <c r="U22" s="59"/>
      <c r="V22" s="59"/>
      <c r="W22" s="57"/>
      <c r="X22" s="377" t="str">
        <f t="shared" ref="X22:X31" si="5">K22 &amp; IF(L22="",""," " &amp; UPPER($L$5) &amp; "'" &amp; L22 &amp; "'")  &amp; IF(M22=1," " &amp; UPPER($M$5),"") &amp; IF(N22=1," " &amp; UPPER($N$5),"") &amp; IF(U22=1," " &amp; UPPER($U$5),"") &amp; IF(V22=1," " &amp; UPPER($V$5),"") &amp; IF(W22=1," " &amp; UPPER($W$5),"") &amp; ","</f>
        <v>buyer_id VARCHAR(12) NOT NULL PRIMARY KEY,</v>
      </c>
      <c r="Y22" s="148" t="str">
        <f t="shared" si="3"/>
        <v/>
      </c>
    </row>
    <row r="23" spans="1:68" x14ac:dyDescent="0.4">
      <c r="B23" s="56" t="s">
        <v>836</v>
      </c>
      <c r="C23" s="314" t="s">
        <v>732</v>
      </c>
      <c r="D23" s="177" t="s">
        <v>759</v>
      </c>
      <c r="E23" s="111" t="s">
        <v>837</v>
      </c>
      <c r="F23" s="111" t="str">
        <f t="shared" ref="F23:F31" si="6">D23 &amp;E23</f>
        <v>buyer_pw</v>
      </c>
      <c r="G23" s="207" t="s">
        <v>803</v>
      </c>
      <c r="H23" s="54">
        <v>256</v>
      </c>
      <c r="I23" s="54"/>
      <c r="J23" s="54"/>
      <c r="K23" s="374" t="str">
        <f t="shared" si="4"/>
        <v>buyer_pw VARCHAR(256)</v>
      </c>
      <c r="L23" s="54"/>
      <c r="M23" s="53">
        <v>1</v>
      </c>
      <c r="N23" s="53"/>
      <c r="O23" s="53"/>
      <c r="P23" s="53"/>
      <c r="Q23" s="53"/>
      <c r="R23" s="53"/>
      <c r="S23" s="53"/>
      <c r="T23" s="53"/>
      <c r="U23" s="53"/>
      <c r="V23" s="53"/>
      <c r="W23" s="51"/>
      <c r="X23" s="374" t="str">
        <f t="shared" si="5"/>
        <v>buyer_pw VARCHAR(256) NOT NULL,</v>
      </c>
      <c r="Y23" s="148" t="str">
        <f t="shared" si="3"/>
        <v/>
      </c>
    </row>
    <row r="24" spans="1:68" x14ac:dyDescent="0.4">
      <c r="B24" s="91" t="s">
        <v>357</v>
      </c>
      <c r="C24" s="314" t="s">
        <v>729</v>
      </c>
      <c r="D24" s="177" t="s">
        <v>759</v>
      </c>
      <c r="E24" s="143" t="s">
        <v>838</v>
      </c>
      <c r="F24" s="111" t="str">
        <f t="shared" si="6"/>
        <v>buyer_name</v>
      </c>
      <c r="G24" s="207" t="s">
        <v>803</v>
      </c>
      <c r="H24" s="303">
        <v>100</v>
      </c>
      <c r="I24" s="54"/>
      <c r="J24" s="54"/>
      <c r="K24" s="374" t="str">
        <f t="shared" si="4"/>
        <v>buyer_name VARCHAR(100)</v>
      </c>
      <c r="L24" s="54"/>
      <c r="M24" s="53">
        <v>1</v>
      </c>
      <c r="N24" s="53"/>
      <c r="O24" s="53"/>
      <c r="P24" s="53"/>
      <c r="Q24" s="53"/>
      <c r="R24" s="53"/>
      <c r="S24" s="53"/>
      <c r="T24" s="53"/>
      <c r="U24" s="53"/>
      <c r="V24" s="53"/>
      <c r="W24" s="51"/>
      <c r="X24" s="374" t="str">
        <f t="shared" si="5"/>
        <v>buyer_name VARCHAR(100) NOT NULL,</v>
      </c>
      <c r="Y24" s="148" t="str">
        <f t="shared" si="3"/>
        <v/>
      </c>
    </row>
    <row r="25" spans="1:68" x14ac:dyDescent="0.4">
      <c r="B25" s="91" t="s">
        <v>360</v>
      </c>
      <c r="C25" s="143" t="s">
        <v>727</v>
      </c>
      <c r="D25" s="177" t="s">
        <v>759</v>
      </c>
      <c r="E25" s="143" t="s">
        <v>839</v>
      </c>
      <c r="F25" s="111" t="str">
        <f t="shared" si="6"/>
        <v>buyer_high_postalcode</v>
      </c>
      <c r="G25" s="207" t="s">
        <v>840</v>
      </c>
      <c r="H25" s="54">
        <v>3</v>
      </c>
      <c r="I25" s="345">
        <v>65536</v>
      </c>
      <c r="J25" s="345">
        <v>999</v>
      </c>
      <c r="K25" s="374" t="str">
        <f t="shared" si="4"/>
        <v>buyer_high_postalcode SMALLINT(3)</v>
      </c>
      <c r="L25" s="54"/>
      <c r="M25" s="53">
        <v>1</v>
      </c>
      <c r="N25" s="53"/>
      <c r="O25" s="53"/>
      <c r="P25" s="53"/>
      <c r="Q25" s="53"/>
      <c r="R25" s="53"/>
      <c r="S25" s="53"/>
      <c r="T25" s="53"/>
      <c r="U25" s="53"/>
      <c r="V25" s="53">
        <v>1</v>
      </c>
      <c r="W25" s="51">
        <v>1</v>
      </c>
      <c r="X25" s="374" t="str">
        <f t="shared" si="5"/>
        <v>buyer_high_postalcode SMALLINT(3) NOT NULL UNSIGNED ZEROFILL,</v>
      </c>
      <c r="Y25" s="148" t="str">
        <f t="shared" si="3"/>
        <v/>
      </c>
    </row>
    <row r="26" spans="1:68" x14ac:dyDescent="0.4">
      <c r="B26" s="91" t="s">
        <v>361</v>
      </c>
      <c r="C26" s="143" t="s">
        <v>728</v>
      </c>
      <c r="D26" s="177" t="s">
        <v>759</v>
      </c>
      <c r="E26" s="143" t="s">
        <v>810</v>
      </c>
      <c r="F26" s="111" t="str">
        <f t="shared" si="6"/>
        <v>buyer_low_postalcode</v>
      </c>
      <c r="G26" s="207" t="s">
        <v>841</v>
      </c>
      <c r="H26" s="54">
        <v>4</v>
      </c>
      <c r="I26" s="345">
        <v>65536</v>
      </c>
      <c r="J26" s="345">
        <v>9999</v>
      </c>
      <c r="K26" s="374" t="str">
        <f t="shared" si="4"/>
        <v>buyer_low_postalcode SMALLINT(4)</v>
      </c>
      <c r="L26" s="54"/>
      <c r="M26" s="53">
        <v>1</v>
      </c>
      <c r="N26" s="53"/>
      <c r="O26" s="53"/>
      <c r="P26" s="53"/>
      <c r="Q26" s="53"/>
      <c r="R26" s="53"/>
      <c r="S26" s="53"/>
      <c r="T26" s="53"/>
      <c r="U26" s="53"/>
      <c r="V26" s="53">
        <v>1</v>
      </c>
      <c r="W26" s="51">
        <v>1</v>
      </c>
      <c r="X26" s="374" t="str">
        <f t="shared" si="5"/>
        <v>buyer_low_postalcode SMALLINT(4) NOT NULL UNSIGNED ZEROFILL,</v>
      </c>
      <c r="Y26" s="148" t="str">
        <f t="shared" si="3"/>
        <v/>
      </c>
    </row>
    <row r="27" spans="1:68" x14ac:dyDescent="0.4">
      <c r="B27" s="56" t="s">
        <v>173</v>
      </c>
      <c r="C27" s="111" t="s">
        <v>842</v>
      </c>
      <c r="D27" s="177" t="s">
        <v>759</v>
      </c>
      <c r="E27" s="283" t="s">
        <v>843</v>
      </c>
      <c r="F27" s="111" t="str">
        <f t="shared" si="6"/>
        <v>buyer_address_1</v>
      </c>
      <c r="G27" s="208" t="s">
        <v>844</v>
      </c>
      <c r="H27" s="303">
        <v>12</v>
      </c>
      <c r="I27" s="54"/>
      <c r="J27" s="54"/>
      <c r="K27" s="374" t="str">
        <f t="shared" si="4"/>
        <v>buyer_address_1 VARCHAR(12)</v>
      </c>
      <c r="L27" s="54"/>
      <c r="M27" s="53">
        <v>1</v>
      </c>
      <c r="N27" s="53"/>
      <c r="O27" s="53"/>
      <c r="P27" s="53"/>
      <c r="Q27" s="53"/>
      <c r="R27" s="53"/>
      <c r="S27" s="53"/>
      <c r="T27" s="53"/>
      <c r="U27" s="53"/>
      <c r="V27" s="53"/>
      <c r="W27" s="51"/>
      <c r="X27" s="374" t="str">
        <f t="shared" si="5"/>
        <v>buyer_address_1 VARCHAR(12) NOT NULL,</v>
      </c>
      <c r="Y27" s="148" t="str">
        <f t="shared" si="3"/>
        <v/>
      </c>
    </row>
    <row r="28" spans="1:68" x14ac:dyDescent="0.4">
      <c r="B28" s="56" t="s">
        <v>175</v>
      </c>
      <c r="C28" s="111" t="s">
        <v>845</v>
      </c>
      <c r="D28" s="177" t="s">
        <v>759</v>
      </c>
      <c r="E28" s="284" t="s">
        <v>846</v>
      </c>
      <c r="F28" s="111" t="str">
        <f t="shared" si="6"/>
        <v>buyer_address_2</v>
      </c>
      <c r="G28" s="208" t="s">
        <v>800</v>
      </c>
      <c r="H28" s="303">
        <v>100</v>
      </c>
      <c r="I28" s="303"/>
      <c r="J28" s="303"/>
      <c r="K28" s="374" t="str">
        <f t="shared" si="4"/>
        <v>buyer_address_2 VARCHAR(100)</v>
      </c>
      <c r="L28" s="54"/>
      <c r="M28" s="53">
        <v>1</v>
      </c>
      <c r="N28" s="53"/>
      <c r="O28" s="53"/>
      <c r="P28" s="53"/>
      <c r="Q28" s="53"/>
      <c r="R28" s="53"/>
      <c r="S28" s="53"/>
      <c r="T28" s="53"/>
      <c r="U28" s="53"/>
      <c r="V28" s="53"/>
      <c r="W28" s="51"/>
      <c r="X28" s="374" t="str">
        <f t="shared" si="5"/>
        <v>buyer_address_2 VARCHAR(100) NOT NULL,</v>
      </c>
      <c r="Y28" s="148" t="str">
        <f t="shared" si="3"/>
        <v/>
      </c>
    </row>
    <row r="29" spans="1:68" s="42" customFormat="1" x14ac:dyDescent="0.4">
      <c r="A29" s="36"/>
      <c r="B29" s="56" t="s">
        <v>178</v>
      </c>
      <c r="C29" s="111" t="s">
        <v>179</v>
      </c>
      <c r="D29" s="177" t="s">
        <v>759</v>
      </c>
      <c r="E29" s="284" t="s">
        <v>847</v>
      </c>
      <c r="F29" s="111" t="str">
        <f t="shared" si="6"/>
        <v>buyer_address_3</v>
      </c>
      <c r="G29" s="208" t="s">
        <v>848</v>
      </c>
      <c r="H29" s="303">
        <v>100</v>
      </c>
      <c r="I29" s="303"/>
      <c r="J29" s="303"/>
      <c r="K29" s="374" t="str">
        <f t="shared" si="4"/>
        <v>buyer_address_3 VARCHAR(100)</v>
      </c>
      <c r="L29" s="54"/>
      <c r="M29" s="53">
        <v>1</v>
      </c>
      <c r="N29" s="53"/>
      <c r="O29" s="53"/>
      <c r="P29" s="53"/>
      <c r="Q29" s="53"/>
      <c r="R29" s="53"/>
      <c r="S29" s="53"/>
      <c r="T29" s="53"/>
      <c r="U29" s="53"/>
      <c r="V29" s="53"/>
      <c r="W29" s="51"/>
      <c r="X29" s="374" t="str">
        <f t="shared" si="5"/>
        <v>buyer_address_3 VARCHAR(100) NOT NULL,</v>
      </c>
      <c r="Y29" s="148" t="str">
        <f t="shared" si="3"/>
        <v/>
      </c>
      <c r="Z29" s="305"/>
      <c r="AD29" s="41"/>
      <c r="AE29" s="41"/>
      <c r="AF29" s="41"/>
      <c r="AG29" s="41"/>
      <c r="AH29" s="41"/>
      <c r="AI29" s="41"/>
      <c r="AJ29" s="41"/>
      <c r="AK29" s="41"/>
      <c r="AL29" s="38"/>
      <c r="AM29" s="38"/>
      <c r="AN29" s="38"/>
      <c r="AO29" s="38"/>
      <c r="AP29" s="40"/>
      <c r="AQ29" s="39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7"/>
    </row>
    <row r="30" spans="1:68" s="42" customFormat="1" x14ac:dyDescent="0.4">
      <c r="A30" s="36"/>
      <c r="B30" s="91" t="s">
        <v>766</v>
      </c>
      <c r="C30" s="143" t="s">
        <v>209</v>
      </c>
      <c r="D30" s="177" t="s">
        <v>759</v>
      </c>
      <c r="E30" s="143" t="s">
        <v>849</v>
      </c>
      <c r="F30" s="111" t="str">
        <f t="shared" si="6"/>
        <v>buyer_registration</v>
      </c>
      <c r="G30" s="207" t="s">
        <v>850</v>
      </c>
      <c r="H30" s="94" t="s">
        <v>851</v>
      </c>
      <c r="I30" s="94"/>
      <c r="J30" s="94"/>
      <c r="K30" s="374" t="str">
        <f t="shared" si="4"/>
        <v>buyer_registration DATETIME</v>
      </c>
      <c r="L30" s="54"/>
      <c r="M30" s="53">
        <v>1</v>
      </c>
      <c r="N30" s="53"/>
      <c r="O30" s="53"/>
      <c r="P30" s="53"/>
      <c r="Q30" s="53"/>
      <c r="R30" s="53"/>
      <c r="S30" s="53"/>
      <c r="T30" s="53"/>
      <c r="U30" s="53"/>
      <c r="V30" s="53"/>
      <c r="W30" s="51"/>
      <c r="X30" s="374" t="str">
        <f t="shared" si="5"/>
        <v>buyer_registration DATETIME NOT NULL,</v>
      </c>
      <c r="Y30" s="148" t="str">
        <f t="shared" si="3"/>
        <v/>
      </c>
      <c r="Z30" s="305"/>
      <c r="AD30" s="41"/>
      <c r="AE30" s="41"/>
      <c r="AF30" s="41"/>
      <c r="AG30" s="41"/>
      <c r="AH30" s="41"/>
      <c r="AI30" s="41"/>
      <c r="AJ30" s="41"/>
      <c r="AK30" s="41"/>
      <c r="AL30" s="38"/>
      <c r="AM30" s="38"/>
      <c r="AN30" s="38"/>
      <c r="AO30" s="38"/>
      <c r="AP30" s="40"/>
      <c r="AQ30" s="39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7"/>
    </row>
    <row r="31" spans="1:68" s="42" customFormat="1" ht="19.5" thickBot="1" x14ac:dyDescent="0.45">
      <c r="A31" s="36"/>
      <c r="B31" s="166" t="s">
        <v>189</v>
      </c>
      <c r="C31" s="203" t="s">
        <v>219</v>
      </c>
      <c r="D31" s="286" t="s">
        <v>759</v>
      </c>
      <c r="E31" s="203" t="s">
        <v>852</v>
      </c>
      <c r="F31" s="112" t="str">
        <f t="shared" si="6"/>
        <v>buyer_removed</v>
      </c>
      <c r="G31" s="209" t="s">
        <v>853</v>
      </c>
      <c r="H31" s="422">
        <v>1</v>
      </c>
      <c r="I31" s="346">
        <v>127</v>
      </c>
      <c r="J31" s="346">
        <v>9</v>
      </c>
      <c r="K31" s="375" t="str">
        <f t="shared" si="4"/>
        <v>buyer_removed TINYINT(1)</v>
      </c>
      <c r="L31" s="422">
        <v>0</v>
      </c>
      <c r="M31" s="47">
        <v>1</v>
      </c>
      <c r="N31" s="47"/>
      <c r="O31" s="47"/>
      <c r="P31" s="47"/>
      <c r="Q31" s="47"/>
      <c r="R31" s="47"/>
      <c r="S31" s="47"/>
      <c r="T31" s="47"/>
      <c r="U31" s="47"/>
      <c r="V31" s="47"/>
      <c r="W31" s="45"/>
      <c r="X31" s="375" t="str">
        <f t="shared" si="5"/>
        <v>buyer_removed TINYINT(1) DEFAULT'0' NOT NULL,</v>
      </c>
      <c r="Y31" s="148" t="str">
        <f t="shared" si="3"/>
        <v/>
      </c>
      <c r="Z31" s="305"/>
      <c r="AD31" s="41"/>
      <c r="AE31" s="41"/>
      <c r="AF31" s="41"/>
      <c r="AG31" s="41"/>
      <c r="AH31" s="41"/>
      <c r="AI31" s="41"/>
      <c r="AJ31" s="41"/>
      <c r="AK31" s="41"/>
      <c r="AL31" s="38"/>
      <c r="AM31" s="38"/>
      <c r="AN31" s="38"/>
      <c r="AO31" s="38"/>
      <c r="AP31" s="40"/>
      <c r="AQ31" s="39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7"/>
    </row>
    <row r="32" spans="1:68" x14ac:dyDescent="0.4">
      <c r="B32" s="36"/>
      <c r="C32" s="443"/>
      <c r="D32" s="36"/>
      <c r="E32" s="36"/>
      <c r="F32" s="36"/>
      <c r="G32" s="444"/>
      <c r="H32" s="36"/>
      <c r="I32" s="36"/>
      <c r="J32" s="36"/>
      <c r="K32" s="445"/>
      <c r="L32" s="36"/>
      <c r="M32" s="446"/>
      <c r="N32" s="446"/>
      <c r="O32" s="446"/>
      <c r="P32" s="446"/>
      <c r="Q32" s="472"/>
      <c r="R32" s="472"/>
      <c r="S32" s="472"/>
      <c r="T32" s="446"/>
      <c r="U32" s="446"/>
      <c r="V32" s="446"/>
      <c r="W32" s="446"/>
      <c r="X32" s="415" t="str">
        <f>Y21 &amp; " " &amp; Y22 &amp; " " &amp; Y23 &amp; " " &amp; Y24 &amp; " " &amp; Y25 &amp; " " &amp; Y26 &amp; " " &amp; Y27 &amp; " " &amp; Y28 &amp; " " &amp; Y29 &amp; " " &amp; Y30 &amp; " " &amp; Y31 &amp; ")DEFAULT CHARSET=utf8;"</f>
        <v xml:space="preserve">          )DEFAULT CHARSET=utf8;</v>
      </c>
      <c r="Y32" s="148" t="str">
        <f t="shared" si="3"/>
        <v/>
      </c>
    </row>
    <row r="33" spans="1:68" ht="24.95" customHeight="1" thickBot="1" x14ac:dyDescent="0.45">
      <c r="B33" s="123" t="s">
        <v>854</v>
      </c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Y33" s="148" t="str">
        <f t="shared" si="3"/>
        <v/>
      </c>
    </row>
    <row r="34" spans="1:68" s="42" customFormat="1" ht="19.5" thickBot="1" x14ac:dyDescent="0.45">
      <c r="A34" s="36"/>
      <c r="B34" s="535" t="s">
        <v>122</v>
      </c>
      <c r="C34" s="537" t="s">
        <v>100</v>
      </c>
      <c r="D34" s="539" t="s">
        <v>121</v>
      </c>
      <c r="E34" s="539"/>
      <c r="F34" s="537" t="s">
        <v>708</v>
      </c>
      <c r="G34" s="540" t="s">
        <v>120</v>
      </c>
      <c r="H34" s="539" t="s">
        <v>119</v>
      </c>
      <c r="I34" s="525" t="s">
        <v>741</v>
      </c>
      <c r="J34" s="526"/>
      <c r="K34" s="527" t="s">
        <v>855</v>
      </c>
      <c r="L34" s="537" t="s">
        <v>856</v>
      </c>
      <c r="M34" s="529" t="s">
        <v>857</v>
      </c>
      <c r="N34" s="529" t="s">
        <v>858</v>
      </c>
      <c r="O34" s="529" t="s">
        <v>859</v>
      </c>
      <c r="P34" s="529" t="s">
        <v>860</v>
      </c>
      <c r="Q34" s="549" t="s">
        <v>861</v>
      </c>
      <c r="R34" s="550"/>
      <c r="S34" s="529" t="s">
        <v>862</v>
      </c>
      <c r="T34" s="529" t="s">
        <v>863</v>
      </c>
      <c r="U34" s="529" t="s">
        <v>864</v>
      </c>
      <c r="V34" s="529" t="s">
        <v>160</v>
      </c>
      <c r="W34" s="533" t="s">
        <v>865</v>
      </c>
      <c r="X34" s="398" t="s">
        <v>747</v>
      </c>
      <c r="Y34" s="148" t="str">
        <f t="shared" si="3"/>
        <v/>
      </c>
      <c r="Z34" s="305"/>
      <c r="AD34" s="41"/>
      <c r="AE34" s="41"/>
      <c r="AF34" s="41"/>
      <c r="AG34" s="41"/>
      <c r="AH34" s="41"/>
      <c r="AI34" s="41"/>
      <c r="AJ34" s="41"/>
      <c r="AK34" s="41"/>
      <c r="AL34" s="38"/>
      <c r="AM34" s="38"/>
      <c r="AN34" s="38"/>
      <c r="AO34" s="38"/>
      <c r="AP34" s="40"/>
      <c r="AQ34" s="39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7"/>
    </row>
    <row r="35" spans="1:68" s="42" customFormat="1" ht="19.5" thickBot="1" x14ac:dyDescent="0.45">
      <c r="A35" s="36"/>
      <c r="B35" s="536"/>
      <c r="C35" s="538"/>
      <c r="D35" s="428" t="s">
        <v>111</v>
      </c>
      <c r="E35" s="428" t="s">
        <v>110</v>
      </c>
      <c r="F35" s="538"/>
      <c r="G35" s="541"/>
      <c r="H35" s="538"/>
      <c r="I35" s="429" t="s">
        <v>742</v>
      </c>
      <c r="J35" s="429" t="s">
        <v>743</v>
      </c>
      <c r="K35" s="528"/>
      <c r="L35" s="542"/>
      <c r="M35" s="532"/>
      <c r="N35" s="532"/>
      <c r="O35" s="532"/>
      <c r="P35" s="532"/>
      <c r="Q35" s="400" t="s">
        <v>756</v>
      </c>
      <c r="R35" s="400" t="s">
        <v>757</v>
      </c>
      <c r="S35" s="532"/>
      <c r="T35" s="532"/>
      <c r="U35" s="532"/>
      <c r="V35" s="532"/>
      <c r="W35" s="534"/>
      <c r="X35" s="397" t="str">
        <f xml:space="preserve"> "CREATE TABLE " &amp; B33 &amp; "("</f>
        <v>CREATE TABLE k2g1_item(</v>
      </c>
      <c r="Y35" s="148" t="str">
        <f t="shared" si="3"/>
        <v/>
      </c>
      <c r="Z35" s="305"/>
      <c r="AD35" s="41"/>
      <c r="AE35" s="41"/>
      <c r="AF35" s="41"/>
      <c r="AG35" s="41"/>
      <c r="AH35" s="41"/>
      <c r="AI35" s="41"/>
      <c r="AJ35" s="41"/>
      <c r="AK35" s="41"/>
      <c r="AL35" s="38"/>
      <c r="AM35" s="38"/>
      <c r="AN35" s="38"/>
      <c r="AO35" s="38"/>
      <c r="AP35" s="40"/>
      <c r="AQ35" s="39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7"/>
    </row>
    <row r="36" spans="1:68" s="42" customFormat="1" x14ac:dyDescent="0.4">
      <c r="A36" s="36"/>
      <c r="B36" s="137" t="s">
        <v>374</v>
      </c>
      <c r="C36" s="347" t="s">
        <v>725</v>
      </c>
      <c r="D36" s="182" t="s">
        <v>866</v>
      </c>
      <c r="E36" s="110" t="s">
        <v>867</v>
      </c>
      <c r="F36" s="110" t="str">
        <f>D36 &amp;E36</f>
        <v>item_id</v>
      </c>
      <c r="G36" s="210" t="s">
        <v>868</v>
      </c>
      <c r="H36" s="348">
        <v>11</v>
      </c>
      <c r="I36" s="349">
        <v>2147483647</v>
      </c>
      <c r="J36" s="349">
        <v>2147483647</v>
      </c>
      <c r="K36" s="377" t="str">
        <f t="shared" ref="K36:K46" si="7">F36 &amp; " " &amp; UPPER(G36) &amp; IF(H36 = "-","","(" &amp; H36 &amp; ")")</f>
        <v>item_id INT(11)</v>
      </c>
      <c r="L36" s="421"/>
      <c r="M36" s="59">
        <v>1</v>
      </c>
      <c r="N36" s="59">
        <v>1</v>
      </c>
      <c r="O36" s="59">
        <v>1</v>
      </c>
      <c r="P36" s="59"/>
      <c r="Q36" s="59"/>
      <c r="R36" s="59"/>
      <c r="S36" s="59"/>
      <c r="T36" s="59">
        <v>1</v>
      </c>
      <c r="U36" s="59">
        <v>1</v>
      </c>
      <c r="V36" s="59"/>
      <c r="W36" s="57"/>
      <c r="X36" s="377" t="str">
        <f t="shared" ref="X36:X46" si="8">K36 &amp; IF(L36="",""," " &amp; UPPER($L$5) &amp; "'" &amp; L36 &amp; "'")  &amp; IF(M36=1," " &amp; UPPER($M$5),"") &amp; IF(N36=1," " &amp; UPPER($N$5),"") &amp; IF(U36=1," " &amp; UPPER($U$5),"") &amp; IF(V36=1," " &amp; UPPER($V$5),"") &amp; IF(W36=1," " &amp; UPPER($W$5),"") &amp; ","</f>
        <v>item_id INT(11) NOT NULL PRIMARY KEY AUTO_INCREMENT,</v>
      </c>
      <c r="Y36" s="148" t="str">
        <f t="shared" si="3"/>
        <v/>
      </c>
      <c r="Z36" s="305"/>
      <c r="AD36" s="41"/>
      <c r="AE36" s="41"/>
      <c r="AF36" s="41"/>
      <c r="AG36" s="41"/>
      <c r="AH36" s="41"/>
      <c r="AI36" s="41"/>
      <c r="AJ36" s="41"/>
      <c r="AK36" s="41"/>
      <c r="AL36" s="38"/>
      <c r="AM36" s="38"/>
      <c r="AN36" s="38"/>
      <c r="AO36" s="38"/>
      <c r="AP36" s="40"/>
      <c r="AQ36" s="39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7"/>
    </row>
    <row r="37" spans="1:68" s="42" customFormat="1" x14ac:dyDescent="0.4">
      <c r="A37" s="36"/>
      <c r="B37" s="91" t="s">
        <v>376</v>
      </c>
      <c r="C37" s="143" t="s">
        <v>730</v>
      </c>
      <c r="D37" s="177" t="s">
        <v>869</v>
      </c>
      <c r="E37" s="143" t="s">
        <v>870</v>
      </c>
      <c r="F37" s="111" t="str">
        <f t="shared" ref="F37:F46" si="9">D37 &amp;E37</f>
        <v>item_name</v>
      </c>
      <c r="G37" s="207" t="s">
        <v>871</v>
      </c>
      <c r="H37" s="303">
        <v>100</v>
      </c>
      <c r="I37" s="54"/>
      <c r="J37" s="54"/>
      <c r="K37" s="374" t="str">
        <f t="shared" si="7"/>
        <v>item_name VARCHAR(100)</v>
      </c>
      <c r="L37" s="54"/>
      <c r="M37" s="53">
        <v>1</v>
      </c>
      <c r="N37" s="53"/>
      <c r="O37" s="53"/>
      <c r="P37" s="53"/>
      <c r="Q37" s="53"/>
      <c r="R37" s="53"/>
      <c r="S37" s="53"/>
      <c r="T37" s="53"/>
      <c r="U37" s="53"/>
      <c r="V37" s="53"/>
      <c r="W37" s="51"/>
      <c r="X37" s="374" t="str">
        <f t="shared" si="8"/>
        <v>item_name VARCHAR(100) NOT NULL,</v>
      </c>
      <c r="Y37" s="148" t="str">
        <f t="shared" si="3"/>
        <v/>
      </c>
      <c r="Z37" s="305"/>
      <c r="AD37" s="41"/>
      <c r="AE37" s="41"/>
      <c r="AF37" s="41"/>
      <c r="AG37" s="41"/>
      <c r="AH37" s="41"/>
      <c r="AI37" s="41"/>
      <c r="AJ37" s="41"/>
      <c r="AK37" s="41"/>
      <c r="AL37" s="38"/>
      <c r="AM37" s="38"/>
      <c r="AN37" s="38"/>
      <c r="AO37" s="38"/>
      <c r="AP37" s="40"/>
      <c r="AQ37" s="39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7"/>
    </row>
    <row r="38" spans="1:68" s="42" customFormat="1" x14ac:dyDescent="0.4">
      <c r="A38" s="36"/>
      <c r="B38" s="293" t="s">
        <v>403</v>
      </c>
      <c r="C38" s="314" t="s">
        <v>723</v>
      </c>
      <c r="D38" s="177" t="s">
        <v>866</v>
      </c>
      <c r="E38" s="143" t="s">
        <v>464</v>
      </c>
      <c r="F38" s="111" t="str">
        <f t="shared" si="9"/>
        <v>item_seller_id</v>
      </c>
      <c r="G38" s="208" t="s">
        <v>872</v>
      </c>
      <c r="H38" s="54">
        <v>12</v>
      </c>
      <c r="I38" s="54"/>
      <c r="J38" s="54"/>
      <c r="K38" s="374" t="str">
        <f t="shared" si="7"/>
        <v>item_seller_id VARCHAR(12)</v>
      </c>
      <c r="L38" s="54"/>
      <c r="M38" s="53">
        <v>1</v>
      </c>
      <c r="N38" s="53"/>
      <c r="O38" s="53"/>
      <c r="P38" s="53">
        <v>1</v>
      </c>
      <c r="Q38" s="99" t="s">
        <v>873</v>
      </c>
      <c r="R38" s="141" t="s">
        <v>874</v>
      </c>
      <c r="S38" s="141" t="s">
        <v>875</v>
      </c>
      <c r="T38" s="53"/>
      <c r="U38" s="53"/>
      <c r="V38" s="53"/>
      <c r="W38" s="51"/>
      <c r="X38" s="374" t="str">
        <f t="shared" si="8"/>
        <v>item_seller_id VARCHAR(12) NOT NULL,</v>
      </c>
      <c r="Y38" s="148" t="str">
        <f t="shared" si="3"/>
        <v xml:space="preserve"> CONSTRAINT FOR_item_seller_id FOREIGN KEY(item_seller_id) REFERENCES k2g1_seller(seller_id),</v>
      </c>
      <c r="Z38" s="305"/>
      <c r="AD38" s="41"/>
      <c r="AE38" s="41"/>
      <c r="AF38" s="41"/>
      <c r="AG38" s="41"/>
      <c r="AH38" s="41"/>
      <c r="AI38" s="41"/>
      <c r="AJ38" s="41"/>
      <c r="AK38" s="41"/>
      <c r="AL38" s="38"/>
      <c r="AM38" s="38"/>
      <c r="AN38" s="38"/>
      <c r="AO38" s="38"/>
      <c r="AP38" s="40"/>
      <c r="AQ38" s="39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7"/>
    </row>
    <row r="39" spans="1:68" s="42" customFormat="1" x14ac:dyDescent="0.4">
      <c r="A39" s="37"/>
      <c r="B39" s="417" t="s">
        <v>382</v>
      </c>
      <c r="C39" s="418" t="s">
        <v>406</v>
      </c>
      <c r="D39" s="419" t="s">
        <v>876</v>
      </c>
      <c r="E39" s="418" t="s">
        <v>877</v>
      </c>
      <c r="F39" s="420" t="str">
        <f t="shared" si="9"/>
        <v>item_price</v>
      </c>
      <c r="G39" s="208" t="s">
        <v>878</v>
      </c>
      <c r="H39" s="54">
        <v>7</v>
      </c>
      <c r="I39" s="345">
        <v>16777215</v>
      </c>
      <c r="J39" s="345">
        <v>9999999</v>
      </c>
      <c r="K39" s="374" t="str">
        <f t="shared" si="7"/>
        <v>item_price MEDIUMINT(7)</v>
      </c>
      <c r="L39" s="54"/>
      <c r="M39" s="53">
        <v>1</v>
      </c>
      <c r="N39" s="53"/>
      <c r="O39" s="53"/>
      <c r="P39" s="53"/>
      <c r="Q39" s="53"/>
      <c r="R39" s="53"/>
      <c r="S39" s="53"/>
      <c r="T39" s="53"/>
      <c r="U39" s="53"/>
      <c r="V39" s="53">
        <v>1</v>
      </c>
      <c r="W39" s="51"/>
      <c r="X39" s="374" t="str">
        <f t="shared" si="8"/>
        <v>item_price MEDIUMINT(7) NOT NULL UNSIGNED,</v>
      </c>
      <c r="Y39" s="170" t="str">
        <f t="shared" si="3"/>
        <v/>
      </c>
      <c r="Z39" s="305"/>
      <c r="AD39" s="41"/>
      <c r="AE39" s="41"/>
      <c r="AF39" s="41"/>
      <c r="AG39" s="41"/>
      <c r="AH39" s="41"/>
      <c r="AI39" s="41"/>
      <c r="AJ39" s="41"/>
      <c r="AK39" s="41"/>
      <c r="AL39" s="38"/>
      <c r="AM39" s="38"/>
      <c r="AN39" s="38"/>
      <c r="AO39" s="38"/>
      <c r="AP39" s="40"/>
      <c r="AQ39" s="39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7"/>
    </row>
    <row r="40" spans="1:68" s="42" customFormat="1" x14ac:dyDescent="0.4">
      <c r="A40" s="37"/>
      <c r="B40" s="417" t="s">
        <v>384</v>
      </c>
      <c r="C40" s="418" t="s">
        <v>384</v>
      </c>
      <c r="D40" s="419" t="s">
        <v>879</v>
      </c>
      <c r="E40" s="418" t="s">
        <v>880</v>
      </c>
      <c r="F40" s="420" t="str">
        <f t="shared" si="9"/>
        <v>item_quantity</v>
      </c>
      <c r="G40" s="208" t="s">
        <v>878</v>
      </c>
      <c r="H40" s="54">
        <v>3</v>
      </c>
      <c r="I40" s="345">
        <v>16777215</v>
      </c>
      <c r="J40" s="345">
        <v>999</v>
      </c>
      <c r="K40" s="374" t="str">
        <f t="shared" si="7"/>
        <v>item_quantity MEDIUMINT(3)</v>
      </c>
      <c r="L40" s="54"/>
      <c r="M40" s="53">
        <v>1</v>
      </c>
      <c r="N40" s="53"/>
      <c r="O40" s="53"/>
      <c r="P40" s="53"/>
      <c r="Q40" s="53"/>
      <c r="R40" s="53"/>
      <c r="S40" s="53"/>
      <c r="T40" s="53"/>
      <c r="U40" s="53"/>
      <c r="V40" s="53">
        <v>1</v>
      </c>
      <c r="W40" s="51"/>
      <c r="X40" s="374" t="str">
        <f t="shared" si="8"/>
        <v>item_quantity MEDIUMINT(3) NOT NULL UNSIGNED,</v>
      </c>
      <c r="Y40" s="170" t="str">
        <f t="shared" si="3"/>
        <v/>
      </c>
      <c r="Z40" s="305"/>
      <c r="AD40" s="41"/>
      <c r="AE40" s="41"/>
      <c r="AF40" s="41"/>
      <c r="AG40" s="41"/>
      <c r="AH40" s="41"/>
      <c r="AI40" s="41"/>
      <c r="AJ40" s="41"/>
      <c r="AK40" s="41"/>
      <c r="AL40" s="38"/>
      <c r="AM40" s="38"/>
      <c r="AN40" s="38"/>
      <c r="AO40" s="38"/>
      <c r="AP40" s="40"/>
      <c r="AQ40" s="39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7"/>
    </row>
    <row r="41" spans="1:68" s="42" customFormat="1" x14ac:dyDescent="0.4">
      <c r="A41" s="37"/>
      <c r="B41" s="293" t="s">
        <v>764</v>
      </c>
      <c r="C41" s="143" t="s">
        <v>731</v>
      </c>
      <c r="D41" s="177" t="s">
        <v>876</v>
      </c>
      <c r="E41" s="143" t="s">
        <v>881</v>
      </c>
      <c r="F41" s="111" t="str">
        <f t="shared" si="9"/>
        <v>item_condition_id</v>
      </c>
      <c r="G41" s="307" t="s">
        <v>882</v>
      </c>
      <c r="H41" s="54">
        <v>1</v>
      </c>
      <c r="I41" s="345">
        <v>127</v>
      </c>
      <c r="J41" s="345">
        <v>9</v>
      </c>
      <c r="K41" s="374" t="str">
        <f t="shared" si="7"/>
        <v>item_condition_id TINYINT(1)</v>
      </c>
      <c r="L41" s="54"/>
      <c r="M41" s="361">
        <v>1</v>
      </c>
      <c r="N41" s="53"/>
      <c r="O41" s="53"/>
      <c r="P41" s="53">
        <v>1</v>
      </c>
      <c r="Q41" s="142" t="s">
        <v>883</v>
      </c>
      <c r="R41" s="141" t="s">
        <v>884</v>
      </c>
      <c r="S41" s="141" t="s">
        <v>885</v>
      </c>
      <c r="T41" s="53"/>
      <c r="U41" s="53"/>
      <c r="V41" s="53"/>
      <c r="W41" s="51"/>
      <c r="X41" s="374" t="str">
        <f t="shared" si="8"/>
        <v>item_condition_id TINYINT(1) NOT NULL,</v>
      </c>
      <c r="Y41" s="148" t="str">
        <f t="shared" si="3"/>
        <v xml:space="preserve"> CONSTRAINT FOR_item_genre_condition FOREIGN KEY(item_condition_id) REFERENCES k2g1_condition(condition_id),</v>
      </c>
      <c r="Z41" s="305"/>
      <c r="AD41" s="41"/>
      <c r="AE41" s="41"/>
      <c r="AF41" s="41"/>
      <c r="AG41" s="41"/>
      <c r="AH41" s="41"/>
      <c r="AI41" s="41"/>
      <c r="AJ41" s="41"/>
      <c r="AK41" s="41"/>
      <c r="AL41" s="38"/>
      <c r="AM41" s="38"/>
      <c r="AN41" s="38"/>
      <c r="AO41" s="38"/>
      <c r="AP41" s="40"/>
      <c r="AQ41" s="39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7"/>
    </row>
    <row r="42" spans="1:68" s="42" customFormat="1" x14ac:dyDescent="0.4">
      <c r="A42" s="36"/>
      <c r="B42" s="293" t="s">
        <v>886</v>
      </c>
      <c r="C42" s="314" t="s">
        <v>722</v>
      </c>
      <c r="D42" s="177" t="s">
        <v>887</v>
      </c>
      <c r="E42" s="283" t="s">
        <v>496</v>
      </c>
      <c r="F42" s="111" t="str">
        <f t="shared" si="9"/>
        <v>item_genre_id</v>
      </c>
      <c r="G42" s="308" t="s">
        <v>888</v>
      </c>
      <c r="H42" s="54">
        <v>2</v>
      </c>
      <c r="I42" s="345">
        <v>127</v>
      </c>
      <c r="J42" s="345">
        <v>99</v>
      </c>
      <c r="K42" s="374" t="str">
        <f t="shared" si="7"/>
        <v>item_genre_id TINYINT(2)</v>
      </c>
      <c r="L42" s="54"/>
      <c r="M42" s="53">
        <v>1</v>
      </c>
      <c r="N42" s="53"/>
      <c r="O42" s="53"/>
      <c r="P42" s="53">
        <v>1</v>
      </c>
      <c r="Q42" s="55" t="s">
        <v>889</v>
      </c>
      <c r="R42" s="141" t="s">
        <v>890</v>
      </c>
      <c r="S42" s="141" t="s">
        <v>891</v>
      </c>
      <c r="T42" s="53"/>
      <c r="U42" s="53"/>
      <c r="V42" s="53"/>
      <c r="W42" s="51"/>
      <c r="X42" s="374" t="str">
        <f t="shared" si="8"/>
        <v>item_genre_id TINYINT(2) NOT NULL,</v>
      </c>
      <c r="Y42" s="148" t="str">
        <f t="shared" si="3"/>
        <v xml:space="preserve"> CONSTRAINT FOR_item_genre_id FOREIGN KEY(item_genre_id) REFERENCES k2g1_genre(genre_id),</v>
      </c>
      <c r="Z42" s="305"/>
      <c r="AD42" s="41"/>
      <c r="AE42" s="41"/>
      <c r="AF42" s="41"/>
      <c r="AG42" s="41"/>
      <c r="AH42" s="41"/>
      <c r="AI42" s="41"/>
      <c r="AJ42" s="41"/>
      <c r="AK42" s="41"/>
      <c r="AL42" s="38"/>
      <c r="AM42" s="38"/>
      <c r="AN42" s="38"/>
      <c r="AO42" s="38"/>
      <c r="AP42" s="40"/>
      <c r="AQ42" s="39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7"/>
    </row>
    <row r="43" spans="1:68" s="42" customFormat="1" x14ac:dyDescent="0.4">
      <c r="A43" s="36"/>
      <c r="B43" s="91" t="s">
        <v>388</v>
      </c>
      <c r="C43" s="143" t="s">
        <v>389</v>
      </c>
      <c r="D43" s="177" t="s">
        <v>887</v>
      </c>
      <c r="E43" s="284" t="s">
        <v>892</v>
      </c>
      <c r="F43" s="111" t="str">
        <f t="shared" si="9"/>
        <v>item_description</v>
      </c>
      <c r="G43" s="207" t="s">
        <v>893</v>
      </c>
      <c r="H43" s="94" t="s">
        <v>819</v>
      </c>
      <c r="I43" s="54"/>
      <c r="J43" s="54"/>
      <c r="K43" s="374" t="str">
        <f t="shared" si="7"/>
        <v>item_description TEXT</v>
      </c>
      <c r="L43" s="54"/>
      <c r="M43" s="53">
        <v>1</v>
      </c>
      <c r="N43" s="53"/>
      <c r="O43" s="53"/>
      <c r="P43" s="53"/>
      <c r="Q43" s="53"/>
      <c r="R43" s="53"/>
      <c r="S43" s="53"/>
      <c r="T43" s="53"/>
      <c r="U43" s="53"/>
      <c r="V43" s="53"/>
      <c r="W43" s="51"/>
      <c r="X43" s="374" t="str">
        <f t="shared" si="8"/>
        <v>item_description TEXT NOT NULL,</v>
      </c>
      <c r="Y43" s="148" t="str">
        <f t="shared" si="3"/>
        <v/>
      </c>
      <c r="Z43" s="305"/>
      <c r="AD43" s="41"/>
      <c r="AE43" s="41"/>
      <c r="AF43" s="41"/>
      <c r="AG43" s="41"/>
      <c r="AH43" s="41"/>
      <c r="AI43" s="41"/>
      <c r="AJ43" s="41"/>
      <c r="AK43" s="41"/>
      <c r="AL43" s="38"/>
      <c r="AM43" s="38"/>
      <c r="AN43" s="38"/>
      <c r="AO43" s="38"/>
      <c r="AP43" s="40"/>
      <c r="AQ43" s="39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7"/>
    </row>
    <row r="44" spans="1:68" s="42" customFormat="1" ht="43.5" customHeight="1" x14ac:dyDescent="0.4">
      <c r="A44" s="36"/>
      <c r="B44" s="91" t="s">
        <v>390</v>
      </c>
      <c r="C44" s="295" t="s">
        <v>593</v>
      </c>
      <c r="D44" s="177" t="s">
        <v>894</v>
      </c>
      <c r="E44" s="284" t="s">
        <v>1001</v>
      </c>
      <c r="F44" s="111" t="str">
        <f t="shared" si="9"/>
        <v>item_image_path</v>
      </c>
      <c r="G44" s="207" t="s">
        <v>107</v>
      </c>
      <c r="H44" s="303">
        <v>300</v>
      </c>
      <c r="I44" s="54"/>
      <c r="J44" s="54"/>
      <c r="K44" s="374" t="str">
        <f t="shared" si="7"/>
        <v>item_image_path VARCHAR(300)</v>
      </c>
      <c r="L44" s="54"/>
      <c r="M44" s="53">
        <v>1</v>
      </c>
      <c r="N44" s="53"/>
      <c r="O44" s="53"/>
      <c r="P44" s="53"/>
      <c r="Q44" s="53"/>
      <c r="R44" s="53"/>
      <c r="S44" s="53"/>
      <c r="T44" s="53"/>
      <c r="U44" s="53"/>
      <c r="V44" s="53"/>
      <c r="W44" s="51"/>
      <c r="X44" s="374" t="str">
        <f t="shared" si="8"/>
        <v>item_image_path VARCHAR(300) NOT NULL,</v>
      </c>
      <c r="Y44" s="148" t="str">
        <f t="shared" si="3"/>
        <v/>
      </c>
      <c r="Z44" s="305"/>
      <c r="AD44" s="41"/>
      <c r="AE44" s="41"/>
      <c r="AF44" s="41"/>
      <c r="AG44" s="41"/>
      <c r="AH44" s="41"/>
      <c r="AI44" s="41"/>
      <c r="AJ44" s="41"/>
      <c r="AK44" s="41"/>
      <c r="AL44" s="38"/>
      <c r="AM44" s="38"/>
      <c r="AN44" s="38"/>
      <c r="AO44" s="38"/>
      <c r="AP44" s="40"/>
      <c r="AQ44" s="39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7"/>
    </row>
    <row r="45" spans="1:68" s="42" customFormat="1" x14ac:dyDescent="0.4">
      <c r="A45" s="36"/>
      <c r="B45" s="91" t="s">
        <v>392</v>
      </c>
      <c r="C45" s="143" t="s">
        <v>393</v>
      </c>
      <c r="D45" s="177" t="s">
        <v>866</v>
      </c>
      <c r="E45" s="143" t="s">
        <v>895</v>
      </c>
      <c r="F45" s="111" t="str">
        <f t="shared" si="9"/>
        <v>item_time</v>
      </c>
      <c r="G45" s="207" t="s">
        <v>896</v>
      </c>
      <c r="H45" s="94" t="s">
        <v>897</v>
      </c>
      <c r="I45" s="94"/>
      <c r="J45" s="94"/>
      <c r="K45" s="374" t="str">
        <f t="shared" si="7"/>
        <v>item_time DATETIME</v>
      </c>
      <c r="L45" s="54"/>
      <c r="M45" s="53">
        <v>1</v>
      </c>
      <c r="N45" s="53"/>
      <c r="O45" s="53"/>
      <c r="P45" s="53"/>
      <c r="Q45" s="53"/>
      <c r="R45" s="53"/>
      <c r="S45" s="53"/>
      <c r="T45" s="53"/>
      <c r="U45" s="53"/>
      <c r="V45" s="53"/>
      <c r="W45" s="51"/>
      <c r="X45" s="374" t="str">
        <f t="shared" si="8"/>
        <v>item_time DATETIME NOT NULL,</v>
      </c>
      <c r="Y45" s="148" t="str">
        <f t="shared" si="3"/>
        <v/>
      </c>
      <c r="Z45" s="305"/>
      <c r="AD45" s="41"/>
      <c r="AE45" s="41"/>
      <c r="AF45" s="41"/>
      <c r="AG45" s="41"/>
      <c r="AH45" s="41"/>
      <c r="AI45" s="41"/>
      <c r="AJ45" s="41"/>
      <c r="AK45" s="41"/>
      <c r="AL45" s="38"/>
      <c r="AM45" s="38"/>
      <c r="AN45" s="38"/>
      <c r="AO45" s="38"/>
      <c r="AP45" s="40"/>
      <c r="AQ45" s="39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7"/>
    </row>
    <row r="46" spans="1:68" s="42" customFormat="1" ht="19.5" thickBot="1" x14ac:dyDescent="0.45">
      <c r="A46" s="103"/>
      <c r="B46" s="166" t="s">
        <v>354</v>
      </c>
      <c r="C46" s="203" t="s">
        <v>395</v>
      </c>
      <c r="D46" s="286" t="s">
        <v>879</v>
      </c>
      <c r="E46" s="203" t="s">
        <v>898</v>
      </c>
      <c r="F46" s="112" t="str">
        <f t="shared" si="9"/>
        <v>item_deleted</v>
      </c>
      <c r="G46" s="209" t="s">
        <v>899</v>
      </c>
      <c r="H46" s="422">
        <v>1</v>
      </c>
      <c r="I46" s="346">
        <v>127</v>
      </c>
      <c r="J46" s="346">
        <v>9</v>
      </c>
      <c r="K46" s="375" t="str">
        <f t="shared" si="7"/>
        <v>item_deleted TINYINT(1)</v>
      </c>
      <c r="L46" s="422">
        <v>0</v>
      </c>
      <c r="M46" s="47">
        <v>1</v>
      </c>
      <c r="N46" s="47"/>
      <c r="O46" s="47"/>
      <c r="P46" s="47"/>
      <c r="Q46" s="47"/>
      <c r="R46" s="47"/>
      <c r="S46" s="47"/>
      <c r="T46" s="47"/>
      <c r="U46" s="47"/>
      <c r="V46" s="47"/>
      <c r="W46" s="45"/>
      <c r="X46" s="375" t="str">
        <f t="shared" si="8"/>
        <v>item_deleted TINYINT(1) DEFAULT'0' NOT NULL,</v>
      </c>
      <c r="Y46" s="148" t="str">
        <f t="shared" si="3"/>
        <v/>
      </c>
      <c r="Z46" s="305"/>
      <c r="AD46" s="41"/>
      <c r="AE46" s="41"/>
      <c r="AF46" s="41"/>
      <c r="AG46" s="41"/>
      <c r="AH46" s="41"/>
      <c r="AI46" s="41"/>
      <c r="AJ46" s="41"/>
      <c r="AK46" s="41"/>
      <c r="AL46" s="38"/>
      <c r="AM46" s="38"/>
      <c r="AN46" s="38"/>
      <c r="AO46" s="38"/>
      <c r="AP46" s="40"/>
      <c r="AQ46" s="39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7"/>
    </row>
    <row r="47" spans="1:68" s="42" customFormat="1" x14ac:dyDescent="0.4">
      <c r="A47" s="36"/>
      <c r="B47" s="36"/>
      <c r="C47" s="443"/>
      <c r="D47" s="36"/>
      <c r="E47" s="36"/>
      <c r="F47" s="36"/>
      <c r="G47" s="444"/>
      <c r="H47" s="36"/>
      <c r="I47" s="36"/>
      <c r="J47" s="36"/>
      <c r="K47" s="445"/>
      <c r="L47" s="36"/>
      <c r="M47" s="446"/>
      <c r="N47" s="446"/>
      <c r="O47" s="446"/>
      <c r="P47" s="446"/>
      <c r="Q47" s="472"/>
      <c r="R47" s="472"/>
      <c r="S47" s="472"/>
      <c r="T47" s="446"/>
      <c r="U47" s="446"/>
      <c r="V47" s="446"/>
      <c r="W47" s="446"/>
      <c r="X47" s="415" t="str">
        <f>Y36 &amp; " " &amp; Y37 &amp; " " &amp; Y38 &amp; " " &amp; Y39 &amp; " " &amp; Y40 &amp; " " &amp; Y41 &amp; " " &amp; Y42 &amp; " " &amp; Y43 &amp; " " &amp; Y44 &amp; " " &amp; Y45 &amp; " " &amp; Y46 &amp; ")DEFAULT CHARSET=utf8;"</f>
        <v xml:space="preserve">   CONSTRAINT FOR_item_seller_id FOREIGN KEY(item_seller_id) REFERENCES k2g1_seller(seller_id),    CONSTRAINT FOR_item_genre_condition FOREIGN KEY(item_condition_id) REFERENCES k2g1_condition(condition_id),  CONSTRAINT FOR_item_genre_id FOREIGN KEY(item_genre_id) REFERENCES k2g1_genre(genre_id),    )DEFAULT CHARSET=utf8;</v>
      </c>
      <c r="Y47" s="148" t="str">
        <f t="shared" si="3"/>
        <v/>
      </c>
      <c r="Z47" s="305"/>
      <c r="AD47" s="41"/>
      <c r="AE47" s="41"/>
      <c r="AF47" s="41"/>
      <c r="AG47" s="41"/>
      <c r="AH47" s="41"/>
      <c r="AI47" s="41"/>
      <c r="AJ47" s="41"/>
      <c r="AK47" s="41"/>
      <c r="AL47" s="38"/>
      <c r="AM47" s="38"/>
      <c r="AN47" s="38"/>
      <c r="AO47" s="38"/>
      <c r="AP47" s="40"/>
      <c r="AQ47" s="39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7"/>
    </row>
    <row r="48" spans="1:68" s="42" customFormat="1" ht="24.95" customHeight="1" thickBot="1" x14ac:dyDescent="0.45">
      <c r="A48" s="36"/>
      <c r="B48" s="170" t="s">
        <v>900</v>
      </c>
      <c r="C48" s="443"/>
      <c r="D48" s="36"/>
      <c r="E48" s="36"/>
      <c r="F48" s="36"/>
      <c r="G48" s="444"/>
      <c r="H48" s="36"/>
      <c r="I48" s="36"/>
      <c r="J48" s="36"/>
      <c r="K48" s="445"/>
      <c r="L48" s="36"/>
      <c r="M48" s="446"/>
      <c r="N48" s="446"/>
      <c r="O48" s="446"/>
      <c r="P48" s="446"/>
      <c r="Q48" s="472"/>
      <c r="R48" s="472"/>
      <c r="S48" s="472"/>
      <c r="T48" s="446"/>
      <c r="U48" s="446"/>
      <c r="V48" s="446"/>
      <c r="W48" s="446"/>
      <c r="X48" s="445"/>
      <c r="Y48" s="148" t="str">
        <f t="shared" si="3"/>
        <v/>
      </c>
      <c r="Z48" s="305"/>
      <c r="AD48" s="41"/>
      <c r="AE48" s="41"/>
      <c r="AF48" s="41"/>
      <c r="AG48" s="41"/>
      <c r="AH48" s="41"/>
      <c r="AI48" s="41"/>
      <c r="AJ48" s="41"/>
      <c r="AK48" s="41"/>
      <c r="AL48" s="38"/>
      <c r="AM48" s="38"/>
      <c r="AN48" s="38"/>
      <c r="AO48" s="38"/>
      <c r="AP48" s="40"/>
      <c r="AQ48" s="39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7"/>
    </row>
    <row r="49" spans="1:68" s="42" customFormat="1" ht="19.5" thickBot="1" x14ac:dyDescent="0.45">
      <c r="A49" s="36"/>
      <c r="B49" s="535" t="s">
        <v>122</v>
      </c>
      <c r="C49" s="537" t="s">
        <v>100</v>
      </c>
      <c r="D49" s="539" t="s">
        <v>121</v>
      </c>
      <c r="E49" s="539"/>
      <c r="F49" s="537" t="s">
        <v>708</v>
      </c>
      <c r="G49" s="540" t="s">
        <v>120</v>
      </c>
      <c r="H49" s="539" t="s">
        <v>119</v>
      </c>
      <c r="I49" s="525" t="s">
        <v>741</v>
      </c>
      <c r="J49" s="526"/>
      <c r="K49" s="527" t="s">
        <v>901</v>
      </c>
      <c r="L49" s="537" t="s">
        <v>902</v>
      </c>
      <c r="M49" s="529" t="s">
        <v>903</v>
      </c>
      <c r="N49" s="529" t="s">
        <v>904</v>
      </c>
      <c r="O49" s="529" t="s">
        <v>788</v>
      </c>
      <c r="P49" s="529" t="s">
        <v>828</v>
      </c>
      <c r="Q49" s="549" t="s">
        <v>790</v>
      </c>
      <c r="R49" s="550"/>
      <c r="S49" s="529" t="s">
        <v>905</v>
      </c>
      <c r="T49" s="529" t="s">
        <v>792</v>
      </c>
      <c r="U49" s="529" t="s">
        <v>906</v>
      </c>
      <c r="V49" s="529" t="s">
        <v>160</v>
      </c>
      <c r="W49" s="533" t="s">
        <v>907</v>
      </c>
      <c r="X49" s="398" t="s">
        <v>747</v>
      </c>
      <c r="Y49" s="148" t="str">
        <f t="shared" si="3"/>
        <v/>
      </c>
      <c r="Z49" s="305"/>
      <c r="AD49" s="41"/>
      <c r="AE49" s="41"/>
      <c r="AF49" s="41"/>
      <c r="AG49" s="41"/>
      <c r="AH49" s="41"/>
      <c r="AI49" s="41"/>
      <c r="AJ49" s="41"/>
      <c r="AK49" s="41"/>
      <c r="AL49" s="38"/>
      <c r="AM49" s="38"/>
      <c r="AN49" s="38"/>
      <c r="AO49" s="38"/>
      <c r="AP49" s="40"/>
      <c r="AQ49" s="39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7"/>
    </row>
    <row r="50" spans="1:68" ht="19.5" thickBot="1" x14ac:dyDescent="0.45">
      <c r="B50" s="543"/>
      <c r="C50" s="544"/>
      <c r="D50" s="430" t="s">
        <v>111</v>
      </c>
      <c r="E50" s="430" t="s">
        <v>110</v>
      </c>
      <c r="F50" s="544"/>
      <c r="G50" s="545"/>
      <c r="H50" s="544"/>
      <c r="I50" s="431" t="s">
        <v>742</v>
      </c>
      <c r="J50" s="431" t="s">
        <v>743</v>
      </c>
      <c r="K50" s="528"/>
      <c r="L50" s="546"/>
      <c r="M50" s="530"/>
      <c r="N50" s="530"/>
      <c r="O50" s="530"/>
      <c r="P50" s="530"/>
      <c r="Q50" s="404" t="s">
        <v>756</v>
      </c>
      <c r="R50" s="404" t="s">
        <v>757</v>
      </c>
      <c r="S50" s="530"/>
      <c r="T50" s="530"/>
      <c r="U50" s="530"/>
      <c r="V50" s="530"/>
      <c r="W50" s="547"/>
      <c r="X50" s="397" t="str">
        <f xml:space="preserve"> "CREATE TABLE " &amp; B48 &amp; "("</f>
        <v>CREATE TABLE k2g1_review(</v>
      </c>
      <c r="Y50" s="148" t="str">
        <f t="shared" si="3"/>
        <v/>
      </c>
    </row>
    <row r="51" spans="1:68" x14ac:dyDescent="0.4">
      <c r="B51" s="437" t="s">
        <v>767</v>
      </c>
      <c r="C51" s="296" t="s">
        <v>720</v>
      </c>
      <c r="D51" s="288" t="s">
        <v>447</v>
      </c>
      <c r="E51" s="296" t="s">
        <v>908</v>
      </c>
      <c r="F51" s="289" t="str">
        <f>D51 &amp;E51</f>
        <v>review_order_id</v>
      </c>
      <c r="G51" s="256" t="s">
        <v>909</v>
      </c>
      <c r="H51" s="407">
        <v>11</v>
      </c>
      <c r="I51" s="408">
        <v>2147483647</v>
      </c>
      <c r="J51" s="408">
        <v>2147483647</v>
      </c>
      <c r="K51" s="382" t="str">
        <f t="shared" ref="K51:K55" si="10">F51 &amp; " " &amp; UPPER(G51) &amp; IF(H51 = "-","","(" &amp; H51 &amp; ")")</f>
        <v>review_order_id INT(11)</v>
      </c>
      <c r="L51" s="102"/>
      <c r="M51" s="78">
        <v>1</v>
      </c>
      <c r="N51" s="78">
        <v>1</v>
      </c>
      <c r="O51" s="78">
        <v>1</v>
      </c>
      <c r="P51" s="128" t="s">
        <v>910</v>
      </c>
      <c r="Q51" s="44" t="s">
        <v>911</v>
      </c>
      <c r="R51" s="128" t="s">
        <v>912</v>
      </c>
      <c r="S51" s="128" t="s">
        <v>913</v>
      </c>
      <c r="T51" s="78"/>
      <c r="U51" s="78"/>
      <c r="V51" s="78"/>
      <c r="W51" s="76"/>
      <c r="X51" s="387" t="str">
        <f t="shared" ref="X51:X55" si="11">K51 &amp; IF(L51="",""," " &amp; UPPER($L$5) &amp; "'" &amp; L51 &amp; "'")  &amp; IF(M51=1," " &amp; UPPER($M$5),"") &amp; IF(N51=1," " &amp; UPPER($N$5),"") &amp; IF(U51=1," " &amp; UPPER($U$5),"") &amp; IF(V51=1," " &amp; UPPER($V$5),"") &amp; IF(W51=1," " &amp; UPPER($W$5),"") &amp; ","</f>
        <v>review_order_id INT(11) NOT NULL PRIMARY KEY,</v>
      </c>
      <c r="Y51" s="148" t="str">
        <f t="shared" si="3"/>
        <v/>
      </c>
    </row>
    <row r="52" spans="1:68" s="42" customFormat="1" x14ac:dyDescent="0.4">
      <c r="A52" s="36"/>
      <c r="B52" s="432" t="s">
        <v>398</v>
      </c>
      <c r="C52" s="448" t="s">
        <v>618</v>
      </c>
      <c r="D52" s="449" t="s">
        <v>447</v>
      </c>
      <c r="E52" s="450" t="s">
        <v>914</v>
      </c>
      <c r="F52" s="111" t="str">
        <f t="shared" ref="F52:F55" si="12">D52 &amp;E52</f>
        <v>review_time</v>
      </c>
      <c r="G52" s="207" t="s">
        <v>896</v>
      </c>
      <c r="H52" s="55" t="s">
        <v>915</v>
      </c>
      <c r="I52" s="345"/>
      <c r="J52" s="345"/>
      <c r="K52" s="315" t="str">
        <f t="shared" si="10"/>
        <v>review_time DATETIME</v>
      </c>
      <c r="L52" s="450"/>
      <c r="M52" s="53">
        <v>1</v>
      </c>
      <c r="N52" s="451"/>
      <c r="O52" s="451"/>
      <c r="P52" s="451"/>
      <c r="Q52" s="473"/>
      <c r="R52" s="473"/>
      <c r="S52" s="473"/>
      <c r="T52" s="451"/>
      <c r="U52" s="451"/>
      <c r="V52" s="451"/>
      <c r="W52" s="452"/>
      <c r="X52" s="453" t="str">
        <f t="shared" si="11"/>
        <v>review_time DATETIME NOT NULL,</v>
      </c>
      <c r="Y52" s="148" t="str">
        <f t="shared" si="3"/>
        <v/>
      </c>
      <c r="Z52" s="305"/>
      <c r="AD52" s="41"/>
      <c r="AE52" s="41"/>
      <c r="AF52" s="41"/>
      <c r="AG52" s="41"/>
      <c r="AH52" s="41"/>
      <c r="AI52" s="41"/>
      <c r="AJ52" s="41"/>
      <c r="AK52" s="41"/>
      <c r="AL52" s="38"/>
      <c r="AM52" s="38"/>
      <c r="AN52" s="38"/>
      <c r="AO52" s="38"/>
      <c r="AP52" s="40"/>
      <c r="AQ52" s="39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7"/>
    </row>
    <row r="53" spans="1:68" s="42" customFormat="1" x14ac:dyDescent="0.4">
      <c r="A53" s="36"/>
      <c r="B53" s="432" t="s">
        <v>916</v>
      </c>
      <c r="C53" s="448" t="s">
        <v>432</v>
      </c>
      <c r="D53" s="449" t="s">
        <v>447</v>
      </c>
      <c r="E53" s="450" t="s">
        <v>917</v>
      </c>
      <c r="F53" s="111" t="str">
        <f t="shared" si="12"/>
        <v>review_good</v>
      </c>
      <c r="G53" s="307" t="s">
        <v>918</v>
      </c>
      <c r="H53" s="303">
        <v>1</v>
      </c>
      <c r="I53" s="345">
        <v>127</v>
      </c>
      <c r="J53" s="345">
        <v>9</v>
      </c>
      <c r="K53" s="374" t="str">
        <f t="shared" si="10"/>
        <v>review_good TINYINT(1)</v>
      </c>
      <c r="L53" s="450"/>
      <c r="M53" s="53">
        <v>1</v>
      </c>
      <c r="N53" s="451"/>
      <c r="O53" s="451"/>
      <c r="P53" s="451"/>
      <c r="Q53" s="473"/>
      <c r="R53" s="473"/>
      <c r="S53" s="473"/>
      <c r="T53" s="451"/>
      <c r="U53" s="451"/>
      <c r="V53" s="451"/>
      <c r="W53" s="452"/>
      <c r="X53" s="389" t="str">
        <f t="shared" si="11"/>
        <v>review_good TINYINT(1) NOT NULL,</v>
      </c>
      <c r="Y53" s="148" t="str">
        <f t="shared" si="3"/>
        <v/>
      </c>
      <c r="Z53" s="305"/>
      <c r="AD53" s="41"/>
      <c r="AE53" s="41"/>
      <c r="AF53" s="41"/>
      <c r="AG53" s="41"/>
      <c r="AH53" s="41"/>
      <c r="AI53" s="41"/>
      <c r="AJ53" s="41"/>
      <c r="AK53" s="41"/>
      <c r="AL53" s="38"/>
      <c r="AM53" s="38"/>
      <c r="AN53" s="38"/>
      <c r="AO53" s="38"/>
      <c r="AP53" s="40"/>
      <c r="AQ53" s="39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7"/>
    </row>
    <row r="54" spans="1:68" s="42" customFormat="1" x14ac:dyDescent="0.4">
      <c r="A54" s="36"/>
      <c r="B54" s="432" t="s">
        <v>919</v>
      </c>
      <c r="C54" s="448" t="s">
        <v>433</v>
      </c>
      <c r="D54" s="449" t="s">
        <v>447</v>
      </c>
      <c r="E54" s="450" t="s">
        <v>920</v>
      </c>
      <c r="F54" s="111" t="str">
        <f t="shared" si="12"/>
        <v>review_bad</v>
      </c>
      <c r="G54" s="307" t="s">
        <v>921</v>
      </c>
      <c r="H54" s="303">
        <v>1</v>
      </c>
      <c r="I54" s="345">
        <v>127</v>
      </c>
      <c r="J54" s="345">
        <v>9</v>
      </c>
      <c r="K54" s="374" t="str">
        <f t="shared" si="10"/>
        <v>review_bad TINYINT(1)</v>
      </c>
      <c r="L54" s="450"/>
      <c r="M54" s="53">
        <v>1</v>
      </c>
      <c r="N54" s="451"/>
      <c r="O54" s="451"/>
      <c r="P54" s="451"/>
      <c r="Q54" s="473"/>
      <c r="R54" s="473"/>
      <c r="S54" s="473"/>
      <c r="T54" s="451"/>
      <c r="U54" s="451"/>
      <c r="V54" s="451"/>
      <c r="W54" s="452"/>
      <c r="X54" s="389" t="str">
        <f t="shared" si="11"/>
        <v>review_bad TINYINT(1) NOT NULL,</v>
      </c>
      <c r="Y54" s="148" t="str">
        <f t="shared" si="3"/>
        <v/>
      </c>
      <c r="Z54" s="305"/>
      <c r="AD54" s="41"/>
      <c r="AE54" s="41"/>
      <c r="AF54" s="41"/>
      <c r="AG54" s="41"/>
      <c r="AH54" s="41"/>
      <c r="AI54" s="41"/>
      <c r="AJ54" s="41"/>
      <c r="AK54" s="41"/>
      <c r="AL54" s="38"/>
      <c r="AM54" s="38"/>
      <c r="AN54" s="38"/>
      <c r="AO54" s="38"/>
      <c r="AP54" s="40"/>
      <c r="AQ54" s="39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7"/>
    </row>
    <row r="55" spans="1:68" s="42" customFormat="1" ht="19.5" thickBot="1" x14ac:dyDescent="0.45">
      <c r="A55" s="36"/>
      <c r="B55" s="438" t="s">
        <v>922</v>
      </c>
      <c r="C55" s="454" t="s">
        <v>431</v>
      </c>
      <c r="D55" s="455" t="s">
        <v>447</v>
      </c>
      <c r="E55" s="456" t="s">
        <v>923</v>
      </c>
      <c r="F55" s="112" t="str">
        <f t="shared" si="12"/>
        <v>review_coment</v>
      </c>
      <c r="G55" s="457" t="s">
        <v>924</v>
      </c>
      <c r="H55" s="424" t="s">
        <v>925</v>
      </c>
      <c r="I55" s="346"/>
      <c r="J55" s="346"/>
      <c r="K55" s="458" t="str">
        <f t="shared" si="10"/>
        <v>review_coment TEXT</v>
      </c>
      <c r="L55" s="456"/>
      <c r="M55" s="47">
        <v>1</v>
      </c>
      <c r="N55" s="459"/>
      <c r="O55" s="459"/>
      <c r="P55" s="459"/>
      <c r="Q55" s="474"/>
      <c r="R55" s="474"/>
      <c r="S55" s="474"/>
      <c r="T55" s="459"/>
      <c r="U55" s="459"/>
      <c r="V55" s="459"/>
      <c r="W55" s="460"/>
      <c r="X55" s="461" t="str">
        <f t="shared" si="11"/>
        <v>review_coment TEXT NOT NULL,</v>
      </c>
      <c r="Y55" s="148" t="str">
        <f t="shared" si="3"/>
        <v/>
      </c>
      <c r="Z55" s="305"/>
      <c r="AD55" s="41"/>
      <c r="AE55" s="41"/>
      <c r="AF55" s="41"/>
      <c r="AG55" s="41"/>
      <c r="AH55" s="41"/>
      <c r="AI55" s="41"/>
      <c r="AJ55" s="41"/>
      <c r="AK55" s="41"/>
      <c r="AL55" s="38"/>
      <c r="AM55" s="38"/>
      <c r="AN55" s="38"/>
      <c r="AO55" s="38"/>
      <c r="AP55" s="40"/>
      <c r="AQ55" s="39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7"/>
    </row>
    <row r="56" spans="1:68" s="42" customFormat="1" x14ac:dyDescent="0.4">
      <c r="A56" s="36"/>
      <c r="B56" s="36"/>
      <c r="C56" s="443"/>
      <c r="D56" s="36"/>
      <c r="E56" s="36"/>
      <c r="F56" s="36"/>
      <c r="G56" s="444"/>
      <c r="H56" s="36"/>
      <c r="I56" s="36"/>
      <c r="J56" s="36"/>
      <c r="K56" s="445"/>
      <c r="L56" s="36"/>
      <c r="M56" s="446"/>
      <c r="N56" s="446"/>
      <c r="O56" s="446"/>
      <c r="P56" s="446"/>
      <c r="Q56" s="472"/>
      <c r="R56" s="472"/>
      <c r="S56" s="472"/>
      <c r="T56" s="446"/>
      <c r="U56" s="446"/>
      <c r="V56" s="446"/>
      <c r="W56" s="446"/>
      <c r="X56" s="415" t="str">
        <f>Y45 &amp; " " &amp; Y46 &amp; " " &amp; Y47 &amp; " " &amp; Y48 &amp; " " &amp; Y49 &amp; " " &amp; Y50 &amp; " " &amp; Y51 &amp; " " &amp; Y52 &amp; " " &amp; Y53 &amp; " " &amp; Y54 &amp; " " &amp; Y55 &amp; ")DEFAULT CHARSET=utf8;"</f>
        <v xml:space="preserve">          )DEFAULT CHARSET=utf8;</v>
      </c>
      <c r="Y56" s="148" t="str">
        <f t="shared" si="3"/>
        <v/>
      </c>
      <c r="Z56" s="305"/>
      <c r="AD56" s="41"/>
      <c r="AE56" s="41"/>
      <c r="AF56" s="41"/>
      <c r="AG56" s="41"/>
      <c r="AH56" s="41"/>
      <c r="AI56" s="41"/>
      <c r="AJ56" s="41"/>
      <c r="AK56" s="41"/>
      <c r="AL56" s="38"/>
      <c r="AM56" s="38"/>
      <c r="AN56" s="38"/>
      <c r="AO56" s="38"/>
      <c r="AP56" s="40"/>
      <c r="AQ56" s="39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7"/>
    </row>
    <row r="57" spans="1:68" s="42" customFormat="1" ht="24.95" customHeight="1" thickBot="1" x14ac:dyDescent="0.45">
      <c r="A57" s="36"/>
      <c r="B57" s="447" t="s">
        <v>926</v>
      </c>
      <c r="C57" s="443"/>
      <c r="D57" s="36"/>
      <c r="E57" s="36"/>
      <c r="F57" s="36"/>
      <c r="G57" s="444"/>
      <c r="H57" s="36"/>
      <c r="I57" s="36"/>
      <c r="J57" s="36"/>
      <c r="K57" s="445"/>
      <c r="L57" s="36"/>
      <c r="M57" s="446"/>
      <c r="N57" s="446"/>
      <c r="O57" s="446"/>
      <c r="P57" s="446"/>
      <c r="Q57" s="472"/>
      <c r="R57" s="472"/>
      <c r="S57" s="472"/>
      <c r="T57" s="446"/>
      <c r="U57" s="446"/>
      <c r="V57" s="446"/>
      <c r="W57" s="446"/>
      <c r="X57" s="445"/>
      <c r="Y57" s="148" t="str">
        <f t="shared" si="3"/>
        <v/>
      </c>
      <c r="Z57" s="305"/>
      <c r="AD57" s="41"/>
      <c r="AE57" s="41"/>
      <c r="AF57" s="41"/>
      <c r="AG57" s="41"/>
      <c r="AH57" s="41"/>
      <c r="AI57" s="41"/>
      <c r="AJ57" s="41"/>
      <c r="AK57" s="41"/>
      <c r="AL57" s="38"/>
      <c r="AM57" s="38"/>
      <c r="AN57" s="38"/>
      <c r="AO57" s="38"/>
      <c r="AP57" s="40"/>
      <c r="AQ57" s="39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7"/>
    </row>
    <row r="58" spans="1:68" s="42" customFormat="1" ht="19.5" thickBot="1" x14ac:dyDescent="0.45">
      <c r="A58" s="36"/>
      <c r="B58" s="535" t="s">
        <v>122</v>
      </c>
      <c r="C58" s="537" t="s">
        <v>100</v>
      </c>
      <c r="D58" s="539" t="s">
        <v>121</v>
      </c>
      <c r="E58" s="539"/>
      <c r="F58" s="537" t="s">
        <v>708</v>
      </c>
      <c r="G58" s="540" t="s">
        <v>120</v>
      </c>
      <c r="H58" s="539" t="s">
        <v>119</v>
      </c>
      <c r="I58" s="525" t="s">
        <v>741</v>
      </c>
      <c r="J58" s="526"/>
      <c r="K58" s="527" t="s">
        <v>855</v>
      </c>
      <c r="L58" s="537" t="s">
        <v>927</v>
      </c>
      <c r="M58" s="529" t="s">
        <v>786</v>
      </c>
      <c r="N58" s="529" t="s">
        <v>858</v>
      </c>
      <c r="O58" s="529" t="s">
        <v>928</v>
      </c>
      <c r="P58" s="529" t="s">
        <v>789</v>
      </c>
      <c r="Q58" s="549" t="s">
        <v>929</v>
      </c>
      <c r="R58" s="550"/>
      <c r="S58" s="529" t="s">
        <v>791</v>
      </c>
      <c r="T58" s="529" t="s">
        <v>930</v>
      </c>
      <c r="U58" s="529" t="s">
        <v>864</v>
      </c>
      <c r="V58" s="529" t="s">
        <v>160</v>
      </c>
      <c r="W58" s="533" t="s">
        <v>833</v>
      </c>
      <c r="X58" s="398" t="s">
        <v>747</v>
      </c>
      <c r="Y58" s="148" t="str">
        <f t="shared" si="3"/>
        <v/>
      </c>
      <c r="Z58" s="305"/>
      <c r="AD58" s="41"/>
      <c r="AE58" s="41"/>
      <c r="AF58" s="41"/>
      <c r="AG58" s="41"/>
      <c r="AH58" s="41"/>
      <c r="AI58" s="41"/>
      <c r="AJ58" s="41"/>
      <c r="AK58" s="41"/>
      <c r="AL58" s="38"/>
      <c r="AM58" s="38"/>
      <c r="AN58" s="38"/>
      <c r="AO58" s="38"/>
      <c r="AP58" s="40"/>
      <c r="AQ58" s="39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38"/>
      <c r="BP58" s="37"/>
    </row>
    <row r="59" spans="1:68" ht="19.5" thickBot="1" x14ac:dyDescent="0.45">
      <c r="B59" s="536"/>
      <c r="C59" s="538"/>
      <c r="D59" s="428" t="s">
        <v>111</v>
      </c>
      <c r="E59" s="428" t="s">
        <v>110</v>
      </c>
      <c r="F59" s="538"/>
      <c r="G59" s="541"/>
      <c r="H59" s="538"/>
      <c r="I59" s="429" t="s">
        <v>742</v>
      </c>
      <c r="J59" s="429" t="s">
        <v>743</v>
      </c>
      <c r="K59" s="528"/>
      <c r="L59" s="542"/>
      <c r="M59" s="532"/>
      <c r="N59" s="532"/>
      <c r="O59" s="532"/>
      <c r="P59" s="532"/>
      <c r="Q59" s="400" t="s">
        <v>756</v>
      </c>
      <c r="R59" s="400" t="s">
        <v>757</v>
      </c>
      <c r="S59" s="532"/>
      <c r="T59" s="532"/>
      <c r="U59" s="532"/>
      <c r="V59" s="532"/>
      <c r="W59" s="534"/>
      <c r="X59" s="397" t="str">
        <f xml:space="preserve"> "CREATE TABLE " &amp; B57 &amp; "("</f>
        <v>CREATE TABLE k2g1_order(</v>
      </c>
      <c r="Y59" s="148" t="str">
        <f t="shared" si="3"/>
        <v/>
      </c>
    </row>
    <row r="60" spans="1:68" s="42" customFormat="1" x14ac:dyDescent="0.4">
      <c r="A60" s="36"/>
      <c r="B60" s="137" t="s">
        <v>767</v>
      </c>
      <c r="C60" s="181" t="s">
        <v>720</v>
      </c>
      <c r="D60" s="462" t="s">
        <v>931</v>
      </c>
      <c r="E60" s="463" t="s">
        <v>932</v>
      </c>
      <c r="F60" s="110" t="str">
        <f t="shared" ref="F60:F71" si="13">D60 &amp;E60</f>
        <v>order_id</v>
      </c>
      <c r="G60" s="442" t="s">
        <v>933</v>
      </c>
      <c r="H60" s="352">
        <v>11</v>
      </c>
      <c r="I60" s="349">
        <v>2147483647</v>
      </c>
      <c r="J60" s="349">
        <v>2147483647</v>
      </c>
      <c r="K60" s="377" t="str">
        <f t="shared" ref="K60:K71" si="14">F60 &amp; " " &amp; UPPER(G60) &amp; IF(H60 = "-","","(" &amp; H60 &amp; ")")</f>
        <v>order_id INT(11)</v>
      </c>
      <c r="L60" s="464"/>
      <c r="M60" s="59">
        <v>1</v>
      </c>
      <c r="N60" s="59">
        <v>1</v>
      </c>
      <c r="O60" s="59">
        <v>1</v>
      </c>
      <c r="P60" s="465"/>
      <c r="Q60" s="475"/>
      <c r="R60" s="475"/>
      <c r="S60" s="475"/>
      <c r="T60" s="466"/>
      <c r="U60" s="466">
        <v>1</v>
      </c>
      <c r="V60" s="465"/>
      <c r="W60" s="467"/>
      <c r="X60" s="377" t="str">
        <f t="shared" ref="X60:X71" si="15">K60 &amp; IF(L60="",""," " &amp; UPPER($L$5) &amp; "'" &amp; L60 &amp; "'")  &amp; IF(M60=1," " &amp; UPPER($M$5),"") &amp; IF(N60=1," " &amp; UPPER($N$5),"") &amp; IF(U60=1," " &amp; UPPER($U$5),"") &amp; IF(V60=1," " &amp; UPPER($V$5),"") &amp; IF(W60=1," " &amp; UPPER($W$5),"") &amp; ","</f>
        <v>order_id INT(11) NOT NULL PRIMARY KEY AUTO_INCREMENT,</v>
      </c>
      <c r="Y60" s="148" t="str">
        <f t="shared" si="3"/>
        <v/>
      </c>
      <c r="Z60" s="305"/>
      <c r="AD60" s="41"/>
      <c r="AE60" s="41"/>
      <c r="AF60" s="41"/>
      <c r="AG60" s="41"/>
      <c r="AH60" s="41"/>
      <c r="AI60" s="41"/>
      <c r="AJ60" s="41"/>
      <c r="AK60" s="41"/>
      <c r="AL60" s="38"/>
      <c r="AM60" s="38"/>
      <c r="AN60" s="38"/>
      <c r="AO60" s="38"/>
      <c r="AP60" s="40"/>
      <c r="AQ60" s="39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38"/>
      <c r="BN60" s="38"/>
      <c r="BO60" s="38"/>
      <c r="BP60" s="37"/>
    </row>
    <row r="61" spans="1:68" s="42" customFormat="1" x14ac:dyDescent="0.4">
      <c r="A61" s="36"/>
      <c r="B61" s="432" t="s">
        <v>640</v>
      </c>
      <c r="C61" s="468" t="s">
        <v>719</v>
      </c>
      <c r="D61" s="449" t="s">
        <v>934</v>
      </c>
      <c r="E61" s="450" t="s">
        <v>935</v>
      </c>
      <c r="F61" s="111" t="str">
        <f t="shared" si="13"/>
        <v>order_time</v>
      </c>
      <c r="G61" s="207" t="s">
        <v>936</v>
      </c>
      <c r="H61" s="55" t="s">
        <v>851</v>
      </c>
      <c r="I61" s="345"/>
      <c r="J61" s="345"/>
      <c r="K61" s="315" t="str">
        <f t="shared" si="14"/>
        <v>order_time DATETIME</v>
      </c>
      <c r="L61" s="433"/>
      <c r="M61" s="53">
        <v>1</v>
      </c>
      <c r="N61" s="451"/>
      <c r="O61" s="451"/>
      <c r="P61" s="451"/>
      <c r="Q61" s="473"/>
      <c r="R61" s="473"/>
      <c r="S61" s="473"/>
      <c r="T61" s="469"/>
      <c r="U61" s="469"/>
      <c r="V61" s="451"/>
      <c r="W61" s="452"/>
      <c r="X61" s="315" t="str">
        <f t="shared" si="15"/>
        <v>order_time DATETIME NOT NULL,</v>
      </c>
      <c r="Y61" s="148" t="str">
        <f t="shared" si="3"/>
        <v/>
      </c>
      <c r="Z61" s="305"/>
      <c r="AD61" s="41"/>
      <c r="AE61" s="41"/>
      <c r="AF61" s="41"/>
      <c r="AG61" s="41"/>
      <c r="AH61" s="41"/>
      <c r="AI61" s="41"/>
      <c r="AJ61" s="41"/>
      <c r="AK61" s="41"/>
      <c r="AL61" s="38"/>
      <c r="AM61" s="38"/>
      <c r="AN61" s="38"/>
      <c r="AO61" s="38"/>
      <c r="AP61" s="40"/>
      <c r="AQ61" s="39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7"/>
    </row>
    <row r="62" spans="1:68" s="42" customFormat="1" x14ac:dyDescent="0.4">
      <c r="A62" s="36"/>
      <c r="B62" s="432" t="s">
        <v>642</v>
      </c>
      <c r="C62" s="468" t="s">
        <v>718</v>
      </c>
      <c r="D62" s="449" t="s">
        <v>937</v>
      </c>
      <c r="E62" s="478" t="s">
        <v>1000</v>
      </c>
      <c r="F62" s="111" t="str">
        <f t="shared" si="13"/>
        <v>order_evaluated</v>
      </c>
      <c r="G62" s="470" t="s">
        <v>853</v>
      </c>
      <c r="H62" s="54">
        <v>1</v>
      </c>
      <c r="I62" s="345">
        <v>127</v>
      </c>
      <c r="J62" s="345">
        <v>9</v>
      </c>
      <c r="K62" s="374" t="str">
        <f t="shared" si="14"/>
        <v>order_evaluated TINYINT(1)</v>
      </c>
      <c r="L62" s="471">
        <v>0</v>
      </c>
      <c r="M62" s="361">
        <v>1</v>
      </c>
      <c r="N62" s="451"/>
      <c r="O62" s="451"/>
      <c r="P62" s="451"/>
      <c r="Q62" s="473"/>
      <c r="R62" s="473"/>
      <c r="S62" s="473"/>
      <c r="T62" s="469"/>
      <c r="U62" s="469"/>
      <c r="V62" s="451"/>
      <c r="W62" s="452"/>
      <c r="X62" s="374" t="str">
        <f t="shared" si="15"/>
        <v>order_evaluated TINYINT(1) DEFAULT'0' NOT NULL,</v>
      </c>
      <c r="Y62" s="148" t="str">
        <f t="shared" si="3"/>
        <v/>
      </c>
      <c r="Z62" s="305"/>
      <c r="AD62" s="41"/>
      <c r="AE62" s="41"/>
      <c r="AF62" s="41"/>
      <c r="AG62" s="41"/>
      <c r="AH62" s="41"/>
      <c r="AI62" s="41"/>
      <c r="AJ62" s="41"/>
      <c r="AK62" s="41"/>
      <c r="AL62" s="38"/>
      <c r="AM62" s="38"/>
      <c r="AN62" s="38"/>
      <c r="AO62" s="38"/>
      <c r="AP62" s="40"/>
      <c r="AQ62" s="39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7"/>
    </row>
    <row r="63" spans="1:68" x14ac:dyDescent="0.4">
      <c r="B63" s="432" t="s">
        <v>768</v>
      </c>
      <c r="C63" s="314" t="s">
        <v>717</v>
      </c>
      <c r="D63" s="449" t="s">
        <v>937</v>
      </c>
      <c r="E63" s="143" t="s">
        <v>938</v>
      </c>
      <c r="F63" s="111" t="str">
        <f t="shared" si="13"/>
        <v>order_quantity</v>
      </c>
      <c r="G63" s="307" t="s">
        <v>939</v>
      </c>
      <c r="H63" s="310">
        <v>3</v>
      </c>
      <c r="I63" s="345">
        <v>16777215</v>
      </c>
      <c r="J63" s="345">
        <v>999</v>
      </c>
      <c r="K63" s="374" t="str">
        <f t="shared" si="14"/>
        <v>order_quantity MEDIUMINT(3)</v>
      </c>
      <c r="L63" s="54"/>
      <c r="M63" s="53">
        <v>1</v>
      </c>
      <c r="N63" s="53"/>
      <c r="O63" s="53"/>
      <c r="P63" s="53"/>
      <c r="Q63" s="53"/>
      <c r="R63" s="53"/>
      <c r="S63" s="53"/>
      <c r="T63" s="53"/>
      <c r="U63" s="53"/>
      <c r="V63" s="53"/>
      <c r="W63" s="51"/>
      <c r="X63" s="374" t="str">
        <f t="shared" si="15"/>
        <v>order_quantity MEDIUMINT(3) NOT NULL,</v>
      </c>
      <c r="Y63" s="148" t="str">
        <f t="shared" si="3"/>
        <v/>
      </c>
    </row>
    <row r="64" spans="1:68" x14ac:dyDescent="0.4">
      <c r="B64" s="91" t="s">
        <v>374</v>
      </c>
      <c r="C64" s="315" t="s">
        <v>475</v>
      </c>
      <c r="D64" s="449" t="s">
        <v>940</v>
      </c>
      <c r="E64" s="143" t="s">
        <v>941</v>
      </c>
      <c r="F64" s="111" t="str">
        <f t="shared" si="13"/>
        <v>order_item_id</v>
      </c>
      <c r="G64" s="470" t="s">
        <v>933</v>
      </c>
      <c r="H64" s="303">
        <v>11</v>
      </c>
      <c r="I64" s="345">
        <v>2147483647</v>
      </c>
      <c r="J64" s="345">
        <v>2147483647</v>
      </c>
      <c r="K64" s="374" t="str">
        <f t="shared" si="14"/>
        <v>order_item_id INT(11)</v>
      </c>
      <c r="L64" s="54"/>
      <c r="M64" s="53">
        <v>1</v>
      </c>
      <c r="N64" s="53"/>
      <c r="O64" s="53"/>
      <c r="P64" s="53">
        <v>1</v>
      </c>
      <c r="Q64" s="142" t="s">
        <v>942</v>
      </c>
      <c r="R64" s="141" t="s">
        <v>943</v>
      </c>
      <c r="S64" s="141" t="s">
        <v>944</v>
      </c>
      <c r="T64" s="53"/>
      <c r="U64" s="53"/>
      <c r="V64" s="53"/>
      <c r="W64" s="51"/>
      <c r="X64" s="374" t="str">
        <f t="shared" si="15"/>
        <v>order_item_id INT(11) NOT NULL,</v>
      </c>
      <c r="Y64" s="148" t="str">
        <f t="shared" si="3"/>
        <v xml:space="preserve"> CONSTRAINT FOR_order_item_id FOREIGN KEY(order_item_id) REFERENCES k2g1_item(item_id),</v>
      </c>
    </row>
    <row r="65" spans="1:68" x14ac:dyDescent="0.4">
      <c r="B65" s="91" t="s">
        <v>996</v>
      </c>
      <c r="C65" s="314" t="s">
        <v>994</v>
      </c>
      <c r="D65" s="449" t="s">
        <v>945</v>
      </c>
      <c r="E65" s="143" t="s">
        <v>946</v>
      </c>
      <c r="F65" s="111" t="str">
        <f t="shared" si="13"/>
        <v>order_user_id</v>
      </c>
      <c r="G65" s="470" t="s">
        <v>844</v>
      </c>
      <c r="H65" s="54">
        <v>12</v>
      </c>
      <c r="I65" s="345"/>
      <c r="J65" s="345"/>
      <c r="K65" s="374" t="str">
        <f t="shared" si="14"/>
        <v>order_user_id VARCHAR(12)</v>
      </c>
      <c r="L65" s="54"/>
      <c r="M65" s="53">
        <v>1</v>
      </c>
      <c r="N65" s="53"/>
      <c r="O65" s="53"/>
      <c r="P65" s="53"/>
      <c r="Q65" s="142"/>
      <c r="R65" s="141"/>
      <c r="S65" s="53"/>
      <c r="T65" s="53"/>
      <c r="U65" s="53"/>
      <c r="V65" s="53"/>
      <c r="W65" s="51"/>
      <c r="X65" s="374" t="str">
        <f t="shared" si="15"/>
        <v>order_user_id VARCHAR(12) NOT NULL,</v>
      </c>
      <c r="Y65" s="148" t="str">
        <f t="shared" si="3"/>
        <v/>
      </c>
    </row>
    <row r="66" spans="1:68" x14ac:dyDescent="0.4">
      <c r="B66" s="91" t="s">
        <v>665</v>
      </c>
      <c r="C66" s="143" t="s">
        <v>666</v>
      </c>
      <c r="D66" s="449" t="s">
        <v>947</v>
      </c>
      <c r="E66" s="143" t="s">
        <v>948</v>
      </c>
      <c r="F66" s="111" t="str">
        <f t="shared" si="13"/>
        <v>order_shipped</v>
      </c>
      <c r="G66" s="470" t="s">
        <v>921</v>
      </c>
      <c r="H66" s="54">
        <v>1</v>
      </c>
      <c r="I66" s="345">
        <v>127</v>
      </c>
      <c r="J66" s="345">
        <v>9</v>
      </c>
      <c r="K66" s="374" t="str">
        <f t="shared" si="14"/>
        <v>order_shipped TINYINT(1)</v>
      </c>
      <c r="L66" s="303">
        <v>0</v>
      </c>
      <c r="M66" s="361">
        <v>1</v>
      </c>
      <c r="N66" s="53"/>
      <c r="O66" s="53"/>
      <c r="P66" s="53"/>
      <c r="Q66" s="53"/>
      <c r="R66" s="53"/>
      <c r="S66" s="53"/>
      <c r="T66" s="53"/>
      <c r="U66" s="53"/>
      <c r="V66" s="53"/>
      <c r="W66" s="51"/>
      <c r="X66" s="374" t="str">
        <f t="shared" si="15"/>
        <v>order_shipped TINYINT(1) DEFAULT'0' NOT NULL,</v>
      </c>
      <c r="Y66" s="148" t="str">
        <f t="shared" si="3"/>
        <v/>
      </c>
    </row>
    <row r="67" spans="1:68" x14ac:dyDescent="0.4">
      <c r="B67" s="91" t="s">
        <v>360</v>
      </c>
      <c r="C67" s="143" t="s">
        <v>530</v>
      </c>
      <c r="D67" s="449" t="s">
        <v>949</v>
      </c>
      <c r="E67" s="143" t="s">
        <v>950</v>
      </c>
      <c r="F67" s="111" t="str">
        <f t="shared" si="13"/>
        <v>order_high_postalcode</v>
      </c>
      <c r="G67" s="207" t="s">
        <v>841</v>
      </c>
      <c r="H67" s="54">
        <v>3</v>
      </c>
      <c r="I67" s="345">
        <v>16777215</v>
      </c>
      <c r="J67" s="345">
        <v>999999</v>
      </c>
      <c r="K67" s="374" t="str">
        <f t="shared" si="14"/>
        <v>order_high_postalcode SMALLINT(3)</v>
      </c>
      <c r="L67" s="54"/>
      <c r="M67" s="53">
        <v>1</v>
      </c>
      <c r="N67" s="53"/>
      <c r="O67" s="53"/>
      <c r="P67" s="53"/>
      <c r="Q67" s="53"/>
      <c r="R67" s="53"/>
      <c r="S67" s="53"/>
      <c r="T67" s="53"/>
      <c r="U67" s="53"/>
      <c r="V67" s="53">
        <v>1</v>
      </c>
      <c r="W67" s="51">
        <v>1</v>
      </c>
      <c r="X67" s="374" t="str">
        <f t="shared" si="15"/>
        <v>order_high_postalcode SMALLINT(3) NOT NULL UNSIGNED ZEROFILL,</v>
      </c>
      <c r="Y67" s="148" t="str">
        <f t="shared" si="3"/>
        <v/>
      </c>
    </row>
    <row r="68" spans="1:68" x14ac:dyDescent="0.4">
      <c r="B68" s="91" t="s">
        <v>361</v>
      </c>
      <c r="C68" s="143" t="s">
        <v>533</v>
      </c>
      <c r="D68" s="449" t="s">
        <v>945</v>
      </c>
      <c r="E68" s="143" t="s">
        <v>951</v>
      </c>
      <c r="F68" s="111" t="str">
        <f t="shared" si="13"/>
        <v>order_low_postalcode</v>
      </c>
      <c r="G68" s="207" t="s">
        <v>952</v>
      </c>
      <c r="H68" s="54">
        <v>4</v>
      </c>
      <c r="I68" s="345">
        <v>16777215</v>
      </c>
      <c r="J68" s="345">
        <v>999</v>
      </c>
      <c r="K68" s="374" t="str">
        <f t="shared" si="14"/>
        <v>order_low_postalcode SMALLINT(4)</v>
      </c>
      <c r="L68" s="54"/>
      <c r="M68" s="53">
        <v>1</v>
      </c>
      <c r="N68" s="53"/>
      <c r="O68" s="53"/>
      <c r="P68" s="53"/>
      <c r="Q68" s="53"/>
      <c r="R68" s="53"/>
      <c r="S68" s="53"/>
      <c r="T68" s="53"/>
      <c r="U68" s="53"/>
      <c r="V68" s="53">
        <v>1</v>
      </c>
      <c r="W68" s="51">
        <v>1</v>
      </c>
      <c r="X68" s="374" t="str">
        <f t="shared" si="15"/>
        <v>order_low_postalcode SMALLINT(4) NOT NULL UNSIGNED ZEROFILL,</v>
      </c>
      <c r="Y68" s="148" t="str">
        <f t="shared" si="3"/>
        <v/>
      </c>
    </row>
    <row r="69" spans="1:68" x14ac:dyDescent="0.4">
      <c r="B69" s="56" t="s">
        <v>763</v>
      </c>
      <c r="C69" s="143" t="s">
        <v>672</v>
      </c>
      <c r="D69" s="449" t="s">
        <v>940</v>
      </c>
      <c r="E69" s="283" t="s">
        <v>953</v>
      </c>
      <c r="F69" s="111" t="str">
        <f t="shared" si="13"/>
        <v>order_address_1</v>
      </c>
      <c r="G69" s="208" t="s">
        <v>872</v>
      </c>
      <c r="H69" s="303">
        <v>12</v>
      </c>
      <c r="I69" s="345"/>
      <c r="J69" s="345"/>
      <c r="K69" s="374" t="str">
        <f t="shared" si="14"/>
        <v>order_address_1 VARCHAR(12)</v>
      </c>
      <c r="L69" s="54"/>
      <c r="M69" s="53">
        <v>1</v>
      </c>
      <c r="N69" s="53"/>
      <c r="O69" s="53"/>
      <c r="P69" s="53"/>
      <c r="Q69" s="53"/>
      <c r="R69" s="53"/>
      <c r="S69" s="53"/>
      <c r="T69" s="53"/>
      <c r="U69" s="53"/>
      <c r="V69" s="53"/>
      <c r="W69" s="51"/>
      <c r="X69" s="374" t="str">
        <f t="shared" si="15"/>
        <v>order_address_1 VARCHAR(12) NOT NULL,</v>
      </c>
      <c r="Y69" s="148" t="str">
        <f t="shared" si="3"/>
        <v/>
      </c>
    </row>
    <row r="70" spans="1:68" x14ac:dyDescent="0.4">
      <c r="B70" s="56" t="s">
        <v>175</v>
      </c>
      <c r="C70" s="143" t="s">
        <v>675</v>
      </c>
      <c r="D70" s="449" t="s">
        <v>937</v>
      </c>
      <c r="E70" s="284" t="s">
        <v>846</v>
      </c>
      <c r="F70" s="111" t="str">
        <f t="shared" si="13"/>
        <v>order_address_2</v>
      </c>
      <c r="G70" s="208" t="s">
        <v>954</v>
      </c>
      <c r="H70" s="303">
        <v>100</v>
      </c>
      <c r="I70" s="345"/>
      <c r="J70" s="345"/>
      <c r="K70" s="374" t="str">
        <f t="shared" si="14"/>
        <v>order_address_2 VARCHAR(100)</v>
      </c>
      <c r="L70" s="54"/>
      <c r="M70" s="53">
        <v>1</v>
      </c>
      <c r="N70" s="53"/>
      <c r="O70" s="53"/>
      <c r="P70" s="53"/>
      <c r="Q70" s="53"/>
      <c r="R70" s="53"/>
      <c r="S70" s="53"/>
      <c r="T70" s="53"/>
      <c r="U70" s="53"/>
      <c r="V70" s="53"/>
      <c r="W70" s="51"/>
      <c r="X70" s="374" t="str">
        <f t="shared" si="15"/>
        <v>order_address_2 VARCHAR(100) NOT NULL,</v>
      </c>
      <c r="Y70" s="148" t="str">
        <f t="shared" si="3"/>
        <v/>
      </c>
    </row>
    <row r="71" spans="1:68" ht="19.5" thickBot="1" x14ac:dyDescent="0.45">
      <c r="B71" s="423" t="s">
        <v>178</v>
      </c>
      <c r="C71" s="203" t="s">
        <v>677</v>
      </c>
      <c r="D71" s="455" t="s">
        <v>955</v>
      </c>
      <c r="E71" s="298" t="s">
        <v>956</v>
      </c>
      <c r="F71" s="112" t="str">
        <f t="shared" si="13"/>
        <v>order_address_3</v>
      </c>
      <c r="G71" s="426" t="s">
        <v>844</v>
      </c>
      <c r="H71" s="311">
        <v>100</v>
      </c>
      <c r="I71" s="346"/>
      <c r="J71" s="346"/>
      <c r="K71" s="375" t="str">
        <f t="shared" si="14"/>
        <v>order_address_3 VARCHAR(100)</v>
      </c>
      <c r="L71" s="422"/>
      <c r="M71" s="47">
        <v>1</v>
      </c>
      <c r="N71" s="47"/>
      <c r="O71" s="47"/>
      <c r="P71" s="47"/>
      <c r="Q71" s="47"/>
      <c r="R71" s="47"/>
      <c r="S71" s="47"/>
      <c r="T71" s="47"/>
      <c r="U71" s="47"/>
      <c r="V71" s="47"/>
      <c r="W71" s="45"/>
      <c r="X71" s="375" t="str">
        <f t="shared" si="15"/>
        <v>order_address_3 VARCHAR(100) NOT NULL,</v>
      </c>
      <c r="Y71" s="148" t="str">
        <f t="shared" si="3"/>
        <v/>
      </c>
    </row>
    <row r="72" spans="1:68" x14ac:dyDescent="0.4">
      <c r="B72" s="149"/>
      <c r="C72" s="148"/>
      <c r="D72" s="278"/>
      <c r="E72" s="279"/>
      <c r="F72" s="280"/>
      <c r="G72" s="281"/>
      <c r="H72" s="161"/>
      <c r="I72" s="161"/>
      <c r="J72" s="161"/>
      <c r="K72" s="381"/>
      <c r="L72" s="161"/>
      <c r="M72" s="282"/>
      <c r="N72" s="282"/>
      <c r="O72" s="282"/>
      <c r="P72" s="282"/>
      <c r="Q72" s="282"/>
      <c r="R72" s="282"/>
      <c r="S72" s="282"/>
      <c r="T72" s="282"/>
      <c r="U72" s="282"/>
      <c r="V72" s="282"/>
      <c r="W72" s="282"/>
      <c r="X72" s="415" t="str">
        <f>Y61 &amp; " " &amp; Y62 &amp; " " &amp; Y63 &amp; " " &amp; Y64 &amp; " " &amp; Y65 &amp; " " &amp; Y66 &amp; " " &amp; Y67 &amp; " " &amp; Y68 &amp; " " &amp; Y69 &amp; " " &amp; Y70 &amp; " " &amp; Y71 &amp; ")DEFAULT CHARSET=utf8;"</f>
        <v xml:space="preserve">    CONSTRAINT FOR_order_item_id FOREIGN KEY(order_item_id) REFERENCES k2g1_item(item_id),       )DEFAULT CHARSET=utf8;</v>
      </c>
      <c r="Y72" s="148" t="str">
        <f t="shared" ref="Y72:Y90" si="16">IF(P72=1," " &amp; UPPER($S$5) &amp; " " &amp; S72 &amp; " " &amp; UPPER($P$5) &amp; "(" &amp; F72 &amp; ")" &amp; " " &amp; UPPER($Q$5) &amp; " " &amp; Q72 &amp; "(" &amp; R72 &amp; "),","")</f>
        <v/>
      </c>
    </row>
    <row r="73" spans="1:68" s="42" customFormat="1" ht="24.95" customHeight="1" thickBot="1" x14ac:dyDescent="0.45">
      <c r="A73" s="36"/>
      <c r="B73" s="447" t="s">
        <v>957</v>
      </c>
      <c r="C73" s="443"/>
      <c r="D73" s="36"/>
      <c r="E73" s="36"/>
      <c r="F73" s="36"/>
      <c r="G73" s="444"/>
      <c r="H73" s="36"/>
      <c r="I73" s="36"/>
      <c r="J73" s="36"/>
      <c r="K73" s="445"/>
      <c r="L73" s="36"/>
      <c r="M73" s="446"/>
      <c r="N73" s="446"/>
      <c r="O73" s="446"/>
      <c r="P73" s="446"/>
      <c r="Q73" s="472"/>
      <c r="R73" s="472"/>
      <c r="S73" s="472"/>
      <c r="T73" s="446"/>
      <c r="U73" s="446"/>
      <c r="V73" s="446"/>
      <c r="W73" s="446"/>
      <c r="X73" s="445"/>
      <c r="Y73" s="148" t="str">
        <f t="shared" si="16"/>
        <v/>
      </c>
      <c r="Z73" s="305"/>
      <c r="AD73" s="41"/>
      <c r="AE73" s="41"/>
      <c r="AF73" s="41"/>
      <c r="AG73" s="41"/>
      <c r="AH73" s="41"/>
      <c r="AI73" s="41"/>
      <c r="AJ73" s="41"/>
      <c r="AK73" s="41"/>
      <c r="AL73" s="38"/>
      <c r="AM73" s="38"/>
      <c r="AN73" s="38"/>
      <c r="AO73" s="38"/>
      <c r="AP73" s="40"/>
      <c r="AQ73" s="39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8"/>
      <c r="BH73" s="38"/>
      <c r="BI73" s="38"/>
      <c r="BJ73" s="38"/>
      <c r="BK73" s="38"/>
      <c r="BL73" s="38"/>
      <c r="BM73" s="38"/>
      <c r="BN73" s="38"/>
      <c r="BO73" s="38"/>
      <c r="BP73" s="37"/>
    </row>
    <row r="74" spans="1:68" s="42" customFormat="1" ht="19.5" thickBot="1" x14ac:dyDescent="0.45">
      <c r="A74" s="36"/>
      <c r="B74" s="535" t="s">
        <v>122</v>
      </c>
      <c r="C74" s="537" t="s">
        <v>100</v>
      </c>
      <c r="D74" s="539" t="s">
        <v>121</v>
      </c>
      <c r="E74" s="539"/>
      <c r="F74" s="537" t="s">
        <v>708</v>
      </c>
      <c r="G74" s="540" t="s">
        <v>120</v>
      </c>
      <c r="H74" s="539" t="s">
        <v>119</v>
      </c>
      <c r="I74" s="525" t="s">
        <v>741</v>
      </c>
      <c r="J74" s="526"/>
      <c r="K74" s="527" t="s">
        <v>958</v>
      </c>
      <c r="L74" s="537" t="s">
        <v>959</v>
      </c>
      <c r="M74" s="529" t="s">
        <v>786</v>
      </c>
      <c r="N74" s="529" t="s">
        <v>826</v>
      </c>
      <c r="O74" s="529" t="s">
        <v>960</v>
      </c>
      <c r="P74" s="529" t="s">
        <v>789</v>
      </c>
      <c r="Q74" s="549" t="s">
        <v>961</v>
      </c>
      <c r="R74" s="550"/>
      <c r="S74" s="529" t="s">
        <v>962</v>
      </c>
      <c r="T74" s="529" t="s">
        <v>963</v>
      </c>
      <c r="U74" s="529" t="s">
        <v>793</v>
      </c>
      <c r="V74" s="529" t="s">
        <v>160</v>
      </c>
      <c r="W74" s="533" t="s">
        <v>964</v>
      </c>
      <c r="X74" s="398" t="s">
        <v>747</v>
      </c>
      <c r="Y74" s="148" t="str">
        <f t="shared" si="16"/>
        <v/>
      </c>
      <c r="Z74" s="305"/>
      <c r="AD74" s="41"/>
      <c r="AE74" s="41"/>
      <c r="AF74" s="41"/>
      <c r="AG74" s="41"/>
      <c r="AH74" s="41"/>
      <c r="AI74" s="41"/>
      <c r="AJ74" s="41"/>
      <c r="AK74" s="41"/>
      <c r="AL74" s="38"/>
      <c r="AM74" s="38"/>
      <c r="AN74" s="38"/>
      <c r="AO74" s="38"/>
      <c r="AP74" s="40"/>
      <c r="AQ74" s="39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  <c r="BE74" s="38"/>
      <c r="BF74" s="38"/>
      <c r="BG74" s="38"/>
      <c r="BH74" s="38"/>
      <c r="BI74" s="38"/>
      <c r="BJ74" s="38"/>
      <c r="BK74" s="38"/>
      <c r="BL74" s="38"/>
      <c r="BM74" s="38"/>
      <c r="BN74" s="38"/>
      <c r="BO74" s="38"/>
      <c r="BP74" s="37"/>
    </row>
    <row r="75" spans="1:68" ht="19.5" thickBot="1" x14ac:dyDescent="0.45">
      <c r="B75" s="536"/>
      <c r="C75" s="538"/>
      <c r="D75" s="428" t="s">
        <v>111</v>
      </c>
      <c r="E75" s="428" t="s">
        <v>110</v>
      </c>
      <c r="F75" s="538"/>
      <c r="G75" s="541"/>
      <c r="H75" s="538"/>
      <c r="I75" s="429" t="s">
        <v>742</v>
      </c>
      <c r="J75" s="429" t="s">
        <v>743</v>
      </c>
      <c r="K75" s="528"/>
      <c r="L75" s="542"/>
      <c r="M75" s="532"/>
      <c r="N75" s="532"/>
      <c r="O75" s="532"/>
      <c r="P75" s="532"/>
      <c r="Q75" s="400" t="s">
        <v>756</v>
      </c>
      <c r="R75" s="400" t="s">
        <v>757</v>
      </c>
      <c r="S75" s="532"/>
      <c r="T75" s="532"/>
      <c r="U75" s="532"/>
      <c r="V75" s="532"/>
      <c r="W75" s="534"/>
      <c r="X75" s="397" t="str">
        <f xml:space="preserve"> "CREATE TABLE " &amp; B73 &amp; "("</f>
        <v>CREATE TABLE k2g1_mail(</v>
      </c>
      <c r="Y75" s="148" t="str">
        <f t="shared" si="16"/>
        <v/>
      </c>
    </row>
    <row r="76" spans="1:68" x14ac:dyDescent="0.4">
      <c r="B76" s="137" t="s">
        <v>965</v>
      </c>
      <c r="C76" s="347" t="s">
        <v>711</v>
      </c>
      <c r="D76" s="182" t="s">
        <v>966</v>
      </c>
      <c r="E76" s="181" t="s">
        <v>967</v>
      </c>
      <c r="F76" s="110" t="str">
        <f t="shared" ref="F76:F77" si="17">D76 &amp;E76</f>
        <v>mail_hash</v>
      </c>
      <c r="G76" s="425" t="s">
        <v>797</v>
      </c>
      <c r="H76" s="421">
        <v>256</v>
      </c>
      <c r="I76" s="421"/>
      <c r="J76" s="421"/>
      <c r="K76" s="377" t="str">
        <f t="shared" ref="K76:K78" si="18">F76 &amp; " " &amp; UPPER(G76) &amp; IF(H76 = "-","","(" &amp; H76 &amp; ")")</f>
        <v>mail_hash VARCHAR(256)</v>
      </c>
      <c r="L76" s="421"/>
      <c r="M76" s="59">
        <v>1</v>
      </c>
      <c r="N76" s="59">
        <v>1</v>
      </c>
      <c r="O76" s="59">
        <v>1</v>
      </c>
      <c r="P76" s="59"/>
      <c r="Q76" s="59"/>
      <c r="R76" s="59"/>
      <c r="S76" s="59"/>
      <c r="T76" s="59"/>
      <c r="U76" s="59"/>
      <c r="V76" s="59"/>
      <c r="W76" s="57"/>
      <c r="X76" s="377" t="str">
        <f t="shared" ref="X76:X78" si="19">K76 &amp; IF(L76="",""," " &amp; UPPER($L$5) &amp; "'" &amp; L76 &amp; "'")  &amp; IF(M76=1," " &amp; UPPER($M$5),"") &amp; IF(N76=1," " &amp; UPPER($N$5),"") &amp; IF(U76=1," " &amp; UPPER($U$5),"") &amp; IF(V76=1," " &amp; UPPER($V$5),"") &amp; IF(W76=1," " &amp; UPPER($W$5),"") &amp; ","</f>
        <v>mail_hash VARCHAR(256) NOT NULL PRIMARY KEY,</v>
      </c>
      <c r="Y76" s="148" t="str">
        <f t="shared" si="16"/>
        <v/>
      </c>
    </row>
    <row r="77" spans="1:68" x14ac:dyDescent="0.4">
      <c r="B77" s="91" t="s">
        <v>736</v>
      </c>
      <c r="C77" s="314" t="s">
        <v>738</v>
      </c>
      <c r="D77" s="177" t="s">
        <v>968</v>
      </c>
      <c r="E77" s="143" t="s">
        <v>969</v>
      </c>
      <c r="F77" s="111" t="str">
        <f t="shared" si="17"/>
        <v>mail_pin_code</v>
      </c>
      <c r="G77" s="207" t="s">
        <v>970</v>
      </c>
      <c r="H77" s="54">
        <v>4</v>
      </c>
      <c r="I77" s="345"/>
      <c r="J77" s="345"/>
      <c r="K77" s="374" t="str">
        <f t="shared" si="18"/>
        <v>mail_pin_code VARCHAR(4)</v>
      </c>
      <c r="L77" s="54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1"/>
      <c r="X77" s="374" t="str">
        <f t="shared" si="19"/>
        <v>mail_pin_code VARCHAR(4),</v>
      </c>
      <c r="Y77" s="148" t="str">
        <f t="shared" si="16"/>
        <v/>
      </c>
    </row>
    <row r="78" spans="1:68" ht="19.5" thickBot="1" x14ac:dyDescent="0.45">
      <c r="B78" s="166" t="s">
        <v>780</v>
      </c>
      <c r="C78" s="313" t="s">
        <v>971</v>
      </c>
      <c r="D78" s="286" t="s">
        <v>449</v>
      </c>
      <c r="E78" s="203" t="s">
        <v>972</v>
      </c>
      <c r="F78" s="112" t="str">
        <f>D78 &amp;E78</f>
        <v>mail_limit_time</v>
      </c>
      <c r="G78" s="209" t="s">
        <v>973</v>
      </c>
      <c r="H78" s="427" t="s">
        <v>925</v>
      </c>
      <c r="I78" s="427"/>
      <c r="J78" s="427"/>
      <c r="K78" s="375" t="str">
        <f t="shared" si="18"/>
        <v>mail_limit_time DATETIME</v>
      </c>
      <c r="L78" s="422"/>
      <c r="M78" s="47">
        <v>1</v>
      </c>
      <c r="N78" s="47"/>
      <c r="O78" s="47"/>
      <c r="P78" s="47"/>
      <c r="Q78" s="47"/>
      <c r="R78" s="47"/>
      <c r="S78" s="47"/>
      <c r="T78" s="47"/>
      <c r="U78" s="47"/>
      <c r="V78" s="47"/>
      <c r="W78" s="45"/>
      <c r="X78" s="375" t="str">
        <f t="shared" si="19"/>
        <v>mail_limit_time DATETIME NOT NULL,</v>
      </c>
      <c r="Y78" s="148" t="str">
        <f t="shared" si="16"/>
        <v/>
      </c>
    </row>
    <row r="79" spans="1:68" x14ac:dyDescent="0.4"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5" t="str">
        <f>Y68 &amp; " " &amp; Y69 &amp; " " &amp; Y70 &amp; " " &amp; Y71 &amp; " " &amp; Y72 &amp; " " &amp; Y73 &amp; " " &amp; Y74 &amp; " " &amp; Y75 &amp; " " &amp; Y76 &amp; " " &amp; Y77 &amp; " " &amp; Y78 &amp; ")DEFAULT CHARSET=utf8;"</f>
        <v xml:space="preserve">          )DEFAULT CHARSET=utf8;</v>
      </c>
      <c r="Y79" s="148" t="str">
        <f t="shared" si="16"/>
        <v/>
      </c>
    </row>
    <row r="80" spans="1:68" s="42" customFormat="1" ht="24.95" customHeight="1" thickBot="1" x14ac:dyDescent="0.45">
      <c r="A80" s="36"/>
      <c r="B80" s="447" t="s">
        <v>974</v>
      </c>
      <c r="C80" s="443"/>
      <c r="D80" s="36"/>
      <c r="E80" s="36"/>
      <c r="F80" s="36"/>
      <c r="G80" s="444"/>
      <c r="H80" s="36"/>
      <c r="I80" s="36"/>
      <c r="J80" s="36"/>
      <c r="K80" s="445"/>
      <c r="L80" s="36"/>
      <c r="M80" s="446"/>
      <c r="N80" s="446"/>
      <c r="O80" s="446"/>
      <c r="P80" s="446"/>
      <c r="Q80" s="472"/>
      <c r="R80" s="472"/>
      <c r="S80" s="472"/>
      <c r="T80" s="446"/>
      <c r="U80" s="446"/>
      <c r="V80" s="446"/>
      <c r="W80" s="446"/>
      <c r="X80" s="445"/>
      <c r="Y80" s="148" t="str">
        <f t="shared" si="16"/>
        <v/>
      </c>
      <c r="Z80" s="305"/>
      <c r="AD80" s="41"/>
      <c r="AE80" s="41"/>
      <c r="AF80" s="41"/>
      <c r="AG80" s="41"/>
      <c r="AH80" s="41"/>
      <c r="AI80" s="41"/>
      <c r="AJ80" s="41"/>
      <c r="AK80" s="41"/>
      <c r="AL80" s="38"/>
      <c r="AM80" s="38"/>
      <c r="AN80" s="38"/>
      <c r="AO80" s="38"/>
      <c r="AP80" s="40"/>
      <c r="AQ80" s="39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38"/>
      <c r="BF80" s="38"/>
      <c r="BG80" s="38"/>
      <c r="BH80" s="38"/>
      <c r="BI80" s="38"/>
      <c r="BJ80" s="38"/>
      <c r="BK80" s="38"/>
      <c r="BL80" s="38"/>
      <c r="BM80" s="38"/>
      <c r="BN80" s="38"/>
      <c r="BO80" s="38"/>
      <c r="BP80" s="37"/>
    </row>
    <row r="81" spans="1:68" s="42" customFormat="1" ht="19.5" thickBot="1" x14ac:dyDescent="0.45">
      <c r="A81" s="401"/>
      <c r="B81" s="535" t="s">
        <v>122</v>
      </c>
      <c r="C81" s="537" t="s">
        <v>100</v>
      </c>
      <c r="D81" s="539" t="s">
        <v>121</v>
      </c>
      <c r="E81" s="539"/>
      <c r="F81" s="537" t="s">
        <v>708</v>
      </c>
      <c r="G81" s="540" t="s">
        <v>120</v>
      </c>
      <c r="H81" s="539" t="s">
        <v>119</v>
      </c>
      <c r="I81" s="525" t="s">
        <v>741</v>
      </c>
      <c r="J81" s="526"/>
      <c r="K81" s="527" t="s">
        <v>975</v>
      </c>
      <c r="L81" s="537" t="s">
        <v>976</v>
      </c>
      <c r="M81" s="529" t="s">
        <v>786</v>
      </c>
      <c r="N81" s="529" t="s">
        <v>977</v>
      </c>
      <c r="O81" s="529" t="s">
        <v>859</v>
      </c>
      <c r="P81" s="529" t="s">
        <v>978</v>
      </c>
      <c r="Q81" s="549" t="s">
        <v>979</v>
      </c>
      <c r="R81" s="550"/>
      <c r="S81" s="529" t="s">
        <v>791</v>
      </c>
      <c r="T81" s="529" t="s">
        <v>980</v>
      </c>
      <c r="U81" s="529" t="s">
        <v>981</v>
      </c>
      <c r="V81" s="529" t="s">
        <v>160</v>
      </c>
      <c r="W81" s="533" t="s">
        <v>865</v>
      </c>
      <c r="X81" s="398" t="s">
        <v>747</v>
      </c>
      <c r="Y81" s="148" t="str">
        <f t="shared" si="16"/>
        <v/>
      </c>
      <c r="Z81" s="305"/>
      <c r="AD81" s="41"/>
      <c r="AE81" s="41"/>
      <c r="AF81" s="41"/>
      <c r="AG81" s="41"/>
      <c r="AH81" s="41"/>
      <c r="AI81" s="41"/>
      <c r="AJ81" s="41"/>
      <c r="AK81" s="41"/>
      <c r="AL81" s="38"/>
      <c r="AM81" s="38"/>
      <c r="AN81" s="38"/>
      <c r="AO81" s="38"/>
      <c r="AP81" s="40"/>
      <c r="AQ81" s="39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38"/>
      <c r="BJ81" s="38"/>
      <c r="BK81" s="38"/>
      <c r="BL81" s="38"/>
      <c r="BM81" s="38"/>
      <c r="BN81" s="38"/>
      <c r="BO81" s="38"/>
      <c r="BP81" s="37"/>
    </row>
    <row r="82" spans="1:68" ht="19.5" thickBot="1" x14ac:dyDescent="0.45">
      <c r="A82" s="402"/>
      <c r="B82" s="543"/>
      <c r="C82" s="544"/>
      <c r="D82" s="430" t="s">
        <v>111</v>
      </c>
      <c r="E82" s="430" t="s">
        <v>110</v>
      </c>
      <c r="F82" s="544"/>
      <c r="G82" s="545"/>
      <c r="H82" s="544"/>
      <c r="I82" s="431" t="s">
        <v>742</v>
      </c>
      <c r="J82" s="431" t="s">
        <v>743</v>
      </c>
      <c r="K82" s="528"/>
      <c r="L82" s="546"/>
      <c r="M82" s="530"/>
      <c r="N82" s="530"/>
      <c r="O82" s="530"/>
      <c r="P82" s="530"/>
      <c r="Q82" s="404" t="s">
        <v>756</v>
      </c>
      <c r="R82" s="404" t="s">
        <v>757</v>
      </c>
      <c r="S82" s="530"/>
      <c r="T82" s="530"/>
      <c r="U82" s="530"/>
      <c r="V82" s="530"/>
      <c r="W82" s="547"/>
      <c r="X82" s="397" t="str">
        <f xml:space="preserve"> "CREATE TABLE " &amp; B80 &amp; "("</f>
        <v>CREATE TABLE k2g1_genre(</v>
      </c>
      <c r="Y82" s="148" t="str">
        <f t="shared" si="16"/>
        <v/>
      </c>
    </row>
    <row r="83" spans="1:68" x14ac:dyDescent="0.4">
      <c r="B83" s="100" t="s">
        <v>982</v>
      </c>
      <c r="C83" s="312" t="s">
        <v>983</v>
      </c>
      <c r="D83" s="288" t="s">
        <v>984</v>
      </c>
      <c r="E83" s="296" t="s">
        <v>985</v>
      </c>
      <c r="F83" s="289" t="str">
        <f t="shared" ref="F83:F84" si="20">D83 &amp;E83</f>
        <v>genre_id</v>
      </c>
      <c r="G83" s="383" t="s">
        <v>888</v>
      </c>
      <c r="H83" s="79">
        <v>2</v>
      </c>
      <c r="I83" s="79"/>
      <c r="J83" s="79"/>
      <c r="K83" s="382" t="str">
        <f t="shared" ref="K83:K84" si="21">F83 &amp; " " &amp; UPPER(G83) &amp; IF(H83 = "-","","(" &amp; H83 &amp; ")")</f>
        <v>genre_id TINYINT(2)</v>
      </c>
      <c r="L83" s="79"/>
      <c r="M83" s="78">
        <v>1</v>
      </c>
      <c r="N83" s="78">
        <v>1</v>
      </c>
      <c r="O83" s="78">
        <v>1</v>
      </c>
      <c r="P83" s="78"/>
      <c r="Q83" s="78"/>
      <c r="R83" s="78"/>
      <c r="S83" s="78"/>
      <c r="T83" s="78"/>
      <c r="U83" s="78"/>
      <c r="V83" s="78"/>
      <c r="W83" s="76"/>
      <c r="X83" s="382" t="str">
        <f t="shared" ref="X83:X84" si="22">K83 &amp; IF(L83="",""," " &amp; UPPER($L$5) &amp; "'" &amp; L83 &amp; "'")  &amp; IF(M83=1," " &amp; UPPER($M$5),"") &amp; IF(N83=1," " &amp; UPPER($N$5),"") &amp; IF(U83=1," " &amp; UPPER($U$5),"") &amp; IF(V83=1," " &amp; UPPER($V$5),"") &amp; IF(W83=1," " &amp; UPPER($W$5),"") &amp; ","</f>
        <v>genre_id TINYINT(2) NOT NULL PRIMARY KEY,</v>
      </c>
      <c r="Y83" s="148" t="str">
        <f t="shared" si="16"/>
        <v/>
      </c>
    </row>
    <row r="84" spans="1:68" ht="19.5" thickBot="1" x14ac:dyDescent="0.45">
      <c r="B84" s="166" t="s">
        <v>435</v>
      </c>
      <c r="C84" s="313" t="s">
        <v>714</v>
      </c>
      <c r="D84" s="198" t="s">
        <v>452</v>
      </c>
      <c r="E84" s="203" t="s">
        <v>986</v>
      </c>
      <c r="F84" s="112" t="str">
        <f t="shared" si="20"/>
        <v>genre_name</v>
      </c>
      <c r="G84" s="426" t="s">
        <v>987</v>
      </c>
      <c r="H84" s="311">
        <v>30</v>
      </c>
      <c r="I84" s="311"/>
      <c r="J84" s="311"/>
      <c r="K84" s="375" t="str">
        <f t="shared" si="21"/>
        <v>genre_name VARCHAR(30)</v>
      </c>
      <c r="L84" s="422"/>
      <c r="M84" s="47">
        <v>1</v>
      </c>
      <c r="N84" s="47"/>
      <c r="O84" s="47"/>
      <c r="P84" s="47"/>
      <c r="Q84" s="47"/>
      <c r="R84" s="47"/>
      <c r="S84" s="47"/>
      <c r="T84" s="47"/>
      <c r="U84" s="47"/>
      <c r="V84" s="47"/>
      <c r="W84" s="45"/>
      <c r="X84" s="375" t="str">
        <f t="shared" si="22"/>
        <v>genre_name VARCHAR(30) NOT NULL,</v>
      </c>
      <c r="Y84" s="148" t="str">
        <f t="shared" si="16"/>
        <v/>
      </c>
    </row>
    <row r="85" spans="1:68" x14ac:dyDescent="0.4"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5" t="str">
        <f>Y74 &amp; " " &amp; Y75 &amp; " " &amp; Y76 &amp; " " &amp; Y77 &amp; " " &amp; Y78 &amp; " " &amp; Y79 &amp; " " &amp; Y80 &amp; " " &amp; Y81 &amp; " " &amp; Y82 &amp; " " &amp; Y83 &amp; " " &amp; Y84 &amp; ")DEFAULT CHARSET=utf8;"</f>
        <v xml:space="preserve">          )DEFAULT CHARSET=utf8;</v>
      </c>
      <c r="Y85" s="148" t="str">
        <f t="shared" si="16"/>
        <v/>
      </c>
    </row>
    <row r="86" spans="1:68" ht="24.95" customHeight="1" thickBot="1" x14ac:dyDescent="0.45">
      <c r="B86" s="123" t="s">
        <v>988</v>
      </c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Y86" s="148" t="str">
        <f t="shared" si="16"/>
        <v/>
      </c>
    </row>
    <row r="87" spans="1:68" s="42" customFormat="1" ht="19.5" thickBot="1" x14ac:dyDescent="0.45">
      <c r="A87" s="36"/>
      <c r="B87" s="535" t="s">
        <v>122</v>
      </c>
      <c r="C87" s="537" t="s">
        <v>100</v>
      </c>
      <c r="D87" s="539" t="s">
        <v>121</v>
      </c>
      <c r="E87" s="539"/>
      <c r="F87" s="537" t="s">
        <v>708</v>
      </c>
      <c r="G87" s="540" t="s">
        <v>120</v>
      </c>
      <c r="H87" s="539" t="s">
        <v>119</v>
      </c>
      <c r="I87" s="525" t="s">
        <v>741</v>
      </c>
      <c r="J87" s="526"/>
      <c r="K87" s="527" t="s">
        <v>989</v>
      </c>
      <c r="L87" s="537" t="s">
        <v>927</v>
      </c>
      <c r="M87" s="529" t="s">
        <v>903</v>
      </c>
      <c r="N87" s="529" t="s">
        <v>826</v>
      </c>
      <c r="O87" s="529" t="s">
        <v>788</v>
      </c>
      <c r="P87" s="529" t="s">
        <v>828</v>
      </c>
      <c r="Q87" s="549" t="s">
        <v>861</v>
      </c>
      <c r="R87" s="550"/>
      <c r="S87" s="529" t="s">
        <v>962</v>
      </c>
      <c r="T87" s="529" t="s">
        <v>990</v>
      </c>
      <c r="U87" s="529" t="s">
        <v>981</v>
      </c>
      <c r="V87" s="529" t="s">
        <v>160</v>
      </c>
      <c r="W87" s="533" t="s">
        <v>833</v>
      </c>
      <c r="X87" s="398" t="s">
        <v>747</v>
      </c>
      <c r="Y87" s="148" t="str">
        <f t="shared" si="16"/>
        <v/>
      </c>
      <c r="Z87" s="305"/>
      <c r="AD87" s="41"/>
      <c r="AE87" s="41"/>
      <c r="AF87" s="41"/>
      <c r="AG87" s="41"/>
      <c r="AH87" s="41"/>
      <c r="AI87" s="41"/>
      <c r="AJ87" s="41"/>
      <c r="AK87" s="41"/>
      <c r="AL87" s="38"/>
      <c r="AM87" s="38"/>
      <c r="AN87" s="38"/>
      <c r="AO87" s="38"/>
      <c r="AP87" s="40"/>
      <c r="AQ87" s="39"/>
      <c r="AR87" s="38"/>
      <c r="AS87" s="38"/>
      <c r="AT87" s="38"/>
      <c r="AU87" s="38"/>
      <c r="AV87" s="38"/>
      <c r="AW87" s="38"/>
      <c r="AX87" s="38"/>
      <c r="AY87" s="38"/>
      <c r="AZ87" s="38"/>
      <c r="BA87" s="38"/>
      <c r="BB87" s="38"/>
      <c r="BC87" s="38"/>
      <c r="BD87" s="38"/>
      <c r="BE87" s="38"/>
      <c r="BF87" s="38"/>
      <c r="BG87" s="38"/>
      <c r="BH87" s="38"/>
      <c r="BI87" s="38"/>
      <c r="BJ87" s="38"/>
      <c r="BK87" s="38"/>
      <c r="BL87" s="38"/>
      <c r="BM87" s="38"/>
      <c r="BN87" s="38"/>
      <c r="BO87" s="38"/>
      <c r="BP87" s="37"/>
    </row>
    <row r="88" spans="1:68" ht="19.5" thickBot="1" x14ac:dyDescent="0.45">
      <c r="B88" s="536"/>
      <c r="C88" s="538"/>
      <c r="D88" s="428" t="s">
        <v>111</v>
      </c>
      <c r="E88" s="428" t="s">
        <v>110</v>
      </c>
      <c r="F88" s="538"/>
      <c r="G88" s="541"/>
      <c r="H88" s="538"/>
      <c r="I88" s="429" t="s">
        <v>742</v>
      </c>
      <c r="J88" s="429" t="s">
        <v>743</v>
      </c>
      <c r="K88" s="528"/>
      <c r="L88" s="542"/>
      <c r="M88" s="532"/>
      <c r="N88" s="532"/>
      <c r="O88" s="532"/>
      <c r="P88" s="532"/>
      <c r="Q88" s="400" t="s">
        <v>756</v>
      </c>
      <c r="R88" s="400" t="s">
        <v>757</v>
      </c>
      <c r="S88" s="532"/>
      <c r="T88" s="532"/>
      <c r="U88" s="532"/>
      <c r="V88" s="532"/>
      <c r="W88" s="534"/>
      <c r="X88" s="397" t="str">
        <f xml:space="preserve"> "CREATE TABLE " &amp; B86 &amp; "("</f>
        <v>CREATE TABLE k2g1_condition(</v>
      </c>
      <c r="Y88" s="148" t="str">
        <f t="shared" si="16"/>
        <v/>
      </c>
    </row>
    <row r="89" spans="1:68" x14ac:dyDescent="0.4">
      <c r="B89" s="137" t="s">
        <v>764</v>
      </c>
      <c r="C89" s="347" t="s">
        <v>715</v>
      </c>
      <c r="D89" s="182" t="s">
        <v>991</v>
      </c>
      <c r="E89" s="181" t="s">
        <v>992</v>
      </c>
      <c r="F89" s="110" t="str">
        <f t="shared" ref="F89:F90" si="23">D89 &amp;E89</f>
        <v>condition_id</v>
      </c>
      <c r="G89" s="356" t="s">
        <v>888</v>
      </c>
      <c r="H89" s="421">
        <v>1</v>
      </c>
      <c r="I89" s="349">
        <v>127</v>
      </c>
      <c r="J89" s="349">
        <v>9</v>
      </c>
      <c r="K89" s="377" t="str">
        <f t="shared" ref="K89:K90" si="24">F89 &amp; " " &amp; UPPER(G89) &amp; IF(H89 = "-","","(" &amp; H89 &amp; ")")</f>
        <v>condition_id TINYINT(1)</v>
      </c>
      <c r="L89" s="421"/>
      <c r="M89" s="59">
        <v>1</v>
      </c>
      <c r="N89" s="59">
        <v>1</v>
      </c>
      <c r="O89" s="59">
        <v>1</v>
      </c>
      <c r="P89" s="59"/>
      <c r="Q89" s="59"/>
      <c r="R89" s="59"/>
      <c r="S89" s="59"/>
      <c r="T89" s="59"/>
      <c r="U89" s="59"/>
      <c r="V89" s="59"/>
      <c r="W89" s="57"/>
      <c r="X89" s="377" t="str">
        <f t="shared" ref="X89:X90" si="25">K89 &amp; IF(L89="",""," " &amp; UPPER($L$5) &amp; "'" &amp; L89 &amp; "'")  &amp; IF(M89=1," " &amp; UPPER($M$5),"") &amp; IF(N89=1," " &amp; UPPER($N$5),"") &amp; IF(U89=1," " &amp; UPPER($U$5),"") &amp; IF(V89=1," " &amp; UPPER($V$5),"") &amp; IF(W89=1," " &amp; UPPER($W$5),"") &amp; ","</f>
        <v>condition_id TINYINT(1) NOT NULL PRIMARY KEY,</v>
      </c>
      <c r="Y89" s="148" t="str">
        <f t="shared" si="16"/>
        <v/>
      </c>
    </row>
    <row r="90" spans="1:68" ht="19.5" thickBot="1" x14ac:dyDescent="0.45">
      <c r="B90" s="166" t="s">
        <v>781</v>
      </c>
      <c r="C90" s="313" t="s">
        <v>745</v>
      </c>
      <c r="D90" s="198" t="s">
        <v>454</v>
      </c>
      <c r="E90" s="203" t="s">
        <v>993</v>
      </c>
      <c r="F90" s="112" t="str">
        <f t="shared" si="23"/>
        <v>condition_rank</v>
      </c>
      <c r="G90" s="426" t="s">
        <v>797</v>
      </c>
      <c r="H90" s="311">
        <v>30</v>
      </c>
      <c r="I90" s="311"/>
      <c r="J90" s="311"/>
      <c r="K90" s="375" t="str">
        <f t="shared" si="24"/>
        <v>condition_rank VARCHAR(30)</v>
      </c>
      <c r="L90" s="422"/>
      <c r="M90" s="47">
        <v>1</v>
      </c>
      <c r="N90" s="47"/>
      <c r="O90" s="47"/>
      <c r="P90" s="47"/>
      <c r="Q90" s="47"/>
      <c r="R90" s="47"/>
      <c r="S90" s="47"/>
      <c r="T90" s="47"/>
      <c r="U90" s="47"/>
      <c r="V90" s="47"/>
      <c r="W90" s="45"/>
      <c r="X90" s="375" t="str">
        <f t="shared" si="25"/>
        <v>condition_rank VARCHAR(30) NOT NULL,</v>
      </c>
      <c r="Y90" s="148" t="str">
        <f t="shared" si="16"/>
        <v/>
      </c>
    </row>
    <row r="91" spans="1:68" s="372" customFormat="1" x14ac:dyDescent="0.4">
      <c r="A91" s="36"/>
      <c r="B91" s="44"/>
      <c r="C91" s="106"/>
      <c r="D91" s="115"/>
      <c r="E91" s="123"/>
      <c r="F91" s="106"/>
      <c r="G91" s="205"/>
      <c r="H91" s="38"/>
      <c r="I91" s="38"/>
      <c r="J91" s="38"/>
      <c r="L91" s="38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5" t="str">
        <f>Y80 &amp; " " &amp; Y81 &amp; " " &amp; Y82 &amp; " " &amp; Y83 &amp; " " &amp; Y84 &amp; " " &amp; Y85 &amp; " " &amp; Y86 &amp; " " &amp; Y87 &amp; " " &amp; Y88 &amp; " " &amp; Y89 &amp; " " &amp; Y90 &amp; ")DEFAULT CHARSET=utf8;"</f>
        <v xml:space="preserve">          )DEFAULT CHARSET=utf8;</v>
      </c>
      <c r="Y91" s="413"/>
      <c r="Z91" s="305"/>
      <c r="AA91" s="42"/>
      <c r="AB91" s="42"/>
      <c r="AC91" s="42"/>
      <c r="AD91" s="41"/>
      <c r="AE91" s="41"/>
      <c r="AF91" s="41"/>
      <c r="AG91" s="41"/>
      <c r="AH91" s="41"/>
      <c r="AI91" s="41"/>
      <c r="AJ91" s="41"/>
      <c r="AK91" s="41"/>
      <c r="AL91" s="38"/>
      <c r="AM91" s="38"/>
      <c r="AN91" s="38"/>
      <c r="AO91" s="38"/>
      <c r="AP91" s="40"/>
      <c r="AQ91" s="39"/>
      <c r="AR91" s="38"/>
      <c r="AS91" s="38"/>
      <c r="AT91" s="38"/>
      <c r="AU91" s="38"/>
      <c r="AV91" s="38"/>
      <c r="AW91" s="38"/>
      <c r="AX91" s="38"/>
      <c r="AY91" s="38"/>
      <c r="AZ91" s="38"/>
      <c r="BA91" s="38"/>
      <c r="BB91" s="38"/>
      <c r="BC91" s="38"/>
      <c r="BD91" s="38"/>
      <c r="BE91" s="38"/>
      <c r="BF91" s="38"/>
      <c r="BG91" s="38"/>
      <c r="BH91" s="38"/>
      <c r="BI91" s="38"/>
      <c r="BJ91" s="38"/>
      <c r="BK91" s="38"/>
      <c r="BL91" s="38"/>
      <c r="BM91" s="38"/>
      <c r="BN91" s="38"/>
      <c r="BO91" s="38"/>
      <c r="BP91" s="37"/>
    </row>
    <row r="92" spans="1:68" s="372" customFormat="1" x14ac:dyDescent="0.4">
      <c r="A92" s="36"/>
      <c r="B92" s="44"/>
      <c r="C92" s="106"/>
      <c r="D92" s="115"/>
      <c r="E92" s="106"/>
      <c r="F92" s="106"/>
      <c r="G92" s="205"/>
      <c r="H92" s="38"/>
      <c r="I92" s="38"/>
      <c r="J92" s="38"/>
      <c r="L92" s="38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Y92" s="413"/>
      <c r="Z92" s="305"/>
      <c r="AA92" s="42"/>
      <c r="AB92" s="42"/>
      <c r="AC92" s="42"/>
      <c r="AD92" s="41"/>
      <c r="AE92" s="41"/>
      <c r="AF92" s="41"/>
      <c r="AG92" s="41"/>
      <c r="AH92" s="41"/>
      <c r="AI92" s="41"/>
      <c r="AJ92" s="41"/>
      <c r="AK92" s="41"/>
      <c r="AL92" s="38"/>
      <c r="AM92" s="38"/>
      <c r="AN92" s="38"/>
      <c r="AO92" s="38"/>
      <c r="AP92" s="40"/>
      <c r="AQ92" s="39"/>
      <c r="AR92" s="38"/>
      <c r="AS92" s="38"/>
      <c r="AT92" s="38"/>
      <c r="AU92" s="38"/>
      <c r="AV92" s="38"/>
      <c r="AW92" s="38"/>
      <c r="AX92" s="38"/>
      <c r="AY92" s="38"/>
      <c r="AZ92" s="38"/>
      <c r="BA92" s="38"/>
      <c r="BB92" s="38"/>
      <c r="BC92" s="38"/>
      <c r="BD92" s="38"/>
      <c r="BE92" s="38"/>
      <c r="BF92" s="38"/>
      <c r="BG92" s="38"/>
      <c r="BH92" s="38"/>
      <c r="BI92" s="38"/>
      <c r="BJ92" s="38"/>
      <c r="BK92" s="38"/>
      <c r="BL92" s="38"/>
      <c r="BM92" s="38"/>
      <c r="BN92" s="38"/>
      <c r="BO92" s="38"/>
      <c r="BP92" s="37"/>
    </row>
    <row r="93" spans="1:68" s="372" customFormat="1" x14ac:dyDescent="0.4">
      <c r="A93" s="36"/>
      <c r="B93" s="44"/>
      <c r="C93" s="106"/>
      <c r="D93" s="115"/>
      <c r="E93" s="106"/>
      <c r="F93" s="106"/>
      <c r="G93" s="205"/>
      <c r="H93" s="38"/>
      <c r="I93" s="38"/>
      <c r="J93" s="38"/>
      <c r="L93" s="38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Y93" s="413"/>
      <c r="Z93" s="305"/>
      <c r="AA93" s="42"/>
      <c r="AB93" s="42"/>
      <c r="AC93" s="42"/>
      <c r="AD93" s="41"/>
      <c r="AE93" s="41"/>
      <c r="AF93" s="41"/>
      <c r="AG93" s="41"/>
      <c r="AH93" s="41"/>
      <c r="AI93" s="41"/>
      <c r="AJ93" s="41"/>
      <c r="AK93" s="41"/>
      <c r="AL93" s="38"/>
      <c r="AM93" s="38"/>
      <c r="AN93" s="38"/>
      <c r="AO93" s="38"/>
      <c r="AP93" s="40"/>
      <c r="AQ93" s="39"/>
      <c r="AR93" s="38"/>
      <c r="AS93" s="38"/>
      <c r="AT93" s="38"/>
      <c r="AU93" s="38"/>
      <c r="AV93" s="38"/>
      <c r="AW93" s="38"/>
      <c r="AX93" s="38"/>
      <c r="AY93" s="38"/>
      <c r="AZ93" s="38"/>
      <c r="BA93" s="38"/>
      <c r="BB93" s="38"/>
      <c r="BC93" s="38"/>
      <c r="BD93" s="38"/>
      <c r="BE93" s="38"/>
      <c r="BF93" s="38"/>
      <c r="BG93" s="38"/>
      <c r="BH93" s="38"/>
      <c r="BI93" s="38"/>
      <c r="BJ93" s="38"/>
      <c r="BK93" s="38"/>
      <c r="BL93" s="38"/>
      <c r="BM93" s="38"/>
      <c r="BN93" s="38"/>
      <c r="BO93" s="38"/>
      <c r="BP93" s="37"/>
    </row>
    <row r="94" spans="1:68" s="372" customFormat="1" x14ac:dyDescent="0.4">
      <c r="A94" s="36"/>
      <c r="B94" s="44"/>
      <c r="C94" s="106"/>
      <c r="D94" s="115"/>
      <c r="E94" s="106"/>
      <c r="F94" s="106"/>
      <c r="G94" s="205"/>
      <c r="H94" s="38"/>
      <c r="I94" s="38"/>
      <c r="J94" s="38"/>
      <c r="L94" s="38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Y94" s="413"/>
      <c r="Z94" s="305"/>
      <c r="AA94" s="42"/>
      <c r="AB94" s="42"/>
      <c r="AC94" s="42"/>
      <c r="AD94" s="41"/>
      <c r="AE94" s="41"/>
      <c r="AF94" s="41"/>
      <c r="AG94" s="41"/>
      <c r="AH94" s="41"/>
      <c r="AI94" s="41"/>
      <c r="AJ94" s="41"/>
      <c r="AK94" s="41"/>
      <c r="AL94" s="38"/>
      <c r="AM94" s="38"/>
      <c r="AN94" s="38"/>
      <c r="AO94" s="38"/>
      <c r="AP94" s="40"/>
      <c r="AQ94" s="39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38"/>
      <c r="BI94" s="38"/>
      <c r="BJ94" s="38"/>
      <c r="BK94" s="38"/>
      <c r="BL94" s="38"/>
      <c r="BM94" s="38"/>
      <c r="BN94" s="38"/>
      <c r="BO94" s="38"/>
      <c r="BP94" s="37"/>
    </row>
    <row r="95" spans="1:68" s="372" customFormat="1" x14ac:dyDescent="0.4">
      <c r="A95" s="36"/>
      <c r="B95" s="44"/>
      <c r="C95" s="106"/>
      <c r="D95" s="115"/>
      <c r="E95" s="106"/>
      <c r="F95" s="106"/>
      <c r="G95" s="205"/>
      <c r="H95" s="38"/>
      <c r="I95" s="38"/>
      <c r="J95" s="38"/>
      <c r="L95" s="38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Y95" s="413"/>
      <c r="Z95" s="305"/>
      <c r="AA95" s="42"/>
      <c r="AB95" s="42"/>
      <c r="AC95" s="42"/>
      <c r="AD95" s="41"/>
      <c r="AE95" s="41"/>
      <c r="AF95" s="41"/>
      <c r="AG95" s="41"/>
      <c r="AH95" s="41"/>
      <c r="AI95" s="41"/>
      <c r="AJ95" s="41"/>
      <c r="AK95" s="41"/>
      <c r="AL95" s="38"/>
      <c r="AM95" s="38"/>
      <c r="AN95" s="38"/>
      <c r="AO95" s="38"/>
      <c r="AP95" s="40"/>
      <c r="AQ95" s="39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38"/>
      <c r="BP95" s="37"/>
    </row>
    <row r="96" spans="1:68" s="372" customFormat="1" x14ac:dyDescent="0.4">
      <c r="A96" s="36"/>
      <c r="B96" s="44"/>
      <c r="C96" s="106"/>
      <c r="D96" s="115"/>
      <c r="E96" s="106"/>
      <c r="F96" s="106"/>
      <c r="G96" s="205"/>
      <c r="H96" s="38"/>
      <c r="I96" s="38"/>
      <c r="J96" s="38"/>
      <c r="L96" s="38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Y96" s="413"/>
      <c r="Z96" s="305"/>
      <c r="AA96" s="42"/>
      <c r="AB96" s="42"/>
      <c r="AC96" s="42"/>
      <c r="AD96" s="41"/>
      <c r="AE96" s="41"/>
      <c r="AF96" s="41"/>
      <c r="AG96" s="41"/>
      <c r="AH96" s="41"/>
      <c r="AI96" s="41"/>
      <c r="AJ96" s="41"/>
      <c r="AK96" s="41"/>
      <c r="AL96" s="38"/>
      <c r="AM96" s="38"/>
      <c r="AN96" s="38"/>
      <c r="AO96" s="38"/>
      <c r="AP96" s="40"/>
      <c r="AQ96" s="39"/>
      <c r="AR96" s="38"/>
      <c r="AS96" s="38"/>
      <c r="AT96" s="38"/>
      <c r="AU96" s="38"/>
      <c r="AV96" s="38"/>
      <c r="AW96" s="38"/>
      <c r="AX96" s="38"/>
      <c r="AY96" s="38"/>
      <c r="AZ96" s="38"/>
      <c r="BA96" s="38"/>
      <c r="BB96" s="38"/>
      <c r="BC96" s="38"/>
      <c r="BD96" s="38"/>
      <c r="BE96" s="38"/>
      <c r="BF96" s="38"/>
      <c r="BG96" s="38"/>
      <c r="BH96" s="38"/>
      <c r="BI96" s="38"/>
      <c r="BJ96" s="38"/>
      <c r="BK96" s="38"/>
      <c r="BL96" s="38"/>
      <c r="BM96" s="38"/>
      <c r="BN96" s="38"/>
      <c r="BO96" s="38"/>
      <c r="BP96" s="37"/>
    </row>
    <row r="97" spans="1:68" s="372" customFormat="1" x14ac:dyDescent="0.4">
      <c r="A97" s="36"/>
      <c r="B97" s="44"/>
      <c r="C97" s="106"/>
      <c r="D97" s="115"/>
      <c r="E97" s="106"/>
      <c r="F97" s="106"/>
      <c r="G97" s="205"/>
      <c r="H97" s="38"/>
      <c r="I97" s="38"/>
      <c r="J97" s="38"/>
      <c r="L97" s="38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Y97" s="413"/>
      <c r="Z97" s="305"/>
      <c r="AA97" s="42"/>
      <c r="AB97" s="42"/>
      <c r="AC97" s="42"/>
      <c r="AD97" s="41"/>
      <c r="AE97" s="41"/>
      <c r="AF97" s="41"/>
      <c r="AG97" s="41"/>
      <c r="AH97" s="41"/>
      <c r="AI97" s="41"/>
      <c r="AJ97" s="41"/>
      <c r="AK97" s="41"/>
      <c r="AL97" s="38"/>
      <c r="AM97" s="38"/>
      <c r="AN97" s="38"/>
      <c r="AO97" s="38"/>
      <c r="AP97" s="40"/>
      <c r="AQ97" s="39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38"/>
      <c r="BP97" s="37"/>
    </row>
    <row r="98" spans="1:68" s="372" customFormat="1" x14ac:dyDescent="0.4">
      <c r="A98" s="36"/>
      <c r="B98" s="44"/>
      <c r="C98" s="106"/>
      <c r="D98" s="115"/>
      <c r="E98" s="106"/>
      <c r="F98" s="106"/>
      <c r="G98" s="205"/>
      <c r="H98" s="38"/>
      <c r="I98" s="38"/>
      <c r="J98" s="38"/>
      <c r="L98" s="38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Y98" s="413"/>
      <c r="Z98" s="305"/>
      <c r="AA98" s="42"/>
      <c r="AB98" s="42"/>
      <c r="AC98" s="42"/>
      <c r="AD98" s="41"/>
      <c r="AE98" s="41"/>
      <c r="AF98" s="41"/>
      <c r="AG98" s="41"/>
      <c r="AH98" s="41"/>
      <c r="AI98" s="41"/>
      <c r="AJ98" s="41"/>
      <c r="AK98" s="41"/>
      <c r="AL98" s="38"/>
      <c r="AM98" s="38"/>
      <c r="AN98" s="38"/>
      <c r="AO98" s="38"/>
      <c r="AP98" s="40"/>
      <c r="AQ98" s="39"/>
      <c r="AR98" s="38"/>
      <c r="AS98" s="38"/>
      <c r="AT98" s="38"/>
      <c r="AU98" s="38"/>
      <c r="AV98" s="38"/>
      <c r="AW98" s="38"/>
      <c r="AX98" s="38"/>
      <c r="AY98" s="38"/>
      <c r="AZ98" s="38"/>
      <c r="BA98" s="38"/>
      <c r="BB98" s="38"/>
      <c r="BC98" s="38"/>
      <c r="BD98" s="38"/>
      <c r="BE98" s="38"/>
      <c r="BF98" s="38"/>
      <c r="BG98" s="38"/>
      <c r="BH98" s="38"/>
      <c r="BI98" s="38"/>
      <c r="BJ98" s="38"/>
      <c r="BK98" s="38"/>
      <c r="BL98" s="38"/>
      <c r="BM98" s="38"/>
      <c r="BN98" s="38"/>
      <c r="BO98" s="38"/>
      <c r="BP98" s="37"/>
    </row>
    <row r="99" spans="1:68" s="372" customFormat="1" x14ac:dyDescent="0.4">
      <c r="A99" s="36"/>
      <c r="B99" s="44"/>
      <c r="C99" s="106"/>
      <c r="D99" s="115"/>
      <c r="E99" s="106"/>
      <c r="F99" s="106"/>
      <c r="G99" s="205"/>
      <c r="H99" s="38"/>
      <c r="I99" s="38"/>
      <c r="J99" s="38"/>
      <c r="L99" s="38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Y99" s="413"/>
      <c r="Z99" s="305"/>
      <c r="AA99" s="42"/>
      <c r="AB99" s="42"/>
      <c r="AC99" s="42"/>
      <c r="AD99" s="41"/>
      <c r="AE99" s="41"/>
      <c r="AF99" s="41"/>
      <c r="AG99" s="41"/>
      <c r="AH99" s="41"/>
      <c r="AI99" s="41"/>
      <c r="AJ99" s="41"/>
      <c r="AK99" s="41"/>
      <c r="AL99" s="38"/>
      <c r="AM99" s="38"/>
      <c r="AN99" s="38"/>
      <c r="AO99" s="38"/>
      <c r="AP99" s="40"/>
      <c r="AQ99" s="39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38"/>
      <c r="BI99" s="38"/>
      <c r="BJ99" s="38"/>
      <c r="BK99" s="38"/>
      <c r="BL99" s="38"/>
      <c r="BM99" s="38"/>
      <c r="BN99" s="38"/>
      <c r="BO99" s="38"/>
      <c r="BP99" s="37"/>
    </row>
    <row r="100" spans="1:68" s="372" customFormat="1" x14ac:dyDescent="0.4">
      <c r="A100" s="36"/>
      <c r="B100" s="44"/>
      <c r="C100" s="106"/>
      <c r="D100" s="115"/>
      <c r="E100" s="106"/>
      <c r="F100" s="106"/>
      <c r="G100" s="205"/>
      <c r="H100" s="38"/>
      <c r="I100" s="38"/>
      <c r="J100" s="38"/>
      <c r="L100" s="38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Y100" s="413"/>
      <c r="Z100" s="305"/>
      <c r="AA100" s="42"/>
      <c r="AB100" s="42"/>
      <c r="AC100" s="42"/>
      <c r="AD100" s="41"/>
      <c r="AE100" s="41"/>
      <c r="AF100" s="41"/>
      <c r="AG100" s="41"/>
      <c r="AH100" s="41"/>
      <c r="AI100" s="41"/>
      <c r="AJ100" s="41"/>
      <c r="AK100" s="41"/>
      <c r="AL100" s="38"/>
      <c r="AM100" s="38"/>
      <c r="AN100" s="38"/>
      <c r="AO100" s="38"/>
      <c r="AP100" s="40"/>
      <c r="AQ100" s="39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38"/>
      <c r="BP100" s="37"/>
    </row>
    <row r="101" spans="1:68" s="372" customFormat="1" x14ac:dyDescent="0.4">
      <c r="A101" s="36"/>
      <c r="B101" s="44"/>
      <c r="C101" s="106"/>
      <c r="D101" s="115"/>
      <c r="E101" s="106"/>
      <c r="F101" s="106"/>
      <c r="G101" s="205"/>
      <c r="H101" s="38"/>
      <c r="I101" s="38"/>
      <c r="J101" s="38"/>
      <c r="L101" s="38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Y101" s="413"/>
      <c r="Z101" s="305"/>
      <c r="AA101" s="42"/>
      <c r="AB101" s="42"/>
      <c r="AC101" s="42"/>
      <c r="AD101" s="41"/>
      <c r="AE101" s="41"/>
      <c r="AF101" s="41"/>
      <c r="AG101" s="41"/>
      <c r="AH101" s="41"/>
      <c r="AI101" s="41"/>
      <c r="AJ101" s="41"/>
      <c r="AK101" s="41"/>
      <c r="AL101" s="38"/>
      <c r="AM101" s="38"/>
      <c r="AN101" s="38"/>
      <c r="AO101" s="38"/>
      <c r="AP101" s="40"/>
      <c r="AQ101" s="39"/>
      <c r="AR101" s="38"/>
      <c r="AS101" s="38"/>
      <c r="AT101" s="38"/>
      <c r="AU101" s="38"/>
      <c r="AV101" s="38"/>
      <c r="AW101" s="38"/>
      <c r="AX101" s="38"/>
      <c r="AY101" s="38"/>
      <c r="AZ101" s="38"/>
      <c r="BA101" s="38"/>
      <c r="BB101" s="38"/>
      <c r="BC101" s="38"/>
      <c r="BD101" s="38"/>
      <c r="BE101" s="38"/>
      <c r="BF101" s="38"/>
      <c r="BG101" s="38"/>
      <c r="BH101" s="38"/>
      <c r="BI101" s="38"/>
      <c r="BJ101" s="38"/>
      <c r="BK101" s="38"/>
      <c r="BL101" s="38"/>
      <c r="BM101" s="38"/>
      <c r="BN101" s="38"/>
      <c r="BO101" s="38"/>
      <c r="BP101" s="37"/>
    </row>
    <row r="102" spans="1:68" s="372" customFormat="1" x14ac:dyDescent="0.4">
      <c r="A102" s="36"/>
      <c r="B102" s="44"/>
      <c r="C102" s="106"/>
      <c r="D102" s="115"/>
      <c r="E102" s="106"/>
      <c r="F102" s="106"/>
      <c r="G102" s="205"/>
      <c r="H102" s="38"/>
      <c r="I102" s="38"/>
      <c r="J102" s="38"/>
      <c r="L102" s="38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Y102" s="413"/>
      <c r="Z102" s="305"/>
      <c r="AA102" s="42"/>
      <c r="AB102" s="42"/>
      <c r="AC102" s="42"/>
      <c r="AD102" s="41"/>
      <c r="AE102" s="41"/>
      <c r="AF102" s="41"/>
      <c r="AG102" s="41"/>
      <c r="AH102" s="41"/>
      <c r="AI102" s="41"/>
      <c r="AJ102" s="41"/>
      <c r="AK102" s="41"/>
      <c r="AL102" s="38"/>
      <c r="AM102" s="38"/>
      <c r="AN102" s="38"/>
      <c r="AO102" s="38"/>
      <c r="AP102" s="40"/>
      <c r="AQ102" s="39"/>
      <c r="AR102" s="38"/>
      <c r="AS102" s="38"/>
      <c r="AT102" s="38"/>
      <c r="AU102" s="38"/>
      <c r="AV102" s="38"/>
      <c r="AW102" s="38"/>
      <c r="AX102" s="38"/>
      <c r="AY102" s="38"/>
      <c r="AZ102" s="38"/>
      <c r="BA102" s="38"/>
      <c r="BB102" s="38"/>
      <c r="BC102" s="38"/>
      <c r="BD102" s="38"/>
      <c r="BE102" s="38"/>
      <c r="BF102" s="38"/>
      <c r="BG102" s="38"/>
      <c r="BH102" s="38"/>
      <c r="BI102" s="38"/>
      <c r="BJ102" s="38"/>
      <c r="BK102" s="38"/>
      <c r="BL102" s="38"/>
      <c r="BM102" s="38"/>
      <c r="BN102" s="38"/>
      <c r="BO102" s="38"/>
      <c r="BP102" s="37"/>
    </row>
    <row r="103" spans="1:68" s="372" customFormat="1" x14ac:dyDescent="0.4">
      <c r="A103" s="36"/>
      <c r="B103" s="44"/>
      <c r="C103" s="106"/>
      <c r="D103" s="115"/>
      <c r="E103" s="106"/>
      <c r="F103" s="106"/>
      <c r="G103" s="205"/>
      <c r="H103" s="38"/>
      <c r="I103" s="38"/>
      <c r="J103" s="38"/>
      <c r="L103" s="38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Y103" s="413"/>
      <c r="Z103" s="305"/>
      <c r="AA103" s="42"/>
      <c r="AB103" s="42"/>
      <c r="AC103" s="42"/>
      <c r="AD103" s="41"/>
      <c r="AE103" s="41"/>
      <c r="AF103" s="41"/>
      <c r="AG103" s="41"/>
      <c r="AH103" s="41"/>
      <c r="AI103" s="41"/>
      <c r="AJ103" s="41"/>
      <c r="AK103" s="41"/>
      <c r="AL103" s="38"/>
      <c r="AM103" s="38"/>
      <c r="AN103" s="38"/>
      <c r="AO103" s="38"/>
      <c r="AP103" s="40"/>
      <c r="AQ103" s="39"/>
      <c r="AR103" s="38"/>
      <c r="AS103" s="38"/>
      <c r="AT103" s="38"/>
      <c r="AU103" s="38"/>
      <c r="AV103" s="38"/>
      <c r="AW103" s="38"/>
      <c r="AX103" s="38"/>
      <c r="AY103" s="38"/>
      <c r="AZ103" s="38"/>
      <c r="BA103" s="38"/>
      <c r="BB103" s="38"/>
      <c r="BC103" s="38"/>
      <c r="BD103" s="38"/>
      <c r="BE103" s="38"/>
      <c r="BF103" s="38"/>
      <c r="BG103" s="38"/>
      <c r="BH103" s="38"/>
      <c r="BI103" s="38"/>
      <c r="BJ103" s="38"/>
      <c r="BK103" s="38"/>
      <c r="BL103" s="38"/>
      <c r="BM103" s="38"/>
      <c r="BN103" s="38"/>
      <c r="BO103" s="38"/>
      <c r="BP103" s="37"/>
    </row>
    <row r="104" spans="1:68" s="372" customFormat="1" x14ac:dyDescent="0.4">
      <c r="A104" s="36"/>
      <c r="B104" s="44"/>
      <c r="C104" s="106"/>
      <c r="D104" s="115"/>
      <c r="E104" s="106"/>
      <c r="F104" s="106"/>
      <c r="G104" s="205"/>
      <c r="H104" s="38"/>
      <c r="I104" s="38"/>
      <c r="J104" s="38"/>
      <c r="L104" s="38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Y104" s="413"/>
      <c r="Z104" s="305"/>
      <c r="AA104" s="42"/>
      <c r="AB104" s="42"/>
      <c r="AC104" s="42"/>
      <c r="AD104" s="41"/>
      <c r="AE104" s="41"/>
      <c r="AF104" s="41"/>
      <c r="AG104" s="41"/>
      <c r="AH104" s="41"/>
      <c r="AI104" s="41"/>
      <c r="AJ104" s="41"/>
      <c r="AK104" s="41"/>
      <c r="AL104" s="38"/>
      <c r="AM104" s="38"/>
      <c r="AN104" s="38"/>
      <c r="AO104" s="38"/>
      <c r="AP104" s="40"/>
      <c r="AQ104" s="39"/>
      <c r="AR104" s="38"/>
      <c r="AS104" s="38"/>
      <c r="AT104" s="38"/>
      <c r="AU104" s="38"/>
      <c r="AV104" s="38"/>
      <c r="AW104" s="38"/>
      <c r="AX104" s="38"/>
      <c r="AY104" s="38"/>
      <c r="AZ104" s="38"/>
      <c r="BA104" s="38"/>
      <c r="BB104" s="38"/>
      <c r="BC104" s="38"/>
      <c r="BD104" s="38"/>
      <c r="BE104" s="38"/>
      <c r="BF104" s="38"/>
      <c r="BG104" s="38"/>
      <c r="BH104" s="38"/>
      <c r="BI104" s="38"/>
      <c r="BJ104" s="38"/>
      <c r="BK104" s="38"/>
      <c r="BL104" s="38"/>
      <c r="BM104" s="38"/>
      <c r="BN104" s="38"/>
      <c r="BO104" s="38"/>
      <c r="BP104" s="37"/>
    </row>
    <row r="105" spans="1:68" s="372" customFormat="1" x14ac:dyDescent="0.4">
      <c r="A105" s="36"/>
      <c r="B105" s="44"/>
      <c r="C105" s="106"/>
      <c r="D105" s="115"/>
      <c r="E105" s="106"/>
      <c r="F105" s="106"/>
      <c r="G105" s="205"/>
      <c r="H105" s="38"/>
      <c r="I105" s="38"/>
      <c r="J105" s="38"/>
      <c r="L105" s="38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Y105" s="413"/>
      <c r="Z105" s="305"/>
      <c r="AA105" s="42"/>
      <c r="AB105" s="42"/>
      <c r="AC105" s="42"/>
      <c r="AD105" s="41"/>
      <c r="AE105" s="41"/>
      <c r="AF105" s="41"/>
      <c r="AG105" s="41"/>
      <c r="AH105" s="41"/>
      <c r="AI105" s="41"/>
      <c r="AJ105" s="41"/>
      <c r="AK105" s="41"/>
      <c r="AL105" s="38"/>
      <c r="AM105" s="38"/>
      <c r="AN105" s="38"/>
      <c r="AO105" s="38"/>
      <c r="AP105" s="40"/>
      <c r="AQ105" s="39"/>
      <c r="AR105" s="38"/>
      <c r="AS105" s="38"/>
      <c r="AT105" s="38"/>
      <c r="AU105" s="38"/>
      <c r="AV105" s="38"/>
      <c r="AW105" s="38"/>
      <c r="AX105" s="38"/>
      <c r="AY105" s="38"/>
      <c r="AZ105" s="38"/>
      <c r="BA105" s="38"/>
      <c r="BB105" s="38"/>
      <c r="BC105" s="38"/>
      <c r="BD105" s="38"/>
      <c r="BE105" s="38"/>
      <c r="BF105" s="38"/>
      <c r="BG105" s="38"/>
      <c r="BH105" s="38"/>
      <c r="BI105" s="38"/>
      <c r="BJ105" s="38"/>
      <c r="BK105" s="38"/>
      <c r="BL105" s="38"/>
      <c r="BM105" s="38"/>
      <c r="BN105" s="38"/>
      <c r="BO105" s="38"/>
      <c r="BP105" s="37"/>
    </row>
    <row r="106" spans="1:68" s="372" customFormat="1" x14ac:dyDescent="0.4">
      <c r="A106" s="36"/>
      <c r="B106" s="44"/>
      <c r="C106" s="106"/>
      <c r="D106" s="115"/>
      <c r="E106" s="106"/>
      <c r="F106" s="106"/>
      <c r="G106" s="205"/>
      <c r="H106" s="38"/>
      <c r="I106" s="38"/>
      <c r="J106" s="38"/>
      <c r="L106" s="38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Y106" s="413"/>
      <c r="Z106" s="305"/>
      <c r="AA106" s="42"/>
      <c r="AB106" s="42"/>
      <c r="AC106" s="42"/>
      <c r="AD106" s="41"/>
      <c r="AE106" s="41"/>
      <c r="AF106" s="41"/>
      <c r="AG106" s="41"/>
      <c r="AH106" s="41"/>
      <c r="AI106" s="41"/>
      <c r="AJ106" s="41"/>
      <c r="AK106" s="41"/>
      <c r="AL106" s="38"/>
      <c r="AM106" s="38"/>
      <c r="AN106" s="38"/>
      <c r="AO106" s="38"/>
      <c r="AP106" s="40"/>
      <c r="AQ106" s="39"/>
      <c r="AR106" s="38"/>
      <c r="AS106" s="38"/>
      <c r="AT106" s="38"/>
      <c r="AU106" s="38"/>
      <c r="AV106" s="38"/>
      <c r="AW106" s="38"/>
      <c r="AX106" s="38"/>
      <c r="AY106" s="38"/>
      <c r="AZ106" s="38"/>
      <c r="BA106" s="38"/>
      <c r="BB106" s="38"/>
      <c r="BC106" s="38"/>
      <c r="BD106" s="38"/>
      <c r="BE106" s="38"/>
      <c r="BF106" s="38"/>
      <c r="BG106" s="38"/>
      <c r="BH106" s="38"/>
      <c r="BI106" s="38"/>
      <c r="BJ106" s="38"/>
      <c r="BK106" s="38"/>
      <c r="BL106" s="38"/>
      <c r="BM106" s="38"/>
      <c r="BN106" s="38"/>
      <c r="BO106" s="38"/>
      <c r="BP106" s="37"/>
    </row>
    <row r="107" spans="1:68" s="372" customFormat="1" x14ac:dyDescent="0.4">
      <c r="A107" s="36"/>
      <c r="B107" s="44"/>
      <c r="C107" s="106"/>
      <c r="D107" s="115"/>
      <c r="E107" s="106"/>
      <c r="F107" s="106"/>
      <c r="G107" s="205"/>
      <c r="H107" s="38"/>
      <c r="I107" s="38"/>
      <c r="J107" s="38"/>
      <c r="L107" s="38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Y107" s="413"/>
      <c r="Z107" s="305"/>
      <c r="AA107" s="42"/>
      <c r="AB107" s="42"/>
      <c r="AC107" s="42"/>
      <c r="AD107" s="41"/>
      <c r="AE107" s="41"/>
      <c r="AF107" s="41"/>
      <c r="AG107" s="41"/>
      <c r="AH107" s="41"/>
      <c r="AI107" s="41"/>
      <c r="AJ107" s="41"/>
      <c r="AK107" s="41"/>
      <c r="AL107" s="38"/>
      <c r="AM107" s="38"/>
      <c r="AN107" s="38"/>
      <c r="AO107" s="38"/>
      <c r="AP107" s="40"/>
      <c r="AQ107" s="39"/>
      <c r="AR107" s="38"/>
      <c r="AS107" s="38"/>
      <c r="AT107" s="38"/>
      <c r="AU107" s="38"/>
      <c r="AV107" s="38"/>
      <c r="AW107" s="38"/>
      <c r="AX107" s="38"/>
      <c r="AY107" s="38"/>
      <c r="AZ107" s="38"/>
      <c r="BA107" s="38"/>
      <c r="BB107" s="38"/>
      <c r="BC107" s="38"/>
      <c r="BD107" s="38"/>
      <c r="BE107" s="38"/>
      <c r="BF107" s="38"/>
      <c r="BG107" s="38"/>
      <c r="BH107" s="38"/>
      <c r="BI107" s="38"/>
      <c r="BJ107" s="38"/>
      <c r="BK107" s="38"/>
      <c r="BL107" s="38"/>
      <c r="BM107" s="38"/>
      <c r="BN107" s="38"/>
      <c r="BO107" s="38"/>
      <c r="BP107" s="37"/>
    </row>
    <row r="108" spans="1:68" s="372" customFormat="1" x14ac:dyDescent="0.4">
      <c r="A108" s="36"/>
      <c r="B108" s="44"/>
      <c r="C108" s="106"/>
      <c r="D108" s="115"/>
      <c r="E108" s="106"/>
      <c r="F108" s="106"/>
      <c r="G108" s="205"/>
      <c r="H108" s="38"/>
      <c r="I108" s="38"/>
      <c r="J108" s="38"/>
      <c r="L108" s="38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Y108" s="413"/>
      <c r="Z108" s="305"/>
      <c r="AA108" s="42"/>
      <c r="AB108" s="42"/>
      <c r="AC108" s="42"/>
      <c r="AD108" s="41"/>
      <c r="AE108" s="41"/>
      <c r="AF108" s="41"/>
      <c r="AG108" s="41"/>
      <c r="AH108" s="41"/>
      <c r="AI108" s="41"/>
      <c r="AJ108" s="41"/>
      <c r="AK108" s="41"/>
      <c r="AL108" s="38"/>
      <c r="AM108" s="38"/>
      <c r="AN108" s="38"/>
      <c r="AO108" s="38"/>
      <c r="AP108" s="40"/>
      <c r="AQ108" s="39"/>
      <c r="AR108" s="38"/>
      <c r="AS108" s="38"/>
      <c r="AT108" s="38"/>
      <c r="AU108" s="38"/>
      <c r="AV108" s="38"/>
      <c r="AW108" s="38"/>
      <c r="AX108" s="38"/>
      <c r="AY108" s="38"/>
      <c r="AZ108" s="38"/>
      <c r="BA108" s="38"/>
      <c r="BB108" s="38"/>
      <c r="BC108" s="38"/>
      <c r="BD108" s="38"/>
      <c r="BE108" s="38"/>
      <c r="BF108" s="38"/>
      <c r="BG108" s="38"/>
      <c r="BH108" s="38"/>
      <c r="BI108" s="38"/>
      <c r="BJ108" s="38"/>
      <c r="BK108" s="38"/>
      <c r="BL108" s="38"/>
      <c r="BM108" s="38"/>
      <c r="BN108" s="38"/>
      <c r="BO108" s="38"/>
      <c r="BP108" s="37"/>
    </row>
  </sheetData>
  <mergeCells count="152">
    <mergeCell ref="V87:V88"/>
    <mergeCell ref="W87:W88"/>
    <mergeCell ref="M87:M88"/>
    <mergeCell ref="N87:N88"/>
    <mergeCell ref="O87:O88"/>
    <mergeCell ref="P87:P88"/>
    <mergeCell ref="Q87:R87"/>
    <mergeCell ref="S87:S88"/>
    <mergeCell ref="W81:W82"/>
    <mergeCell ref="B87:B88"/>
    <mergeCell ref="C87:C88"/>
    <mergeCell ref="D87:E87"/>
    <mergeCell ref="F87:F88"/>
    <mergeCell ref="G87:G88"/>
    <mergeCell ref="H87:H88"/>
    <mergeCell ref="I87:J87"/>
    <mergeCell ref="K87:K88"/>
    <mergeCell ref="L87:L88"/>
    <mergeCell ref="P81:P82"/>
    <mergeCell ref="Q81:R81"/>
    <mergeCell ref="S81:S82"/>
    <mergeCell ref="T81:T82"/>
    <mergeCell ref="U81:U82"/>
    <mergeCell ref="V81:V82"/>
    <mergeCell ref="I81:J81"/>
    <mergeCell ref="K81:K82"/>
    <mergeCell ref="L81:L82"/>
    <mergeCell ref="M81:M82"/>
    <mergeCell ref="N81:N82"/>
    <mergeCell ref="O81:O82"/>
    <mergeCell ref="T87:T88"/>
    <mergeCell ref="U87:U88"/>
    <mergeCell ref="B81:B82"/>
    <mergeCell ref="C81:C82"/>
    <mergeCell ref="D81:E81"/>
    <mergeCell ref="F81:F82"/>
    <mergeCell ref="G81:G82"/>
    <mergeCell ref="H81:H82"/>
    <mergeCell ref="M74:M75"/>
    <mergeCell ref="N74:N75"/>
    <mergeCell ref="O74:O75"/>
    <mergeCell ref="K58:K59"/>
    <mergeCell ref="L58:L59"/>
    <mergeCell ref="M58:M59"/>
    <mergeCell ref="N58:N59"/>
    <mergeCell ref="O58:O59"/>
    <mergeCell ref="T74:T75"/>
    <mergeCell ref="U74:U75"/>
    <mergeCell ref="V74:V75"/>
    <mergeCell ref="W74:W75"/>
    <mergeCell ref="P74:P75"/>
    <mergeCell ref="Q74:R74"/>
    <mergeCell ref="S74:S75"/>
    <mergeCell ref="B74:B75"/>
    <mergeCell ref="C74:C75"/>
    <mergeCell ref="D74:E74"/>
    <mergeCell ref="F74:F75"/>
    <mergeCell ref="G74:G75"/>
    <mergeCell ref="H74:H75"/>
    <mergeCell ref="I74:J74"/>
    <mergeCell ref="K74:K75"/>
    <mergeCell ref="L74:L75"/>
    <mergeCell ref="T49:T50"/>
    <mergeCell ref="U49:U50"/>
    <mergeCell ref="V49:V50"/>
    <mergeCell ref="W49:W50"/>
    <mergeCell ref="B58:B59"/>
    <mergeCell ref="C58:C59"/>
    <mergeCell ref="D58:E58"/>
    <mergeCell ref="F58:F59"/>
    <mergeCell ref="G58:G59"/>
    <mergeCell ref="H58:H59"/>
    <mergeCell ref="M49:M50"/>
    <mergeCell ref="N49:N50"/>
    <mergeCell ref="O49:O50"/>
    <mergeCell ref="P49:P50"/>
    <mergeCell ref="Q49:R49"/>
    <mergeCell ref="S49:S50"/>
    <mergeCell ref="W58:W59"/>
    <mergeCell ref="P58:P59"/>
    <mergeCell ref="Q58:R58"/>
    <mergeCell ref="S58:S59"/>
    <mergeCell ref="T58:T59"/>
    <mergeCell ref="U58:U59"/>
    <mergeCell ref="V58:V59"/>
    <mergeCell ref="I58:J58"/>
    <mergeCell ref="T34:T35"/>
    <mergeCell ref="U34:U35"/>
    <mergeCell ref="V34:V35"/>
    <mergeCell ref="I34:J34"/>
    <mergeCell ref="K34:K35"/>
    <mergeCell ref="L34:L35"/>
    <mergeCell ref="M34:M35"/>
    <mergeCell ref="N34:N35"/>
    <mergeCell ref="O34:O35"/>
    <mergeCell ref="B49:B50"/>
    <mergeCell ref="C49:C50"/>
    <mergeCell ref="D49:E49"/>
    <mergeCell ref="F49:F50"/>
    <mergeCell ref="G49:G50"/>
    <mergeCell ref="H49:H50"/>
    <mergeCell ref="I49:J49"/>
    <mergeCell ref="K49:K50"/>
    <mergeCell ref="L49:L50"/>
    <mergeCell ref="N5:N6"/>
    <mergeCell ref="O5:O6"/>
    <mergeCell ref="B5:B6"/>
    <mergeCell ref="C5:C6"/>
    <mergeCell ref="T20:T21"/>
    <mergeCell ref="U20:U21"/>
    <mergeCell ref="V20:V21"/>
    <mergeCell ref="W20:W21"/>
    <mergeCell ref="B34:B35"/>
    <mergeCell ref="C34:C35"/>
    <mergeCell ref="D34:E34"/>
    <mergeCell ref="F34:F35"/>
    <mergeCell ref="G34:G35"/>
    <mergeCell ref="H34:H35"/>
    <mergeCell ref="M20:M21"/>
    <mergeCell ref="N20:N21"/>
    <mergeCell ref="O20:O21"/>
    <mergeCell ref="P20:P21"/>
    <mergeCell ref="Q20:R20"/>
    <mergeCell ref="S20:S21"/>
    <mergeCell ref="W34:W35"/>
    <mergeCell ref="P34:P35"/>
    <mergeCell ref="Q34:R34"/>
    <mergeCell ref="S34:S35"/>
    <mergeCell ref="D5:E5"/>
    <mergeCell ref="F5:F6"/>
    <mergeCell ref="G5:G6"/>
    <mergeCell ref="H5:H6"/>
    <mergeCell ref="W5:W6"/>
    <mergeCell ref="B20:B21"/>
    <mergeCell ref="C20:C21"/>
    <mergeCell ref="D20:E20"/>
    <mergeCell ref="F20:F21"/>
    <mergeCell ref="G20:G21"/>
    <mergeCell ref="H20:H21"/>
    <mergeCell ref="I20:J20"/>
    <mergeCell ref="K20:K21"/>
    <mergeCell ref="L20:L21"/>
    <mergeCell ref="P5:P6"/>
    <mergeCell ref="Q5:R5"/>
    <mergeCell ref="S5:S6"/>
    <mergeCell ref="T5:T6"/>
    <mergeCell ref="U5:U6"/>
    <mergeCell ref="V5:V6"/>
    <mergeCell ref="I5:J5"/>
    <mergeCell ref="K5:K6"/>
    <mergeCell ref="L5:L6"/>
    <mergeCell ref="M5:M6"/>
  </mergeCells>
  <phoneticPr fontId="2"/>
  <conditionalFormatting sqref="N83:N86 N89:N175 N5:N10 N36:N46 N13:N18 N76:N79 N63:N66">
    <cfRule type="cellIs" dxfId="16" priority="15" operator="equal">
      <formula>1</formula>
    </cfRule>
  </conditionalFormatting>
  <conditionalFormatting sqref="N22:N24 N27:N31">
    <cfRule type="cellIs" dxfId="15" priority="14" operator="equal">
      <formula>1</formula>
    </cfRule>
  </conditionalFormatting>
  <conditionalFormatting sqref="N51">
    <cfRule type="cellIs" dxfId="14" priority="13" operator="equal">
      <formula>1</formula>
    </cfRule>
  </conditionalFormatting>
  <conditionalFormatting sqref="N60">
    <cfRule type="cellIs" dxfId="13" priority="12" operator="equal">
      <formula>1</formula>
    </cfRule>
  </conditionalFormatting>
  <conditionalFormatting sqref="N69:N72">
    <cfRule type="cellIs" dxfId="12" priority="11" operator="equal">
      <formula>1</formula>
    </cfRule>
  </conditionalFormatting>
  <conditionalFormatting sqref="N11:N12">
    <cfRule type="cellIs" dxfId="11" priority="10" operator="equal">
      <formula>1</formula>
    </cfRule>
  </conditionalFormatting>
  <conditionalFormatting sqref="N67:N68">
    <cfRule type="cellIs" dxfId="10" priority="8" operator="equal">
      <formula>1</formula>
    </cfRule>
  </conditionalFormatting>
  <conditionalFormatting sqref="N25:N26">
    <cfRule type="cellIs" dxfId="9" priority="9" operator="equal">
      <formula>1</formula>
    </cfRule>
  </conditionalFormatting>
  <conditionalFormatting sqref="N20:N21">
    <cfRule type="cellIs" dxfId="8" priority="7" operator="equal">
      <formula>1</formula>
    </cfRule>
  </conditionalFormatting>
  <conditionalFormatting sqref="N34:N35">
    <cfRule type="cellIs" dxfId="7" priority="6" operator="equal">
      <formula>1</formula>
    </cfRule>
  </conditionalFormatting>
  <conditionalFormatting sqref="N49:N50">
    <cfRule type="cellIs" dxfId="6" priority="5" operator="equal">
      <formula>1</formula>
    </cfRule>
  </conditionalFormatting>
  <conditionalFormatting sqref="N58:N59">
    <cfRule type="cellIs" dxfId="5" priority="4" operator="equal">
      <formula>1</formula>
    </cfRule>
  </conditionalFormatting>
  <conditionalFormatting sqref="N74:N75">
    <cfRule type="cellIs" dxfId="4" priority="3" operator="equal">
      <formula>1</formula>
    </cfRule>
  </conditionalFormatting>
  <conditionalFormatting sqref="N81:N82">
    <cfRule type="cellIs" dxfId="3" priority="2" operator="equal">
      <formula>1</formula>
    </cfRule>
  </conditionalFormatting>
  <conditionalFormatting sqref="N87:N88">
    <cfRule type="cellIs" dxfId="2" priority="1" operator="equal">
      <formula>1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33"/>
  <sheetViews>
    <sheetView tabSelected="1" zoomScale="55" zoomScaleNormal="55" workbookViewId="0">
      <selection activeCell="H32" sqref="H32"/>
    </sheetView>
  </sheetViews>
  <sheetFormatPr defaultColWidth="11" defaultRowHeight="18.75" x14ac:dyDescent="0.4"/>
  <cols>
    <col min="1" max="1" width="3.5" customWidth="1"/>
    <col min="2" max="2" width="20.625" style="147" customWidth="1"/>
    <col min="3" max="3" width="7.625" style="147" customWidth="1"/>
    <col min="4" max="4" width="20.625" style="147" customWidth="1"/>
    <col min="5" max="5" width="7.625" style="147" customWidth="1"/>
    <col min="6" max="6" width="20.625" customWidth="1"/>
    <col min="7" max="7" width="7.625" customWidth="1"/>
    <col min="8" max="8" width="20.625" customWidth="1"/>
    <col min="9" max="9" width="5.125" customWidth="1"/>
    <col min="10" max="10" width="3.125" customWidth="1"/>
    <col min="11" max="11" width="4.375" customWidth="1"/>
    <col min="12" max="12" width="20.625" style="147" customWidth="1"/>
    <col min="13" max="13" width="7.625" style="147" customWidth="1"/>
    <col min="14" max="14" width="20.625" style="147" customWidth="1"/>
    <col min="15" max="15" width="13" style="147" customWidth="1"/>
    <col min="16" max="16" width="20.625" customWidth="1"/>
    <col min="17" max="17" width="7.625" customWidth="1"/>
    <col min="18" max="18" width="20.625" customWidth="1"/>
    <col min="19" max="19" width="3.125" style="3" customWidth="1"/>
    <col min="20" max="20" width="3.125" customWidth="1"/>
    <col min="21" max="21" width="4.375" customWidth="1"/>
    <col min="22" max="22" width="20.625" style="147" customWidth="1"/>
    <col min="23" max="23" width="7.625" style="147" customWidth="1"/>
    <col min="24" max="24" width="20.625" style="147" customWidth="1"/>
    <col min="25" max="25" width="13" style="147" customWidth="1"/>
    <col min="26" max="26" width="20.625" customWidth="1"/>
    <col min="27" max="27" width="7.625" customWidth="1"/>
    <col min="28" max="28" width="20.625" customWidth="1"/>
  </cols>
  <sheetData>
    <row r="2" spans="2:28" ht="35.25" x14ac:dyDescent="0.4">
      <c r="B2" s="87" t="s">
        <v>353</v>
      </c>
      <c r="J2" s="162"/>
      <c r="L2" s="87" t="s">
        <v>352</v>
      </c>
      <c r="T2" s="162"/>
      <c r="V2" s="87" t="s">
        <v>998</v>
      </c>
    </row>
    <row r="3" spans="2:28" ht="14.25" customHeight="1" x14ac:dyDescent="0.4">
      <c r="J3" s="162"/>
      <c r="L3" s="87"/>
      <c r="T3" s="162"/>
      <c r="V3" s="87"/>
    </row>
    <row r="4" spans="2:28" ht="19.5" thickBot="1" x14ac:dyDescent="0.45">
      <c r="B4" s="123" t="s">
        <v>773</v>
      </c>
      <c r="D4" s="123" t="s">
        <v>750</v>
      </c>
      <c r="F4" s="123" t="s">
        <v>775</v>
      </c>
      <c r="H4" t="s">
        <v>777</v>
      </c>
      <c r="J4" s="162"/>
      <c r="L4" s="123" t="s">
        <v>773</v>
      </c>
      <c r="N4" s="123" t="s">
        <v>750</v>
      </c>
      <c r="P4" s="123" t="s">
        <v>775</v>
      </c>
      <c r="R4" t="s">
        <v>777</v>
      </c>
      <c r="S4" s="159"/>
      <c r="T4" s="162"/>
      <c r="V4" s="123" t="s">
        <v>773</v>
      </c>
      <c r="X4" s="123" t="s">
        <v>750</v>
      </c>
      <c r="Z4" s="123" t="s">
        <v>775</v>
      </c>
      <c r="AB4" t="s">
        <v>777</v>
      </c>
    </row>
    <row r="5" spans="2:28" ht="19.5" thickBot="1" x14ac:dyDescent="0.45">
      <c r="B5" s="156" t="s">
        <v>403</v>
      </c>
      <c r="D5" s="156" t="s">
        <v>374</v>
      </c>
      <c r="F5" s="156" t="s">
        <v>764</v>
      </c>
      <c r="H5" s="156" t="s">
        <v>772</v>
      </c>
      <c r="J5" s="162"/>
      <c r="L5" s="156" t="s">
        <v>403</v>
      </c>
      <c r="N5" s="156" t="s">
        <v>374</v>
      </c>
      <c r="P5" s="156" t="s">
        <v>764</v>
      </c>
      <c r="R5" s="156" t="s">
        <v>772</v>
      </c>
      <c r="S5" s="160"/>
      <c r="T5" s="162"/>
      <c r="V5" s="156" t="s">
        <v>403</v>
      </c>
      <c r="X5" s="156" t="s">
        <v>374</v>
      </c>
      <c r="Z5" s="156" t="s">
        <v>764</v>
      </c>
      <c r="AB5" s="156" t="s">
        <v>772</v>
      </c>
    </row>
    <row r="6" spans="2:28" ht="19.5" thickBot="1" x14ac:dyDescent="0.45">
      <c r="B6" s="154" t="s">
        <v>157</v>
      </c>
      <c r="D6" s="157" t="s">
        <v>376</v>
      </c>
      <c r="F6" s="155" t="s">
        <v>781</v>
      </c>
      <c r="H6" s="157" t="s">
        <v>736</v>
      </c>
      <c r="J6" s="162"/>
      <c r="L6" s="154" t="s">
        <v>157</v>
      </c>
      <c r="N6" s="157" t="s">
        <v>376</v>
      </c>
      <c r="P6" s="155" t="s">
        <v>781</v>
      </c>
      <c r="R6" s="157" t="s">
        <v>736</v>
      </c>
      <c r="S6" s="160"/>
      <c r="T6" s="162"/>
      <c r="V6" s="154" t="s">
        <v>157</v>
      </c>
      <c r="X6" s="157" t="s">
        <v>376</v>
      </c>
      <c r="Z6" s="155" t="s">
        <v>781</v>
      </c>
      <c r="AB6" s="157" t="s">
        <v>736</v>
      </c>
    </row>
    <row r="7" spans="2:28" ht="19.5" thickBot="1" x14ac:dyDescent="0.45">
      <c r="B7" s="254" t="s">
        <v>501</v>
      </c>
      <c r="D7" s="151" t="s">
        <v>403</v>
      </c>
      <c r="H7" s="153" t="s">
        <v>780</v>
      </c>
      <c r="J7" s="162"/>
      <c r="L7" s="254" t="s">
        <v>501</v>
      </c>
      <c r="N7" s="151" t="s">
        <v>403</v>
      </c>
      <c r="R7" s="153" t="s">
        <v>780</v>
      </c>
      <c r="S7" s="160"/>
      <c r="T7" s="162"/>
      <c r="V7" s="254" t="s">
        <v>501</v>
      </c>
      <c r="X7" s="151" t="s">
        <v>403</v>
      </c>
      <c r="AB7" s="153" t="s">
        <v>780</v>
      </c>
    </row>
    <row r="8" spans="2:28" ht="19.5" thickBot="1" x14ac:dyDescent="0.45">
      <c r="B8" s="151" t="s">
        <v>368</v>
      </c>
      <c r="D8" s="151" t="s">
        <v>382</v>
      </c>
      <c r="F8" t="s">
        <v>776</v>
      </c>
      <c r="J8" s="162"/>
      <c r="L8" s="151" t="s">
        <v>368</v>
      </c>
      <c r="N8" s="151" t="s">
        <v>382</v>
      </c>
      <c r="P8" t="s">
        <v>776</v>
      </c>
      <c r="S8" s="160"/>
      <c r="T8" s="162"/>
      <c r="V8" s="151" t="s">
        <v>368</v>
      </c>
      <c r="X8" s="151" t="s">
        <v>382</v>
      </c>
      <c r="Z8" t="s">
        <v>776</v>
      </c>
    </row>
    <row r="9" spans="2:28" ht="19.5" thickBot="1" x14ac:dyDescent="0.45">
      <c r="B9" s="151" t="s">
        <v>360</v>
      </c>
      <c r="D9" s="151" t="s">
        <v>384</v>
      </c>
      <c r="F9" s="156" t="s">
        <v>434</v>
      </c>
      <c r="J9" s="162"/>
      <c r="L9" s="151" t="s">
        <v>360</v>
      </c>
      <c r="N9" s="151" t="s">
        <v>384</v>
      </c>
      <c r="P9" s="156" t="s">
        <v>434</v>
      </c>
      <c r="S9" s="160"/>
      <c r="T9" s="162"/>
      <c r="V9" s="151" t="s">
        <v>360</v>
      </c>
      <c r="X9" s="151" t="s">
        <v>384</v>
      </c>
      <c r="Z9" s="156" t="s">
        <v>434</v>
      </c>
    </row>
    <row r="10" spans="2:28" ht="19.5" thickBot="1" x14ac:dyDescent="0.45">
      <c r="B10" s="151" t="s">
        <v>361</v>
      </c>
      <c r="D10" s="151" t="s">
        <v>764</v>
      </c>
      <c r="F10" s="155" t="s">
        <v>435</v>
      </c>
      <c r="H10" s="149"/>
      <c r="J10" s="162"/>
      <c r="L10" s="151" t="s">
        <v>361</v>
      </c>
      <c r="N10" s="151" t="s">
        <v>764</v>
      </c>
      <c r="P10" s="155" t="s">
        <v>435</v>
      </c>
      <c r="R10" s="149"/>
      <c r="T10" s="162"/>
      <c r="V10" s="151" t="s">
        <v>361</v>
      </c>
      <c r="X10" s="151" t="s">
        <v>764</v>
      </c>
      <c r="Z10" s="155" t="s">
        <v>435</v>
      </c>
      <c r="AB10" s="149"/>
    </row>
    <row r="11" spans="2:28" x14ac:dyDescent="0.4">
      <c r="B11" s="151" t="s">
        <v>763</v>
      </c>
      <c r="D11" s="151" t="s">
        <v>765</v>
      </c>
      <c r="H11" s="147"/>
      <c r="J11" s="162"/>
      <c r="L11" s="151" t="s">
        <v>763</v>
      </c>
      <c r="N11" s="151" t="s">
        <v>765</v>
      </c>
      <c r="R11" s="147"/>
      <c r="T11" s="162"/>
      <c r="V11" s="151" t="s">
        <v>763</v>
      </c>
      <c r="X11" s="151" t="s">
        <v>765</v>
      </c>
      <c r="AB11" s="147"/>
    </row>
    <row r="12" spans="2:28" x14ac:dyDescent="0.4">
      <c r="B12" s="152" t="s">
        <v>175</v>
      </c>
      <c r="D12" s="151" t="s">
        <v>388</v>
      </c>
      <c r="J12" s="162"/>
      <c r="L12" s="152" t="s">
        <v>175</v>
      </c>
      <c r="N12" s="151" t="s">
        <v>388</v>
      </c>
      <c r="T12" s="162"/>
      <c r="V12" s="152" t="s">
        <v>175</v>
      </c>
      <c r="X12" s="151" t="s">
        <v>388</v>
      </c>
    </row>
    <row r="13" spans="2:28" x14ac:dyDescent="0.4">
      <c r="B13" s="152" t="s">
        <v>178</v>
      </c>
      <c r="D13" s="151" t="s">
        <v>390</v>
      </c>
      <c r="J13" s="162"/>
      <c r="L13" s="152" t="s">
        <v>178</v>
      </c>
      <c r="N13" s="151" t="s">
        <v>390</v>
      </c>
      <c r="T13" s="162"/>
      <c r="V13" s="152" t="s">
        <v>178</v>
      </c>
      <c r="X13" s="151" t="s">
        <v>390</v>
      </c>
    </row>
    <row r="14" spans="2:28" x14ac:dyDescent="0.4">
      <c r="B14" s="151" t="s">
        <v>766</v>
      </c>
      <c r="D14" s="151" t="s">
        <v>392</v>
      </c>
      <c r="J14" s="162"/>
      <c r="L14" s="151" t="s">
        <v>766</v>
      </c>
      <c r="N14" s="151" t="s">
        <v>392</v>
      </c>
      <c r="T14" s="162"/>
      <c r="V14" s="151" t="s">
        <v>766</v>
      </c>
      <c r="X14" s="151" t="s">
        <v>392</v>
      </c>
    </row>
    <row r="15" spans="2:28" ht="19.5" thickBot="1" x14ac:dyDescent="0.45">
      <c r="B15" s="153" t="s">
        <v>189</v>
      </c>
      <c r="D15" s="153" t="s">
        <v>354</v>
      </c>
      <c r="J15" s="162"/>
      <c r="L15" s="153" t="s">
        <v>189</v>
      </c>
      <c r="N15" s="153" t="s">
        <v>354</v>
      </c>
      <c r="T15" s="162"/>
      <c r="V15" s="153" t="s">
        <v>189</v>
      </c>
      <c r="X15" s="153" t="s">
        <v>354</v>
      </c>
    </row>
    <row r="16" spans="2:28" x14ac:dyDescent="0.4">
      <c r="J16" s="162"/>
      <c r="T16" s="162"/>
    </row>
    <row r="17" spans="2:28" s="3" customFormat="1" ht="19.5" thickBot="1" x14ac:dyDescent="0.45">
      <c r="B17" s="170" t="s">
        <v>774</v>
      </c>
      <c r="C17" s="150"/>
      <c r="D17" s="147"/>
      <c r="E17" s="150"/>
      <c r="F17" t="s">
        <v>779</v>
      </c>
      <c r="G17" s="147"/>
      <c r="H17" s="170" t="s">
        <v>778</v>
      </c>
      <c r="J17" s="162"/>
      <c r="L17" s="170" t="s">
        <v>774</v>
      </c>
      <c r="M17" s="150"/>
      <c r="N17" s="147"/>
      <c r="O17" s="150"/>
      <c r="P17" t="s">
        <v>779</v>
      </c>
      <c r="Q17" s="147"/>
      <c r="R17" s="170" t="s">
        <v>778</v>
      </c>
      <c r="S17" s="161"/>
      <c r="T17" s="162"/>
      <c r="V17" s="170" t="s">
        <v>774</v>
      </c>
      <c r="W17" s="150"/>
      <c r="X17" s="147"/>
      <c r="Y17" s="150"/>
      <c r="Z17" t="s">
        <v>779</v>
      </c>
      <c r="AA17" s="147"/>
      <c r="AB17" s="170" t="s">
        <v>778</v>
      </c>
    </row>
    <row r="18" spans="2:28" ht="19.5" thickBot="1" x14ac:dyDescent="0.45">
      <c r="B18" s="156" t="s">
        <v>396</v>
      </c>
      <c r="D18" s="148"/>
      <c r="F18" s="156" t="s">
        <v>767</v>
      </c>
      <c r="G18" s="147"/>
      <c r="H18" s="441" t="s">
        <v>767</v>
      </c>
      <c r="J18" s="162"/>
      <c r="L18" s="156" t="s">
        <v>396</v>
      </c>
      <c r="N18" s="148"/>
      <c r="P18" s="477" t="s">
        <v>767</v>
      </c>
      <c r="Q18" s="147"/>
      <c r="R18" s="441" t="s">
        <v>767</v>
      </c>
      <c r="S18" s="150"/>
      <c r="T18" s="162"/>
      <c r="V18" s="156" t="s">
        <v>396</v>
      </c>
      <c r="X18" s="148"/>
      <c r="Z18" s="477" t="s">
        <v>767</v>
      </c>
      <c r="AA18" s="147"/>
      <c r="AB18" s="441" t="s">
        <v>767</v>
      </c>
    </row>
    <row r="19" spans="2:28" x14ac:dyDescent="0.4">
      <c r="B19" s="154" t="s">
        <v>157</v>
      </c>
      <c r="F19" s="435" t="s">
        <v>640</v>
      </c>
      <c r="G19" s="147"/>
      <c r="H19" s="435" t="s">
        <v>398</v>
      </c>
      <c r="J19" s="162"/>
      <c r="L19" s="154" t="s">
        <v>157</v>
      </c>
      <c r="P19" s="439" t="s">
        <v>640</v>
      </c>
      <c r="Q19" s="147"/>
      <c r="R19" s="435" t="s">
        <v>398</v>
      </c>
      <c r="T19" s="162"/>
      <c r="V19" s="154" t="s">
        <v>157</v>
      </c>
      <c r="Z19" s="439" t="s">
        <v>640</v>
      </c>
      <c r="AA19" s="147"/>
      <c r="AB19" s="435" t="s">
        <v>398</v>
      </c>
    </row>
    <row r="20" spans="2:28" x14ac:dyDescent="0.4">
      <c r="B20" s="151" t="s">
        <v>357</v>
      </c>
      <c r="F20" s="434" t="s">
        <v>642</v>
      </c>
      <c r="G20" s="147"/>
      <c r="H20" s="434" t="s">
        <v>769</v>
      </c>
      <c r="J20" s="162"/>
      <c r="L20" s="151" t="s">
        <v>357</v>
      </c>
      <c r="P20" s="434" t="s">
        <v>642</v>
      </c>
      <c r="Q20" s="147"/>
      <c r="R20" s="434" t="s">
        <v>769</v>
      </c>
      <c r="T20" s="162"/>
      <c r="V20" s="151" t="s">
        <v>357</v>
      </c>
      <c r="Z20" s="434" t="s">
        <v>642</v>
      </c>
      <c r="AA20" s="147"/>
      <c r="AB20" s="434" t="s">
        <v>769</v>
      </c>
    </row>
    <row r="21" spans="2:28" x14ac:dyDescent="0.4">
      <c r="B21" s="151" t="s">
        <v>360</v>
      </c>
      <c r="F21" s="434" t="s">
        <v>768</v>
      </c>
      <c r="G21" s="147"/>
      <c r="H21" s="434" t="s">
        <v>770</v>
      </c>
      <c r="J21" s="162"/>
      <c r="L21" s="151" t="s">
        <v>360</v>
      </c>
      <c r="P21" s="434" t="s">
        <v>768</v>
      </c>
      <c r="Q21" s="147"/>
      <c r="R21" s="434" t="s">
        <v>770</v>
      </c>
      <c r="T21" s="162"/>
      <c r="V21" s="151" t="s">
        <v>360</v>
      </c>
      <c r="Z21" s="434" t="s">
        <v>768</v>
      </c>
      <c r="AA21" s="147"/>
      <c r="AB21" s="434" t="s">
        <v>770</v>
      </c>
    </row>
    <row r="22" spans="2:28" ht="19.5" thickBot="1" x14ac:dyDescent="0.45">
      <c r="B22" s="151" t="s">
        <v>361</v>
      </c>
      <c r="F22" s="151" t="s">
        <v>374</v>
      </c>
      <c r="G22" s="147"/>
      <c r="H22" s="440" t="s">
        <v>771</v>
      </c>
      <c r="J22" s="162"/>
      <c r="L22" s="151" t="s">
        <v>361</v>
      </c>
      <c r="P22" s="151" t="s">
        <v>374</v>
      </c>
      <c r="Q22" s="147"/>
      <c r="R22" s="440" t="s">
        <v>771</v>
      </c>
      <c r="T22" s="162"/>
      <c r="V22" s="151" t="s">
        <v>361</v>
      </c>
      <c r="Z22" s="151" t="s">
        <v>374</v>
      </c>
      <c r="AA22" s="147"/>
      <c r="AB22" s="440" t="s">
        <v>771</v>
      </c>
    </row>
    <row r="23" spans="2:28" x14ac:dyDescent="0.4">
      <c r="B23" s="151" t="s">
        <v>763</v>
      </c>
      <c r="F23" s="151" t="s">
        <v>995</v>
      </c>
      <c r="G23" s="147"/>
      <c r="J23" s="162"/>
      <c r="L23" s="151" t="s">
        <v>763</v>
      </c>
      <c r="P23" s="151" t="s">
        <v>995</v>
      </c>
      <c r="Q23" s="147"/>
      <c r="T23" s="162"/>
      <c r="V23" s="151" t="s">
        <v>763</v>
      </c>
      <c r="Z23" s="151" t="s">
        <v>995</v>
      </c>
      <c r="AA23" s="147"/>
    </row>
    <row r="24" spans="2:28" x14ac:dyDescent="0.4">
      <c r="B24" s="152" t="s">
        <v>175</v>
      </c>
      <c r="F24" s="151" t="s">
        <v>665</v>
      </c>
      <c r="G24" s="147"/>
      <c r="J24" s="162"/>
      <c r="L24" s="152" t="s">
        <v>175</v>
      </c>
      <c r="P24" s="151" t="s">
        <v>665</v>
      </c>
      <c r="Q24" s="147"/>
      <c r="T24" s="162"/>
      <c r="V24" s="152" t="s">
        <v>175</v>
      </c>
      <c r="Z24" s="151" t="s">
        <v>665</v>
      </c>
      <c r="AA24" s="147"/>
    </row>
    <row r="25" spans="2:28" x14ac:dyDescent="0.4">
      <c r="B25" s="152" t="s">
        <v>178</v>
      </c>
      <c r="F25" s="151" t="s">
        <v>360</v>
      </c>
      <c r="G25" s="147"/>
      <c r="J25" s="162"/>
      <c r="L25" s="152" t="s">
        <v>178</v>
      </c>
      <c r="P25" s="151" t="s">
        <v>360</v>
      </c>
      <c r="Q25" s="147"/>
      <c r="T25" s="162"/>
      <c r="V25" s="152" t="s">
        <v>178</v>
      </c>
      <c r="Z25" s="151" t="s">
        <v>360</v>
      </c>
      <c r="AA25" s="147"/>
    </row>
    <row r="26" spans="2:28" x14ac:dyDescent="0.4">
      <c r="B26" s="151" t="s">
        <v>766</v>
      </c>
      <c r="F26" s="151" t="s">
        <v>361</v>
      </c>
      <c r="G26" s="147"/>
      <c r="J26" s="162"/>
      <c r="L26" s="151" t="s">
        <v>766</v>
      </c>
      <c r="P26" s="151" t="s">
        <v>361</v>
      </c>
      <c r="Q26" s="147"/>
      <c r="T26" s="162"/>
      <c r="V26" s="151" t="s">
        <v>766</v>
      </c>
      <c r="Z26" s="151" t="s">
        <v>361</v>
      </c>
      <c r="AA26" s="147"/>
    </row>
    <row r="27" spans="2:28" ht="19.5" thickBot="1" x14ac:dyDescent="0.45">
      <c r="B27" s="153" t="s">
        <v>189</v>
      </c>
      <c r="F27" s="152" t="s">
        <v>763</v>
      </c>
      <c r="J27" s="162"/>
      <c r="L27" s="153" t="s">
        <v>189</v>
      </c>
      <c r="P27" s="152" t="s">
        <v>763</v>
      </c>
      <c r="T27" s="162"/>
      <c r="V27" s="153" t="s">
        <v>189</v>
      </c>
      <c r="Z27" s="152" t="s">
        <v>763</v>
      </c>
    </row>
    <row r="28" spans="2:28" x14ac:dyDescent="0.4">
      <c r="E28"/>
      <c r="F28" s="152" t="s">
        <v>175</v>
      </c>
      <c r="G28" s="147"/>
      <c r="I28" s="3"/>
      <c r="J28" s="162"/>
      <c r="O28"/>
      <c r="P28" s="152" t="s">
        <v>175</v>
      </c>
      <c r="Q28" s="147"/>
      <c r="T28" s="162"/>
      <c r="Y28"/>
      <c r="Z28" s="152" t="s">
        <v>175</v>
      </c>
      <c r="AA28" s="147"/>
    </row>
    <row r="29" spans="2:28" ht="19.5" thickBot="1" x14ac:dyDescent="0.45">
      <c r="F29" s="436" t="s">
        <v>178</v>
      </c>
      <c r="G29" s="147"/>
      <c r="J29" s="162"/>
      <c r="P29" s="436" t="s">
        <v>178</v>
      </c>
      <c r="Q29" s="147"/>
      <c r="T29" s="162"/>
      <c r="Z29" s="436" t="s">
        <v>178</v>
      </c>
      <c r="AA29" s="147"/>
    </row>
    <row r="30" spans="2:28" x14ac:dyDescent="0.4">
      <c r="G30" s="147"/>
      <c r="J30" s="162"/>
      <c r="P30" s="147"/>
      <c r="R30" s="3"/>
      <c r="S30"/>
      <c r="T30" s="162"/>
      <c r="Z30" s="147"/>
      <c r="AB30" s="3"/>
    </row>
    <row r="31" spans="2:28" x14ac:dyDescent="0.4">
      <c r="P31" s="147"/>
      <c r="R31" s="3"/>
      <c r="S31"/>
      <c r="Z31" s="147"/>
      <c r="AB31" s="3"/>
    </row>
    <row r="32" spans="2:28" x14ac:dyDescent="0.4">
      <c r="B32" s="147" t="s">
        <v>997</v>
      </c>
      <c r="L32" s="147" t="s">
        <v>997</v>
      </c>
      <c r="V32" s="147" t="s">
        <v>997</v>
      </c>
    </row>
    <row r="33" spans="22:22" x14ac:dyDescent="0.4">
      <c r="V33" s="147" t="s">
        <v>999</v>
      </c>
    </row>
  </sheetData>
  <phoneticPr fontId="2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1"/>
  <sheetViews>
    <sheetView workbookViewId="0">
      <selection activeCell="N5" sqref="N5"/>
    </sheetView>
  </sheetViews>
  <sheetFormatPr defaultColWidth="11" defaultRowHeight="18.75" x14ac:dyDescent="0.4"/>
  <cols>
    <col min="6" max="6" width="6.125" customWidth="1"/>
    <col min="10" max="10" width="19.875" customWidth="1"/>
  </cols>
  <sheetData>
    <row r="2" spans="2:14" x14ac:dyDescent="0.4">
      <c r="B2" t="s">
        <v>287</v>
      </c>
      <c r="G2" t="s">
        <v>289</v>
      </c>
      <c r="I2" t="s">
        <v>288</v>
      </c>
      <c r="K2" t="s">
        <v>290</v>
      </c>
    </row>
    <row r="3" spans="2:14" x14ac:dyDescent="0.4">
      <c r="B3" t="s">
        <v>274</v>
      </c>
      <c r="C3" t="s">
        <v>278</v>
      </c>
      <c r="D3" t="s">
        <v>273</v>
      </c>
      <c r="E3" t="s">
        <v>206</v>
      </c>
      <c r="G3" s="127" t="s">
        <v>274</v>
      </c>
      <c r="H3" t="s">
        <v>278</v>
      </c>
      <c r="I3" t="s">
        <v>206</v>
      </c>
      <c r="K3" t="s">
        <v>270</v>
      </c>
      <c r="L3" t="s">
        <v>291</v>
      </c>
      <c r="M3" t="s">
        <v>292</v>
      </c>
      <c r="N3" t="s">
        <v>293</v>
      </c>
    </row>
    <row r="4" spans="2:14" x14ac:dyDescent="0.4">
      <c r="B4" t="s">
        <v>276</v>
      </c>
      <c r="C4">
        <v>1</v>
      </c>
      <c r="D4" t="s">
        <v>227</v>
      </c>
      <c r="E4">
        <v>2</v>
      </c>
      <c r="G4" t="s">
        <v>276</v>
      </c>
      <c r="H4">
        <v>1</v>
      </c>
      <c r="I4">
        <v>2</v>
      </c>
      <c r="K4">
        <v>1</v>
      </c>
    </row>
    <row r="5" spans="2:14" x14ac:dyDescent="0.4">
      <c r="B5" t="s">
        <v>276</v>
      </c>
      <c r="C5">
        <v>2</v>
      </c>
      <c r="D5" t="s">
        <v>275</v>
      </c>
      <c r="E5">
        <v>3</v>
      </c>
      <c r="G5" t="s">
        <v>276</v>
      </c>
      <c r="H5">
        <v>2</v>
      </c>
      <c r="I5">
        <v>4</v>
      </c>
      <c r="K5">
        <v>2</v>
      </c>
    </row>
    <row r="6" spans="2:14" x14ac:dyDescent="0.4">
      <c r="B6" t="s">
        <v>277</v>
      </c>
      <c r="C6">
        <v>1</v>
      </c>
      <c r="D6" t="s">
        <v>227</v>
      </c>
      <c r="E6">
        <v>4</v>
      </c>
      <c r="G6" t="s">
        <v>276</v>
      </c>
      <c r="H6">
        <v>3</v>
      </c>
      <c r="I6">
        <v>3</v>
      </c>
    </row>
    <row r="7" spans="2:14" x14ac:dyDescent="0.4">
      <c r="B7" t="s">
        <v>277</v>
      </c>
      <c r="C7">
        <v>2</v>
      </c>
      <c r="D7" t="s">
        <v>275</v>
      </c>
      <c r="E7">
        <v>2</v>
      </c>
      <c r="G7" t="s">
        <v>277</v>
      </c>
      <c r="H7">
        <v>1</v>
      </c>
      <c r="I7">
        <v>4</v>
      </c>
    </row>
    <row r="8" spans="2:14" x14ac:dyDescent="0.4">
      <c r="B8" t="s">
        <v>276</v>
      </c>
      <c r="C8">
        <v>3</v>
      </c>
      <c r="D8" t="s">
        <v>227</v>
      </c>
      <c r="E8">
        <v>3</v>
      </c>
      <c r="G8" t="s">
        <v>277</v>
      </c>
      <c r="H8">
        <v>2</v>
      </c>
      <c r="I8">
        <v>2</v>
      </c>
    </row>
    <row r="9" spans="2:14" x14ac:dyDescent="0.4">
      <c r="B9" t="s">
        <v>276</v>
      </c>
      <c r="C9">
        <v>2</v>
      </c>
      <c r="D9" t="s">
        <v>282</v>
      </c>
      <c r="E9">
        <v>4</v>
      </c>
    </row>
    <row r="14" spans="2:14" x14ac:dyDescent="0.4">
      <c r="B14" t="s">
        <v>296</v>
      </c>
      <c r="H14" s="127" t="s">
        <v>297</v>
      </c>
    </row>
    <row r="15" spans="2:14" x14ac:dyDescent="0.4">
      <c r="B15" t="s">
        <v>18</v>
      </c>
      <c r="C15" t="s">
        <v>297</v>
      </c>
      <c r="D15" t="s">
        <v>298</v>
      </c>
      <c r="E15" t="s">
        <v>303</v>
      </c>
      <c r="H15" t="s">
        <v>299</v>
      </c>
      <c r="I15" t="s">
        <v>311</v>
      </c>
      <c r="J15" s="127" t="s">
        <v>312</v>
      </c>
    </row>
    <row r="16" spans="2:14" x14ac:dyDescent="0.4">
      <c r="B16">
        <v>1</v>
      </c>
      <c r="C16" t="s">
        <v>300</v>
      </c>
      <c r="D16">
        <v>10</v>
      </c>
      <c r="E16" t="s">
        <v>304</v>
      </c>
      <c r="H16">
        <v>1</v>
      </c>
      <c r="I16" t="s">
        <v>300</v>
      </c>
    </row>
    <row r="17" spans="2:9" x14ac:dyDescent="0.4">
      <c r="B17">
        <v>1</v>
      </c>
      <c r="C17" t="s">
        <v>301</v>
      </c>
      <c r="D17">
        <v>10</v>
      </c>
      <c r="E17" t="s">
        <v>304</v>
      </c>
      <c r="H17">
        <v>2</v>
      </c>
      <c r="I17" t="s">
        <v>301</v>
      </c>
    </row>
    <row r="18" spans="2:9" x14ac:dyDescent="0.4">
      <c r="B18">
        <v>1</v>
      </c>
      <c r="C18" t="s">
        <v>302</v>
      </c>
      <c r="D18">
        <v>5</v>
      </c>
      <c r="E18" t="s">
        <v>304</v>
      </c>
      <c r="H18">
        <v>3</v>
      </c>
      <c r="I18" t="s">
        <v>302</v>
      </c>
    </row>
    <row r="19" spans="2:9" x14ac:dyDescent="0.4">
      <c r="B19">
        <v>2</v>
      </c>
      <c r="C19" t="s">
        <v>300</v>
      </c>
      <c r="D19">
        <v>10</v>
      </c>
      <c r="E19" t="s">
        <v>304</v>
      </c>
    </row>
    <row r="20" spans="2:9" x14ac:dyDescent="0.4">
      <c r="B20">
        <v>2</v>
      </c>
      <c r="C20" t="s">
        <v>301</v>
      </c>
      <c r="D20">
        <v>10</v>
      </c>
      <c r="E20" t="s">
        <v>304</v>
      </c>
    </row>
    <row r="21" spans="2:9" x14ac:dyDescent="0.4">
      <c r="B21">
        <v>2</v>
      </c>
      <c r="C21" t="s">
        <v>302</v>
      </c>
      <c r="D21">
        <v>5</v>
      </c>
      <c r="E21" t="s">
        <v>304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D40"/>
  <sheetViews>
    <sheetView showGridLines="0" topLeftCell="A2" zoomScale="85" zoomScaleNormal="85" workbookViewId="0">
      <pane ySplit="5" topLeftCell="A7" activePane="bottomLeft" state="frozen"/>
      <selection activeCell="A2" sqref="A2"/>
      <selection pane="bottomLeft" activeCell="H2" sqref="H2"/>
    </sheetView>
  </sheetViews>
  <sheetFormatPr defaultColWidth="8.875" defaultRowHeight="18.75" x14ac:dyDescent="0.4"/>
  <cols>
    <col min="1" max="1" width="3.375" customWidth="1"/>
    <col min="2" max="2" width="18.875" style="1" customWidth="1"/>
    <col min="3" max="3" width="25.5" style="7" bestFit="1" customWidth="1"/>
    <col min="4" max="4" width="3.5" style="7" bestFit="1" customWidth="1"/>
    <col min="5" max="5" width="18.875" style="7" customWidth="1"/>
    <col min="6" max="6" width="12.625" style="9" customWidth="1"/>
    <col min="7" max="7" width="9.375" style="9" customWidth="1"/>
    <col min="8" max="8" width="4.625" style="7" customWidth="1"/>
    <col min="9" max="9" width="18.875" style="1" customWidth="1"/>
    <col min="10" max="10" width="25.5" style="7" bestFit="1" customWidth="1"/>
    <col min="11" max="11" width="3.5" style="7" bestFit="1" customWidth="1"/>
    <col min="12" max="12" width="18.875" style="7" customWidth="1"/>
    <col min="13" max="13" width="12.625" style="9" customWidth="1"/>
    <col min="14" max="14" width="9.375" style="9" customWidth="1"/>
    <col min="15" max="29" width="4.625" style="7" customWidth="1"/>
    <col min="30" max="30" width="8.875" style="3"/>
  </cols>
  <sheetData>
    <row r="3" spans="2:14" ht="37.5" customHeight="1" x14ac:dyDescent="0.4">
      <c r="B3" s="2" t="s">
        <v>91</v>
      </c>
      <c r="C3" s="4"/>
      <c r="D3" s="4"/>
      <c r="E3" s="4"/>
      <c r="F3" s="8"/>
      <c r="G3" s="10"/>
      <c r="I3" s="2"/>
      <c r="J3" s="4"/>
      <c r="K3" s="4"/>
      <c r="L3" s="4"/>
      <c r="M3" s="8"/>
      <c r="N3" s="10"/>
    </row>
    <row r="4" spans="2:14" ht="19.5" customHeight="1" thickBot="1" x14ac:dyDescent="0.45">
      <c r="B4" s="2"/>
      <c r="C4" s="4"/>
      <c r="D4" s="4"/>
      <c r="E4" s="4"/>
      <c r="F4" s="8"/>
      <c r="G4" s="10"/>
      <c r="I4" s="2"/>
      <c r="J4" s="4"/>
      <c r="K4" s="4"/>
      <c r="L4" s="4"/>
      <c r="M4" s="8"/>
      <c r="N4" s="35" t="s">
        <v>94</v>
      </c>
    </row>
    <row r="5" spans="2:14" ht="36" customHeight="1" x14ac:dyDescent="0.4">
      <c r="B5" s="551" t="s">
        <v>7</v>
      </c>
      <c r="C5" s="552"/>
      <c r="D5" s="552"/>
      <c r="E5" s="553"/>
      <c r="F5" s="551" t="s">
        <v>5</v>
      </c>
      <c r="G5" s="553"/>
      <c r="I5" s="551" t="s">
        <v>7</v>
      </c>
      <c r="J5" s="552"/>
      <c r="K5" s="552"/>
      <c r="L5" s="553"/>
      <c r="M5" s="551" t="s">
        <v>5</v>
      </c>
      <c r="N5" s="553"/>
    </row>
    <row r="6" spans="2:14" ht="19.5" thickBot="1" x14ac:dyDescent="0.45">
      <c r="B6" s="12" t="s">
        <v>3</v>
      </c>
      <c r="C6" s="22" t="s">
        <v>6</v>
      </c>
      <c r="D6" s="22" t="s">
        <v>58</v>
      </c>
      <c r="E6" s="21" t="s">
        <v>0</v>
      </c>
      <c r="F6" s="14" t="s">
        <v>18</v>
      </c>
      <c r="G6" s="15" t="s">
        <v>19</v>
      </c>
      <c r="I6" s="12" t="s">
        <v>3</v>
      </c>
      <c r="J6" s="22" t="s">
        <v>6</v>
      </c>
      <c r="K6" s="22" t="s">
        <v>58</v>
      </c>
      <c r="L6" s="21" t="s">
        <v>0</v>
      </c>
      <c r="M6" s="14" t="s">
        <v>18</v>
      </c>
      <c r="N6" s="15" t="s">
        <v>19</v>
      </c>
    </row>
    <row r="7" spans="2:14" x14ac:dyDescent="0.4">
      <c r="B7" s="557" t="s">
        <v>2</v>
      </c>
      <c r="C7" s="23" t="s">
        <v>50</v>
      </c>
      <c r="D7" s="23">
        <v>1</v>
      </c>
      <c r="E7" s="24" t="s">
        <v>1</v>
      </c>
      <c r="F7" s="25" t="s">
        <v>20</v>
      </c>
      <c r="G7" s="26" t="s">
        <v>4</v>
      </c>
      <c r="I7" s="554" t="s">
        <v>56</v>
      </c>
      <c r="J7" s="5" t="s">
        <v>57</v>
      </c>
      <c r="K7" s="5">
        <v>26</v>
      </c>
      <c r="L7" s="6" t="s">
        <v>9</v>
      </c>
      <c r="M7" s="16" t="s">
        <v>32</v>
      </c>
      <c r="N7" s="17" t="s">
        <v>13</v>
      </c>
    </row>
    <row r="8" spans="2:14" x14ac:dyDescent="0.4">
      <c r="B8" s="555"/>
      <c r="C8" s="559" t="s">
        <v>51</v>
      </c>
      <c r="D8" s="27">
        <f>D7+1</f>
        <v>2</v>
      </c>
      <c r="E8" s="28" t="s">
        <v>8</v>
      </c>
      <c r="F8" s="29" t="s">
        <v>21</v>
      </c>
      <c r="G8" s="30" t="s">
        <v>4</v>
      </c>
      <c r="I8" s="555"/>
      <c r="J8" s="5" t="s">
        <v>31</v>
      </c>
      <c r="K8" s="5">
        <f t="shared" ref="K8:K33" si="0">K7+1</f>
        <v>27</v>
      </c>
      <c r="L8" s="6" t="s">
        <v>9</v>
      </c>
      <c r="M8" s="16" t="s">
        <v>32</v>
      </c>
      <c r="N8" s="17" t="s">
        <v>13</v>
      </c>
    </row>
    <row r="9" spans="2:14" x14ac:dyDescent="0.4">
      <c r="B9" s="555"/>
      <c r="C9" s="560"/>
      <c r="D9" s="27">
        <f t="shared" ref="D9:D31" si="1">D8+1</f>
        <v>3</v>
      </c>
      <c r="E9" s="28" t="s">
        <v>10</v>
      </c>
      <c r="F9" s="29" t="s">
        <v>22</v>
      </c>
      <c r="G9" s="30" t="s">
        <v>4</v>
      </c>
      <c r="I9" s="555"/>
      <c r="J9" s="5" t="s">
        <v>59</v>
      </c>
      <c r="K9" s="5">
        <f t="shared" si="0"/>
        <v>28</v>
      </c>
      <c r="L9" s="6" t="s">
        <v>9</v>
      </c>
      <c r="M9" s="16" t="s">
        <v>33</v>
      </c>
      <c r="N9" s="17" t="s">
        <v>13</v>
      </c>
    </row>
    <row r="10" spans="2:14" x14ac:dyDescent="0.4">
      <c r="B10" s="555"/>
      <c r="C10" s="561"/>
      <c r="D10" s="27">
        <f t="shared" si="1"/>
        <v>4</v>
      </c>
      <c r="E10" s="28" t="s">
        <v>11</v>
      </c>
      <c r="F10" s="29" t="s">
        <v>21</v>
      </c>
      <c r="G10" s="30" t="s">
        <v>12</v>
      </c>
      <c r="I10" s="555"/>
      <c r="J10" s="5" t="s">
        <v>60</v>
      </c>
      <c r="K10" s="5">
        <f t="shared" si="0"/>
        <v>29</v>
      </c>
      <c r="L10" s="6" t="s">
        <v>1</v>
      </c>
      <c r="M10" s="16" t="s">
        <v>32</v>
      </c>
      <c r="N10" s="17" t="s">
        <v>13</v>
      </c>
    </row>
    <row r="11" spans="2:14" x14ac:dyDescent="0.4">
      <c r="B11" s="555"/>
      <c r="C11" s="5" t="s">
        <v>55</v>
      </c>
      <c r="D11" s="5">
        <f t="shared" si="1"/>
        <v>5</v>
      </c>
      <c r="E11" s="6" t="s">
        <v>48</v>
      </c>
      <c r="F11" s="16" t="s">
        <v>21</v>
      </c>
      <c r="G11" s="17" t="s">
        <v>13</v>
      </c>
      <c r="I11" s="555"/>
      <c r="J11" s="5" t="s">
        <v>39</v>
      </c>
      <c r="K11" s="5">
        <f t="shared" si="0"/>
        <v>30</v>
      </c>
      <c r="L11" s="6" t="s">
        <v>9</v>
      </c>
      <c r="M11" s="16" t="s">
        <v>32</v>
      </c>
      <c r="N11" s="17" t="s">
        <v>13</v>
      </c>
    </row>
    <row r="12" spans="2:14" x14ac:dyDescent="0.4">
      <c r="B12" s="555"/>
      <c r="C12" s="5" t="s">
        <v>52</v>
      </c>
      <c r="D12" s="5">
        <f t="shared" si="1"/>
        <v>6</v>
      </c>
      <c r="E12" s="6" t="s">
        <v>11</v>
      </c>
      <c r="F12" s="16" t="s">
        <v>21</v>
      </c>
      <c r="G12" s="17" t="s">
        <v>13</v>
      </c>
      <c r="I12" s="558"/>
      <c r="J12" s="5" t="s">
        <v>61</v>
      </c>
      <c r="K12" s="5">
        <f t="shared" si="0"/>
        <v>31</v>
      </c>
      <c r="L12" s="6" t="s">
        <v>9</v>
      </c>
      <c r="M12" s="16" t="s">
        <v>32</v>
      </c>
      <c r="N12" s="17" t="s">
        <v>36</v>
      </c>
    </row>
    <row r="13" spans="2:14" x14ac:dyDescent="0.4">
      <c r="B13" s="558"/>
      <c r="C13" s="5" t="s">
        <v>53</v>
      </c>
      <c r="D13" s="5">
        <f t="shared" si="1"/>
        <v>7</v>
      </c>
      <c r="E13" s="6" t="s">
        <v>16</v>
      </c>
      <c r="F13" s="16" t="s">
        <v>23</v>
      </c>
      <c r="G13" s="17" t="s">
        <v>13</v>
      </c>
      <c r="I13" s="554" t="s">
        <v>63</v>
      </c>
      <c r="J13" s="5" t="s">
        <v>64</v>
      </c>
      <c r="K13" s="5">
        <f t="shared" si="0"/>
        <v>32</v>
      </c>
      <c r="L13" s="6" t="s">
        <v>93</v>
      </c>
      <c r="M13" s="16" t="s">
        <v>93</v>
      </c>
      <c r="N13" s="17" t="s">
        <v>36</v>
      </c>
    </row>
    <row r="14" spans="2:14" x14ac:dyDescent="0.4">
      <c r="B14" s="554" t="s">
        <v>27</v>
      </c>
      <c r="C14" s="31" t="s">
        <v>45</v>
      </c>
      <c r="D14" s="31">
        <f t="shared" si="1"/>
        <v>8</v>
      </c>
      <c r="E14" s="32" t="s">
        <v>9</v>
      </c>
      <c r="F14" s="33" t="s">
        <v>20</v>
      </c>
      <c r="G14" s="34" t="s">
        <v>4</v>
      </c>
      <c r="I14" s="558"/>
      <c r="J14" s="5" t="s">
        <v>62</v>
      </c>
      <c r="K14" s="5">
        <f t="shared" si="0"/>
        <v>33</v>
      </c>
      <c r="L14" s="6" t="s">
        <v>9</v>
      </c>
      <c r="M14" s="16" t="s">
        <v>65</v>
      </c>
      <c r="N14" s="17" t="s">
        <v>36</v>
      </c>
    </row>
    <row r="15" spans="2:14" ht="18.75" customHeight="1" x14ac:dyDescent="0.4">
      <c r="B15" s="555"/>
      <c r="C15" s="562" t="s">
        <v>28</v>
      </c>
      <c r="D15" s="31">
        <f t="shared" si="1"/>
        <v>9</v>
      </c>
      <c r="E15" s="32" t="s">
        <v>15</v>
      </c>
      <c r="F15" s="33" t="s">
        <v>21</v>
      </c>
      <c r="G15" s="34" t="s">
        <v>4</v>
      </c>
      <c r="I15" s="564" t="s">
        <v>92</v>
      </c>
      <c r="J15" s="5" t="s">
        <v>64</v>
      </c>
      <c r="K15" s="5">
        <f t="shared" si="0"/>
        <v>34</v>
      </c>
      <c r="L15" s="6" t="s">
        <v>1</v>
      </c>
      <c r="M15" s="16" t="s">
        <v>93</v>
      </c>
      <c r="N15" s="17" t="s">
        <v>36</v>
      </c>
    </row>
    <row r="16" spans="2:14" x14ac:dyDescent="0.4">
      <c r="B16" s="555"/>
      <c r="C16" s="563"/>
      <c r="D16" s="31">
        <f t="shared" si="1"/>
        <v>10</v>
      </c>
      <c r="E16" s="32" t="s">
        <v>29</v>
      </c>
      <c r="F16" s="33" t="s">
        <v>21</v>
      </c>
      <c r="G16" s="34" t="s">
        <v>4</v>
      </c>
      <c r="I16" s="558"/>
      <c r="J16" s="5" t="s">
        <v>66</v>
      </c>
      <c r="K16" s="5">
        <f t="shared" si="0"/>
        <v>35</v>
      </c>
      <c r="L16" s="6" t="s">
        <v>9</v>
      </c>
      <c r="M16" s="16" t="s">
        <v>65</v>
      </c>
      <c r="N16" s="17" t="s">
        <v>36</v>
      </c>
    </row>
    <row r="17" spans="2:14" x14ac:dyDescent="0.4">
      <c r="B17" s="555"/>
      <c r="C17" s="5" t="s">
        <v>49</v>
      </c>
      <c r="D17" s="5">
        <f t="shared" si="1"/>
        <v>11</v>
      </c>
      <c r="E17" s="6" t="s">
        <v>48</v>
      </c>
      <c r="F17" s="16" t="s">
        <v>21</v>
      </c>
      <c r="G17" s="17" t="s">
        <v>13</v>
      </c>
      <c r="I17" s="20" t="s">
        <v>89</v>
      </c>
      <c r="J17" s="5" t="s">
        <v>90</v>
      </c>
      <c r="K17" s="5">
        <f t="shared" si="0"/>
        <v>36</v>
      </c>
      <c r="L17" s="6" t="s">
        <v>9</v>
      </c>
      <c r="M17" s="16" t="s">
        <v>32</v>
      </c>
      <c r="N17" s="17" t="s">
        <v>82</v>
      </c>
    </row>
    <row r="18" spans="2:14" x14ac:dyDescent="0.4">
      <c r="B18" s="555"/>
      <c r="C18" s="5" t="s">
        <v>54</v>
      </c>
      <c r="D18" s="5">
        <f t="shared" si="1"/>
        <v>12</v>
      </c>
      <c r="E18" s="6" t="s">
        <v>30</v>
      </c>
      <c r="F18" s="16" t="s">
        <v>21</v>
      </c>
      <c r="G18" s="17" t="s">
        <v>36</v>
      </c>
      <c r="I18" s="554" t="s">
        <v>67</v>
      </c>
      <c r="J18" s="5" t="s">
        <v>68</v>
      </c>
      <c r="K18" s="5">
        <f t="shared" si="0"/>
        <v>37</v>
      </c>
      <c r="L18" s="6" t="s">
        <v>9</v>
      </c>
      <c r="M18" s="16" t="s">
        <v>21</v>
      </c>
      <c r="N18" s="17" t="s">
        <v>13</v>
      </c>
    </row>
    <row r="19" spans="2:14" x14ac:dyDescent="0.4">
      <c r="B19" s="555"/>
      <c r="C19" s="31" t="s">
        <v>46</v>
      </c>
      <c r="D19" s="31">
        <f t="shared" si="1"/>
        <v>13</v>
      </c>
      <c r="E19" s="32" t="s">
        <v>14</v>
      </c>
      <c r="F19" s="33" t="s">
        <v>21</v>
      </c>
      <c r="G19" s="34" t="s">
        <v>4</v>
      </c>
      <c r="I19" s="555"/>
      <c r="J19" s="5" t="s">
        <v>69</v>
      </c>
      <c r="K19" s="5">
        <f t="shared" si="0"/>
        <v>38</v>
      </c>
      <c r="L19" s="6" t="s">
        <v>8</v>
      </c>
      <c r="M19" s="16" t="s">
        <v>21</v>
      </c>
      <c r="N19" s="17" t="s">
        <v>13</v>
      </c>
    </row>
    <row r="20" spans="2:14" x14ac:dyDescent="0.4">
      <c r="B20" s="558"/>
      <c r="C20" s="5" t="s">
        <v>47</v>
      </c>
      <c r="D20" s="5">
        <f t="shared" si="1"/>
        <v>14</v>
      </c>
      <c r="E20" s="6" t="s">
        <v>9</v>
      </c>
      <c r="F20" s="16" t="s">
        <v>24</v>
      </c>
      <c r="G20" s="17" t="s">
        <v>13</v>
      </c>
      <c r="I20" s="555"/>
      <c r="J20" s="5" t="s">
        <v>70</v>
      </c>
      <c r="K20" s="5">
        <f t="shared" si="0"/>
        <v>39</v>
      </c>
      <c r="L20" s="6" t="s">
        <v>9</v>
      </c>
      <c r="M20" s="16" t="s">
        <v>21</v>
      </c>
      <c r="N20" s="17" t="s">
        <v>13</v>
      </c>
    </row>
    <row r="21" spans="2:14" x14ac:dyDescent="0.4">
      <c r="B21" s="554" t="s">
        <v>17</v>
      </c>
      <c r="C21" s="31" t="s">
        <v>26</v>
      </c>
      <c r="D21" s="31">
        <f t="shared" si="1"/>
        <v>15</v>
      </c>
      <c r="E21" s="32" t="s">
        <v>9</v>
      </c>
      <c r="F21" s="33" t="s">
        <v>25</v>
      </c>
      <c r="G21" s="34" t="s">
        <v>4</v>
      </c>
      <c r="I21" s="558"/>
      <c r="J21" s="5" t="s">
        <v>71</v>
      </c>
      <c r="K21" s="5">
        <f t="shared" si="0"/>
        <v>40</v>
      </c>
      <c r="L21" s="6" t="s">
        <v>8</v>
      </c>
      <c r="M21" s="16" t="s">
        <v>21</v>
      </c>
      <c r="N21" s="17" t="s">
        <v>13</v>
      </c>
    </row>
    <row r="22" spans="2:14" x14ac:dyDescent="0.4">
      <c r="B22" s="555"/>
      <c r="C22" s="31" t="s">
        <v>31</v>
      </c>
      <c r="D22" s="31">
        <f t="shared" si="1"/>
        <v>16</v>
      </c>
      <c r="E22" s="32" t="s">
        <v>9</v>
      </c>
      <c r="F22" s="33" t="s">
        <v>32</v>
      </c>
      <c r="G22" s="34" t="s">
        <v>4</v>
      </c>
      <c r="I22" s="554" t="s">
        <v>72</v>
      </c>
      <c r="J22" s="5" t="s">
        <v>73</v>
      </c>
      <c r="K22" s="5">
        <f t="shared" si="0"/>
        <v>41</v>
      </c>
      <c r="L22" s="6" t="s">
        <v>9</v>
      </c>
      <c r="M22" s="16" t="s">
        <v>21</v>
      </c>
      <c r="N22" s="17" t="s">
        <v>13</v>
      </c>
    </row>
    <row r="23" spans="2:14" x14ac:dyDescent="0.4">
      <c r="B23" s="555"/>
      <c r="C23" s="5" t="s">
        <v>35</v>
      </c>
      <c r="D23" s="5">
        <f>D22+1</f>
        <v>17</v>
      </c>
      <c r="E23" s="6" t="s">
        <v>9</v>
      </c>
      <c r="F23" s="16" t="s">
        <v>32</v>
      </c>
      <c r="G23" s="17" t="s">
        <v>36</v>
      </c>
      <c r="I23" s="555"/>
      <c r="J23" s="5" t="s">
        <v>74</v>
      </c>
      <c r="K23" s="5">
        <f t="shared" si="0"/>
        <v>42</v>
      </c>
      <c r="L23" s="6" t="s">
        <v>75</v>
      </c>
      <c r="M23" s="16" t="s">
        <v>21</v>
      </c>
      <c r="N23" s="17" t="s">
        <v>13</v>
      </c>
    </row>
    <row r="24" spans="2:14" x14ac:dyDescent="0.4">
      <c r="B24" s="555"/>
      <c r="C24" s="5" t="s">
        <v>37</v>
      </c>
      <c r="D24" s="5">
        <f t="shared" si="1"/>
        <v>18</v>
      </c>
      <c r="E24" s="6" t="s">
        <v>9</v>
      </c>
      <c r="F24" s="16" t="s">
        <v>32</v>
      </c>
      <c r="G24" s="17" t="s">
        <v>38</v>
      </c>
      <c r="I24" s="555"/>
      <c r="J24" s="5" t="s">
        <v>76</v>
      </c>
      <c r="K24" s="5">
        <f t="shared" si="0"/>
        <v>43</v>
      </c>
      <c r="L24" s="6" t="s">
        <v>11</v>
      </c>
      <c r="M24" s="16" t="s">
        <v>21</v>
      </c>
      <c r="N24" s="17" t="s">
        <v>13</v>
      </c>
    </row>
    <row r="25" spans="2:14" x14ac:dyDescent="0.4">
      <c r="B25" s="555"/>
      <c r="C25" s="31" t="s">
        <v>34</v>
      </c>
      <c r="D25" s="31">
        <f t="shared" si="1"/>
        <v>19</v>
      </c>
      <c r="E25" s="32" t="s">
        <v>9</v>
      </c>
      <c r="F25" s="33" t="s">
        <v>33</v>
      </c>
      <c r="G25" s="34" t="s">
        <v>4</v>
      </c>
      <c r="I25" s="558"/>
      <c r="J25" s="5" t="s">
        <v>81</v>
      </c>
      <c r="K25" s="5">
        <f t="shared" si="0"/>
        <v>44</v>
      </c>
      <c r="L25" s="6" t="s">
        <v>8</v>
      </c>
      <c r="M25" s="16" t="s">
        <v>21</v>
      </c>
      <c r="N25" s="17" t="s">
        <v>82</v>
      </c>
    </row>
    <row r="26" spans="2:14" x14ac:dyDescent="0.4">
      <c r="B26" s="555"/>
      <c r="C26" s="31" t="s">
        <v>40</v>
      </c>
      <c r="D26" s="31">
        <f t="shared" si="1"/>
        <v>20</v>
      </c>
      <c r="E26" s="32" t="s">
        <v>9</v>
      </c>
      <c r="F26" s="33" t="s">
        <v>25</v>
      </c>
      <c r="G26" s="34" t="s">
        <v>4</v>
      </c>
      <c r="I26" s="554" t="s">
        <v>77</v>
      </c>
      <c r="J26" s="5" t="s">
        <v>84</v>
      </c>
      <c r="K26" s="5">
        <f t="shared" si="0"/>
        <v>45</v>
      </c>
      <c r="L26" s="6" t="s">
        <v>9</v>
      </c>
      <c r="M26" s="16" t="s">
        <v>78</v>
      </c>
      <c r="N26" s="17" t="s">
        <v>36</v>
      </c>
    </row>
    <row r="27" spans="2:14" x14ac:dyDescent="0.4">
      <c r="B27" s="555"/>
      <c r="C27" s="5" t="s">
        <v>42</v>
      </c>
      <c r="D27" s="5">
        <f t="shared" si="1"/>
        <v>21</v>
      </c>
      <c r="E27" s="6" t="s">
        <v>8</v>
      </c>
      <c r="F27" s="16" t="s">
        <v>32</v>
      </c>
      <c r="G27" s="17" t="s">
        <v>13</v>
      </c>
      <c r="I27" s="555"/>
      <c r="J27" s="5" t="s">
        <v>85</v>
      </c>
      <c r="K27" s="5">
        <f t="shared" si="0"/>
        <v>46</v>
      </c>
      <c r="L27" s="6" t="s">
        <v>9</v>
      </c>
      <c r="M27" s="16" t="s">
        <v>23</v>
      </c>
      <c r="N27" s="17" t="s">
        <v>82</v>
      </c>
    </row>
    <row r="28" spans="2:14" x14ac:dyDescent="0.4">
      <c r="B28" s="555"/>
      <c r="C28" s="5" t="s">
        <v>62</v>
      </c>
      <c r="D28" s="5">
        <f t="shared" si="1"/>
        <v>22</v>
      </c>
      <c r="E28" s="6" t="s">
        <v>48</v>
      </c>
      <c r="F28" s="16" t="s">
        <v>32</v>
      </c>
      <c r="G28" s="17" t="s">
        <v>13</v>
      </c>
      <c r="I28" s="558"/>
      <c r="J28" s="5" t="s">
        <v>83</v>
      </c>
      <c r="K28" s="5">
        <f t="shared" si="0"/>
        <v>47</v>
      </c>
      <c r="L28" s="6" t="s">
        <v>9</v>
      </c>
      <c r="M28" s="16" t="s">
        <v>23</v>
      </c>
      <c r="N28" s="17" t="s">
        <v>82</v>
      </c>
    </row>
    <row r="29" spans="2:14" x14ac:dyDescent="0.4">
      <c r="B29" s="555"/>
      <c r="C29" s="5" t="s">
        <v>41</v>
      </c>
      <c r="D29" s="5">
        <f t="shared" si="1"/>
        <v>23</v>
      </c>
      <c r="E29" s="6" t="s">
        <v>48</v>
      </c>
      <c r="F29" s="16" t="s">
        <v>32</v>
      </c>
      <c r="G29" s="17" t="s">
        <v>13</v>
      </c>
      <c r="I29" s="554" t="s">
        <v>72</v>
      </c>
      <c r="J29" s="5" t="s">
        <v>86</v>
      </c>
      <c r="K29" s="5">
        <f t="shared" si="0"/>
        <v>48</v>
      </c>
      <c r="L29" s="6" t="s">
        <v>9</v>
      </c>
      <c r="M29" s="16" t="s">
        <v>23</v>
      </c>
      <c r="N29" s="17" t="s">
        <v>36</v>
      </c>
    </row>
    <row r="30" spans="2:14" x14ac:dyDescent="0.4">
      <c r="B30" s="555"/>
      <c r="C30" s="5" t="s">
        <v>43</v>
      </c>
      <c r="D30" s="5">
        <f t="shared" si="1"/>
        <v>24</v>
      </c>
      <c r="E30" s="6" t="s">
        <v>48</v>
      </c>
      <c r="F30" s="16" t="s">
        <v>25</v>
      </c>
      <c r="G30" s="17" t="s">
        <v>13</v>
      </c>
      <c r="I30" s="555"/>
      <c r="J30" s="5" t="s">
        <v>79</v>
      </c>
      <c r="K30" s="5">
        <f t="shared" si="0"/>
        <v>49</v>
      </c>
      <c r="L30" s="6" t="s">
        <v>9</v>
      </c>
      <c r="M30" s="16" t="s">
        <v>23</v>
      </c>
      <c r="N30" s="17" t="s">
        <v>36</v>
      </c>
    </row>
    <row r="31" spans="2:14" ht="19.5" thickBot="1" x14ac:dyDescent="0.45">
      <c r="B31" s="556"/>
      <c r="C31" s="11" t="s">
        <v>44</v>
      </c>
      <c r="D31" s="11">
        <f t="shared" si="1"/>
        <v>25</v>
      </c>
      <c r="E31" s="13" t="s">
        <v>48</v>
      </c>
      <c r="F31" s="18" t="s">
        <v>32</v>
      </c>
      <c r="G31" s="19" t="s">
        <v>13</v>
      </c>
      <c r="I31" s="555"/>
      <c r="J31" s="5" t="s">
        <v>80</v>
      </c>
      <c r="K31" s="5">
        <f t="shared" si="0"/>
        <v>50</v>
      </c>
      <c r="L31" s="6" t="s">
        <v>8</v>
      </c>
      <c r="M31" s="16" t="s">
        <v>23</v>
      </c>
      <c r="N31" s="17" t="s">
        <v>36</v>
      </c>
    </row>
    <row r="32" spans="2:14" x14ac:dyDescent="0.4">
      <c r="I32" s="555"/>
      <c r="J32" s="5" t="s">
        <v>87</v>
      </c>
      <c r="K32" s="5">
        <f>K31+1</f>
        <v>51</v>
      </c>
      <c r="L32" s="6" t="s">
        <v>9</v>
      </c>
      <c r="M32" s="16" t="s">
        <v>23</v>
      </c>
      <c r="N32" s="17" t="s">
        <v>82</v>
      </c>
    </row>
    <row r="33" spans="9:14" ht="19.5" thickBot="1" x14ac:dyDescent="0.45">
      <c r="I33" s="556"/>
      <c r="J33" s="11" t="s">
        <v>88</v>
      </c>
      <c r="K33" s="11">
        <f t="shared" si="0"/>
        <v>52</v>
      </c>
      <c r="L33" s="13" t="s">
        <v>9</v>
      </c>
      <c r="M33" s="18" t="s">
        <v>23</v>
      </c>
      <c r="N33" s="19" t="s">
        <v>36</v>
      </c>
    </row>
    <row r="40" spans="9:14" ht="18.75" customHeight="1" x14ac:dyDescent="0.4"/>
  </sheetData>
  <mergeCells count="16">
    <mergeCell ref="I5:L5"/>
    <mergeCell ref="M5:N5"/>
    <mergeCell ref="B5:E5"/>
    <mergeCell ref="F5:G5"/>
    <mergeCell ref="B21:B31"/>
    <mergeCell ref="B7:B13"/>
    <mergeCell ref="C8:C10"/>
    <mergeCell ref="B14:B20"/>
    <mergeCell ref="C15:C16"/>
    <mergeCell ref="I18:I21"/>
    <mergeCell ref="I22:I25"/>
    <mergeCell ref="I26:I28"/>
    <mergeCell ref="I29:I33"/>
    <mergeCell ref="I7:I12"/>
    <mergeCell ref="I13:I14"/>
    <mergeCell ref="I15:I16"/>
  </mergeCells>
  <phoneticPr fontId="2"/>
  <conditionalFormatting sqref="G1:G4 N6:N1048576 G6:G1048576">
    <cfRule type="cellIs" dxfId="1" priority="3" operator="equal">
      <formula>"必須"</formula>
    </cfRule>
  </conditionalFormatting>
  <conditionalFormatting sqref="N1:N4">
    <cfRule type="cellIs" dxfId="0" priority="1" operator="equal">
      <formula>"必須"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テーブル(第１正規化)</vt:lpstr>
      <vt:lpstr>テーブル(第２正規化) </vt:lpstr>
      <vt:lpstr>テーブル(第３正規化) </vt:lpstr>
      <vt:lpstr>テーブル(第３正規化)  (最終)</vt:lpstr>
      <vt:lpstr>テーブル定義(20200114)</vt:lpstr>
      <vt:lpstr>ER図 (20200116)</vt:lpstr>
      <vt:lpstr>テーブル定義(20200115)</vt:lpstr>
      <vt:lpstr>テーブル定義(20200116)</vt:lpstr>
      <vt:lpstr>テーブル定義(20200131)</vt:lpstr>
      <vt:lpstr>ER図 (20200131)</vt:lpstr>
      <vt:lpstr>問題評価</vt:lpstr>
      <vt:lpstr>要件定義 (発表資料作成時)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2020-01-31T00:56:15Z</dcterms:modified>
</cp:coreProperties>
</file>