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GoogleDrive\Desktop\working\covid19_EOC\our_study\SIR\6wave\"/>
    </mc:Choice>
  </mc:AlternateContent>
  <xr:revisionPtr revIDLastSave="0" documentId="13_ncr:1_{9A52E895-165F-4B1D-B727-299EF4D9CFF9}" xr6:coauthVersionLast="47" xr6:coauthVersionMax="47" xr10:uidLastSave="{00000000-0000-0000-0000-000000000000}"/>
  <bookViews>
    <workbookView xWindow="-110" yWindow="490" windowWidth="38620" windowHeight="21220" xr2:uid="{76FDD625-6303-416C-AD59-32F976CE4308}"/>
  </bookViews>
  <sheets>
    <sheet name="短期予測" sheetId="5" r:id="rId1"/>
    <sheet name="var" sheetId="3" state="hidden" r:id="rId2"/>
  </sheets>
  <definedNames>
    <definedName name="_xlnm.Print_Area" localSheetId="0">短期予測!$A$1:$AS$105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M294" i="5" l="1"/>
  <c r="BM295" i="5" s="1"/>
  <c r="BL294" i="5"/>
  <c r="BL295" i="5" s="1"/>
  <c r="BK294" i="5"/>
  <c r="BK295" i="5" s="1"/>
  <c r="BJ294" i="5"/>
  <c r="BJ295" i="5" s="1"/>
  <c r="BI294" i="5"/>
  <c r="BI295" i="5" s="1"/>
  <c r="BH294" i="5"/>
  <c r="BH295" i="5" s="1"/>
  <c r="BG294" i="5"/>
  <c r="BG295" i="5" s="1"/>
  <c r="BF294" i="5"/>
  <c r="BF295" i="5" s="1"/>
  <c r="BD294" i="5"/>
  <c r="BD295" i="5" s="1"/>
  <c r="BC294" i="5"/>
  <c r="BC295" i="5" s="1"/>
  <c r="BB294" i="5"/>
  <c r="BB295" i="5" s="1"/>
  <c r="BA294" i="5"/>
  <c r="BA295" i="5" s="1"/>
  <c r="AZ294" i="5"/>
  <c r="AZ295" i="5" s="1"/>
  <c r="AY294" i="5"/>
  <c r="AY295" i="5" s="1"/>
  <c r="AX294" i="5"/>
  <c r="AX295" i="5" s="1"/>
  <c r="AW294" i="5"/>
  <c r="AW295" i="5" s="1"/>
  <c r="AU294" i="5"/>
  <c r="AU295" i="5" s="1"/>
  <c r="AT294" i="5"/>
  <c r="AT295" i="5" s="1"/>
  <c r="AS294" i="5"/>
  <c r="AS295" i="5" s="1"/>
  <c r="AR294" i="5"/>
  <c r="AR295" i="5" s="1"/>
  <c r="AQ294" i="5"/>
  <c r="AQ295" i="5" s="1"/>
  <c r="AP294" i="5"/>
  <c r="AP295" i="5" s="1"/>
  <c r="AO294" i="5"/>
  <c r="AO295" i="5" s="1"/>
  <c r="AN294" i="5"/>
  <c r="AN295" i="5" s="1"/>
  <c r="AL294" i="5"/>
  <c r="AK294" i="5"/>
  <c r="AJ294" i="5"/>
  <c r="AI294" i="5"/>
  <c r="AH294" i="5"/>
  <c r="AG294" i="5"/>
  <c r="AF294" i="5"/>
  <c r="AE294" i="5"/>
  <c r="AI99" i="5"/>
  <c r="AE99" i="5"/>
  <c r="AA98" i="5"/>
  <c r="F74" i="5"/>
  <c r="I67" i="5"/>
  <c r="B67" i="5"/>
  <c r="I61" i="5"/>
  <c r="I68" i="5" s="1"/>
  <c r="B74" i="5"/>
  <c r="H67" i="5"/>
  <c r="G67" i="5"/>
  <c r="F67" i="5"/>
  <c r="E67" i="5"/>
  <c r="D67" i="5"/>
  <c r="C67" i="5"/>
  <c r="B48" i="5"/>
  <c r="I53" i="5"/>
  <c r="I57" i="5" s="1"/>
  <c r="H53" i="5"/>
  <c r="H57" i="5" s="1"/>
  <c r="G53" i="5"/>
  <c r="G57" i="5" s="1"/>
  <c r="F53" i="5"/>
  <c r="F57" i="5" s="1"/>
  <c r="E53" i="5"/>
  <c r="E57" i="5" s="1"/>
  <c r="D53" i="5"/>
  <c r="D57" i="5" s="1"/>
  <c r="C53" i="5"/>
  <c r="C57" i="5" s="1"/>
  <c r="B53" i="5"/>
  <c r="B57" i="5" s="1"/>
  <c r="I52" i="5"/>
  <c r="H52" i="5"/>
  <c r="G52" i="5"/>
  <c r="F52" i="5"/>
  <c r="E52" i="5"/>
  <c r="D52" i="5"/>
  <c r="D51" i="5" s="1"/>
  <c r="D55" i="5" s="1"/>
  <c r="C52" i="5"/>
  <c r="C51" i="5" s="1"/>
  <c r="C55" i="5" s="1"/>
  <c r="B52" i="5"/>
  <c r="B51" i="5" s="1"/>
  <c r="B55" i="5" s="1"/>
  <c r="B49" i="5"/>
  <c r="H61" i="5"/>
  <c r="G61" i="5"/>
  <c r="F61" i="5"/>
  <c r="E61" i="5"/>
  <c r="D61" i="5"/>
  <c r="C61" i="5"/>
  <c r="B61" i="5"/>
  <c r="B45" i="5"/>
  <c r="C45" i="5" s="1"/>
  <c r="BK293" i="5"/>
  <c r="BB293" i="5"/>
  <c r="AS293" i="5"/>
  <c r="AJ293" i="5"/>
  <c r="AA293" i="5"/>
  <c r="AS160" i="5"/>
  <c r="AY296" i="5" l="1"/>
  <c r="BF296" i="5"/>
  <c r="AZ296" i="5"/>
  <c r="BB296" i="5"/>
  <c r="BH296" i="5"/>
  <c r="BH297" i="5" s="1"/>
  <c r="BJ296" i="5"/>
  <c r="AX296" i="5"/>
  <c r="BD296" i="5"/>
  <c r="BL296" i="5"/>
  <c r="AW296" i="5"/>
  <c r="BA296" i="5"/>
  <c r="BC296" i="5"/>
  <c r="BG296" i="5"/>
  <c r="BG297" i="5" s="1"/>
  <c r="BI296" i="5"/>
  <c r="BI297" i="5" s="1"/>
  <c r="BK296" i="5"/>
  <c r="BK297" i="5" s="1"/>
  <c r="BM296" i="5"/>
  <c r="BM297" i="5" s="1"/>
  <c r="I51" i="5"/>
  <c r="I55" i="5" s="1"/>
  <c r="G51" i="5"/>
  <c r="G55" i="5" s="1"/>
  <c r="F51" i="5"/>
  <c r="F55" i="5" s="1"/>
  <c r="E51" i="5"/>
  <c r="E55" i="5" s="1"/>
  <c r="H51" i="5"/>
  <c r="H55" i="5" s="1"/>
  <c r="I56" i="5"/>
  <c r="I59" i="5" s="1"/>
  <c r="I64" i="5" s="1"/>
  <c r="B68" i="5"/>
  <c r="AN161" i="5" s="1"/>
  <c r="AN162" i="5" s="1"/>
  <c r="D56" i="5"/>
  <c r="F56" i="5"/>
  <c r="E56" i="5"/>
  <c r="G56" i="5"/>
  <c r="H56" i="5"/>
  <c r="F59" i="5"/>
  <c r="F64" i="5" s="1"/>
  <c r="D59" i="5"/>
  <c r="D64" i="5" s="1"/>
  <c r="H59" i="5"/>
  <c r="H64" i="5" s="1"/>
  <c r="G59" i="5"/>
  <c r="G64" i="5" s="1"/>
  <c r="E59" i="5"/>
  <c r="E64" i="5" s="1"/>
  <c r="B56" i="5"/>
  <c r="B59" i="5" s="1"/>
  <c r="B64" i="5" s="1"/>
  <c r="C56" i="5"/>
  <c r="C59" i="5" s="1"/>
  <c r="C64" i="5" s="1"/>
  <c r="AJ98" i="5"/>
  <c r="AS222" i="5"/>
  <c r="BB98" i="5"/>
  <c r="BK98" i="5"/>
  <c r="BT98" i="5"/>
  <c r="B228" i="5"/>
  <c r="I163" i="5"/>
  <c r="I293" i="5" s="1"/>
  <c r="H163" i="5"/>
  <c r="H293" i="5" s="1"/>
  <c r="F163" i="5"/>
  <c r="F293" i="5" s="1"/>
  <c r="E163" i="5"/>
  <c r="E293" i="5" s="1"/>
  <c r="D163" i="5"/>
  <c r="D293" i="5" s="1"/>
  <c r="C163" i="5"/>
  <c r="C293" i="5" s="1"/>
  <c r="B163" i="5"/>
  <c r="B293" i="5" s="1"/>
  <c r="T98" i="5"/>
  <c r="S98" i="5"/>
  <c r="R98" i="5"/>
  <c r="Q98" i="5"/>
  <c r="P98" i="5"/>
  <c r="O98" i="5"/>
  <c r="N98" i="5"/>
  <c r="M98" i="5"/>
  <c r="C74" i="5"/>
  <c r="D74" i="5"/>
  <c r="E74" i="5"/>
  <c r="G74" i="5"/>
  <c r="H74" i="5"/>
  <c r="I74" i="5"/>
  <c r="B75" i="5"/>
  <c r="C75" i="5"/>
  <c r="D75" i="5"/>
  <c r="E75" i="5"/>
  <c r="F75" i="5"/>
  <c r="G75" i="5"/>
  <c r="H75" i="5"/>
  <c r="I75" i="5"/>
  <c r="BL297" i="5" l="1"/>
  <c r="BJ297" i="5"/>
  <c r="BF297" i="5"/>
  <c r="AN223" i="5"/>
  <c r="AN224" i="5" s="1"/>
  <c r="AU161" i="5"/>
  <c r="AU223" i="5"/>
  <c r="AL99" i="5"/>
  <c r="AQ161" i="5"/>
  <c r="AH99" i="5"/>
  <c r="AG99" i="5"/>
  <c r="AT161" i="5"/>
  <c r="AK99" i="5"/>
  <c r="AT223" i="5"/>
  <c r="AT224" i="5" s="1"/>
  <c r="AO161" i="5"/>
  <c r="AO162" i="5" s="1"/>
  <c r="AF99" i="5"/>
  <c r="AO223" i="5"/>
  <c r="AO224" i="5" s="1"/>
  <c r="AS161" i="5"/>
  <c r="AS223" i="5"/>
  <c r="AJ99" i="5"/>
  <c r="BM99" i="5"/>
  <c r="BV99" i="5"/>
  <c r="BV100" i="5" s="1"/>
  <c r="BD99" i="5"/>
  <c r="BD100" i="5" s="1"/>
  <c r="BC99" i="5"/>
  <c r="BC100" i="5" s="1"/>
  <c r="BC101" i="5" s="1"/>
  <c r="BU99" i="5"/>
  <c r="BL99" i="5"/>
  <c r="BB99" i="5"/>
  <c r="BB100" i="5" s="1"/>
  <c r="BK99" i="5"/>
  <c r="BT99" i="5"/>
  <c r="BT100" i="5" s="1"/>
  <c r="BJ99" i="5"/>
  <c r="BA99" i="5"/>
  <c r="BS99" i="5"/>
  <c r="BI99" i="5"/>
  <c r="AZ99" i="5"/>
  <c r="BR99" i="5"/>
  <c r="AY99" i="5"/>
  <c r="BH99" i="5"/>
  <c r="BH100" i="5" s="1"/>
  <c r="BQ99" i="5"/>
  <c r="BQ100" i="5" s="1"/>
  <c r="BQ101" i="5" s="1"/>
  <c r="BG99" i="5"/>
  <c r="AX99" i="5"/>
  <c r="BP99" i="5"/>
  <c r="BP100" i="5" s="1"/>
  <c r="BO99" i="5"/>
  <c r="AW99" i="5"/>
  <c r="AW100" i="5" s="1"/>
  <c r="AW101" i="5" s="1"/>
  <c r="BF99" i="5"/>
  <c r="BF100" i="5" s="1"/>
  <c r="BF101" i="5" s="1"/>
  <c r="Q293" i="5"/>
  <c r="Z99" i="5"/>
  <c r="AI100" i="5" s="1"/>
  <c r="B98" i="5"/>
  <c r="V99" i="5"/>
  <c r="AE100" i="5" s="1"/>
  <c r="AN225" i="5" s="1"/>
  <c r="N293" i="5"/>
  <c r="M293" i="5"/>
  <c r="D98" i="5"/>
  <c r="O293" i="5"/>
  <c r="G98" i="5"/>
  <c r="R293" i="5"/>
  <c r="H98" i="5"/>
  <c r="S293" i="5"/>
  <c r="I98" i="5"/>
  <c r="T293" i="5"/>
  <c r="E98" i="5"/>
  <c r="P293" i="5"/>
  <c r="E65" i="5"/>
  <c r="I65" i="5"/>
  <c r="G163" i="5"/>
  <c r="H65" i="5"/>
  <c r="D65" i="5"/>
  <c r="E68" i="5"/>
  <c r="AQ223" i="5" s="1"/>
  <c r="G65" i="5"/>
  <c r="C65" i="5"/>
  <c r="B65" i="5"/>
  <c r="F65" i="5"/>
  <c r="F68" i="5"/>
  <c r="G68" i="5"/>
  <c r="C68" i="5"/>
  <c r="C228" i="5" s="1"/>
  <c r="H68" i="5"/>
  <c r="D68" i="5"/>
  <c r="AP223" i="5" s="1"/>
  <c r="I228" i="5"/>
  <c r="O99" i="5"/>
  <c r="S99" i="5"/>
  <c r="R99" i="5"/>
  <c r="N99" i="5"/>
  <c r="Q99" i="5"/>
  <c r="M99" i="5"/>
  <c r="T99" i="5"/>
  <c r="P99" i="5"/>
  <c r="F98" i="5"/>
  <c r="C98" i="5"/>
  <c r="AT162" i="5" l="1"/>
  <c r="Y294" i="5"/>
  <c r="Z294" i="5"/>
  <c r="W294" i="5"/>
  <c r="AP161" i="5"/>
  <c r="AS162" i="5"/>
  <c r="AU162" i="5"/>
  <c r="AR161" i="5"/>
  <c r="AR162" i="5" s="1"/>
  <c r="AR223" i="5"/>
  <c r="AR224" i="5" s="1"/>
  <c r="AZ100" i="5"/>
  <c r="X99" i="5"/>
  <c r="AG100" i="5" s="1"/>
  <c r="X294" i="5"/>
  <c r="I69" i="5"/>
  <c r="AC294" i="5"/>
  <c r="Y295" i="5"/>
  <c r="Y296" i="5" s="1"/>
  <c r="AH295" i="5"/>
  <c r="Y99" i="5"/>
  <c r="AH100" i="5" s="1"/>
  <c r="B69" i="5"/>
  <c r="V294" i="5"/>
  <c r="AF295" i="5"/>
  <c r="W295" i="5"/>
  <c r="AA99" i="5"/>
  <c r="AJ100" i="5" s="1"/>
  <c r="AS163" i="5" s="1"/>
  <c r="AA294" i="5"/>
  <c r="AB99" i="5"/>
  <c r="AK100" i="5" s="1"/>
  <c r="AB294" i="5"/>
  <c r="AI295" i="5"/>
  <c r="BK100" i="5"/>
  <c r="BK101" i="5" s="1"/>
  <c r="BL100" i="5"/>
  <c r="BL101" i="5" s="1"/>
  <c r="BL102" i="5" s="1"/>
  <c r="BD101" i="5"/>
  <c r="BS100" i="5"/>
  <c r="AR163" i="5"/>
  <c r="AR225" i="5"/>
  <c r="AW102" i="5"/>
  <c r="AP224" i="5"/>
  <c r="AQ224" i="5"/>
  <c r="AS224" i="5"/>
  <c r="AX100" i="5"/>
  <c r="AX101" i="5" s="1"/>
  <c r="AY100" i="5"/>
  <c r="AY101" i="5" s="1"/>
  <c r="AP162" i="5"/>
  <c r="AQ162" i="5"/>
  <c r="BR100" i="5"/>
  <c r="AU224" i="5"/>
  <c r="AN163" i="5"/>
  <c r="BM100" i="5"/>
  <c r="BM101" i="5" s="1"/>
  <c r="BU100" i="5"/>
  <c r="BJ100" i="5"/>
  <c r="BI100" i="5"/>
  <c r="BI101" i="5" s="1"/>
  <c r="BG100" i="5"/>
  <c r="BF102" i="5"/>
  <c r="BO100" i="5"/>
  <c r="BO101" i="5" s="1"/>
  <c r="BO102" i="5" s="1"/>
  <c r="BO103" i="5" s="1"/>
  <c r="X100" i="5"/>
  <c r="AC99" i="5"/>
  <c r="AL100" i="5" s="1"/>
  <c r="W99" i="5"/>
  <c r="AF100" i="5" s="1"/>
  <c r="Z100" i="5"/>
  <c r="AI101" i="5" s="1"/>
  <c r="V100" i="5"/>
  <c r="AE101" i="5" s="1"/>
  <c r="J163" i="5"/>
  <c r="G293" i="5"/>
  <c r="J293" i="5" s="1"/>
  <c r="Q100" i="5"/>
  <c r="Q294" i="5"/>
  <c r="Z295" i="5" s="1"/>
  <c r="M100" i="5"/>
  <c r="M295" i="5" s="1"/>
  <c r="M294" i="5"/>
  <c r="T100" i="5"/>
  <c r="T295" i="5" s="1"/>
  <c r="T294" i="5"/>
  <c r="P100" i="5"/>
  <c r="P295" i="5" s="1"/>
  <c r="P294" i="5"/>
  <c r="N100" i="5"/>
  <c r="N294" i="5"/>
  <c r="R100" i="5"/>
  <c r="R294" i="5"/>
  <c r="S100" i="5"/>
  <c r="S295" i="5" s="1"/>
  <c r="S294" i="5"/>
  <c r="O100" i="5"/>
  <c r="O294" i="5"/>
  <c r="E69" i="5"/>
  <c r="F228" i="5"/>
  <c r="F69" i="5"/>
  <c r="G228" i="5"/>
  <c r="G69" i="5"/>
  <c r="D228" i="5"/>
  <c r="C69" i="5"/>
  <c r="H69" i="5"/>
  <c r="D69" i="5"/>
  <c r="H228" i="5"/>
  <c r="I229" i="5"/>
  <c r="E228" i="5"/>
  <c r="G229" i="5"/>
  <c r="F99" i="5"/>
  <c r="E99" i="5"/>
  <c r="H99" i="5"/>
  <c r="I99" i="5"/>
  <c r="G99" i="5"/>
  <c r="J98" i="5"/>
  <c r="B99" i="5"/>
  <c r="C99" i="5"/>
  <c r="D99" i="5"/>
  <c r="BT101" i="5" l="1"/>
  <c r="BT102" i="5" s="1"/>
  <c r="Y100" i="5"/>
  <c r="Y101" i="5" s="1"/>
  <c r="BU101" i="5"/>
  <c r="BU102" i="5" s="1"/>
  <c r="BU103" i="5" s="1"/>
  <c r="AA100" i="5"/>
  <c r="BM102" i="5"/>
  <c r="BA100" i="5"/>
  <c r="BA101" i="5" s="1"/>
  <c r="AB100" i="5"/>
  <c r="AQ225" i="5"/>
  <c r="AK101" i="5"/>
  <c r="AP163" i="5"/>
  <c r="AJ101" i="5"/>
  <c r="AS164" i="5" s="1"/>
  <c r="AI296" i="5"/>
  <c r="AR296" i="5"/>
  <c r="AQ163" i="5"/>
  <c r="AQ164" i="5" s="1"/>
  <c r="AQ165" i="5" s="1"/>
  <c r="AB295" i="5"/>
  <c r="AB296" i="5" s="1"/>
  <c r="AK295" i="5"/>
  <c r="AH296" i="5"/>
  <c r="AH297" i="5" s="1"/>
  <c r="AQ296" i="5"/>
  <c r="AS225" i="5"/>
  <c r="AS226" i="5" s="1"/>
  <c r="AC295" i="5"/>
  <c r="AC296" i="5" s="1"/>
  <c r="AL295" i="5"/>
  <c r="AJ295" i="5"/>
  <c r="AA295" i="5"/>
  <c r="AA296" i="5" s="1"/>
  <c r="AF296" i="5"/>
  <c r="AO296" i="5"/>
  <c r="AG101" i="5"/>
  <c r="AP164" i="5" s="1"/>
  <c r="X295" i="5"/>
  <c r="X296" i="5" s="1"/>
  <c r="AG295" i="5"/>
  <c r="V295" i="5"/>
  <c r="V296" i="5" s="1"/>
  <c r="AE295" i="5"/>
  <c r="AN226" i="5"/>
  <c r="AW103" i="5" s="1"/>
  <c r="AP225" i="5"/>
  <c r="BH101" i="5"/>
  <c r="BF103" i="5"/>
  <c r="AT225" i="5"/>
  <c r="BG101" i="5"/>
  <c r="BG102" i="5" s="1"/>
  <c r="AO225" i="5"/>
  <c r="AX102" i="5" s="1"/>
  <c r="AT163" i="5"/>
  <c r="AT164" i="5" s="1"/>
  <c r="AR226" i="5"/>
  <c r="AO163" i="5"/>
  <c r="AR164" i="5"/>
  <c r="AU225" i="5"/>
  <c r="BA102" i="5"/>
  <c r="AH101" i="5"/>
  <c r="AH102" i="5" s="1"/>
  <c r="BB101" i="5"/>
  <c r="AU163" i="5"/>
  <c r="AZ101" i="5"/>
  <c r="AZ102" i="5" s="1"/>
  <c r="AN164" i="5"/>
  <c r="BV101" i="5"/>
  <c r="BV102" i="5" s="1"/>
  <c r="BV103" i="5" s="1"/>
  <c r="BS101" i="5"/>
  <c r="BR101" i="5"/>
  <c r="BR102" i="5" s="1"/>
  <c r="BP101" i="5"/>
  <c r="Z101" i="5"/>
  <c r="AI102" i="5" s="1"/>
  <c r="V101" i="5"/>
  <c r="AE102" i="5" s="1"/>
  <c r="AB101" i="5"/>
  <c r="AK102" i="5" s="1"/>
  <c r="X101" i="5"/>
  <c r="W100" i="5"/>
  <c r="W101" i="5" s="1"/>
  <c r="W102" i="5" s="1"/>
  <c r="AC100" i="5"/>
  <c r="AC101" i="5" s="1"/>
  <c r="AA101" i="5"/>
  <c r="F229" i="5"/>
  <c r="M101" i="5"/>
  <c r="M102" i="5" s="1"/>
  <c r="P101" i="5"/>
  <c r="Y102" i="5" s="1"/>
  <c r="T101" i="5"/>
  <c r="T296" i="5" s="1"/>
  <c r="P102" i="5"/>
  <c r="O101" i="5"/>
  <c r="O295" i="5"/>
  <c r="N101" i="5"/>
  <c r="N295" i="5"/>
  <c r="W296" i="5" s="1"/>
  <c r="Q101" i="5"/>
  <c r="Q295" i="5"/>
  <c r="Z296" i="5" s="1"/>
  <c r="R101" i="5"/>
  <c r="R295" i="5"/>
  <c r="S101" i="5"/>
  <c r="I164" i="5"/>
  <c r="I294" i="5" s="1"/>
  <c r="C164" i="5"/>
  <c r="C294" i="5" s="1"/>
  <c r="E164" i="5"/>
  <c r="E294" i="5" s="1"/>
  <c r="D164" i="5"/>
  <c r="D294" i="5" s="1"/>
  <c r="F164" i="5"/>
  <c r="F294" i="5" s="1"/>
  <c r="B164" i="5"/>
  <c r="B294" i="5" s="1"/>
  <c r="H164" i="5"/>
  <c r="H294" i="5" s="1"/>
  <c r="G164" i="5"/>
  <c r="G294" i="5" s="1"/>
  <c r="C229" i="5"/>
  <c r="H229" i="5"/>
  <c r="I230" i="5"/>
  <c r="J228" i="5"/>
  <c r="E229" i="5"/>
  <c r="D230" i="5"/>
  <c r="D229" i="5"/>
  <c r="J99" i="5"/>
  <c r="E100" i="5"/>
  <c r="C100" i="5"/>
  <c r="F100" i="5"/>
  <c r="D100" i="5"/>
  <c r="B100" i="5"/>
  <c r="H100" i="5"/>
  <c r="B229" i="5"/>
  <c r="G100" i="5"/>
  <c r="I100" i="5"/>
  <c r="G230" i="5"/>
  <c r="AQ226" i="5" l="1"/>
  <c r="AQ227" i="5" s="1"/>
  <c r="AG102" i="5"/>
  <c r="AC297" i="5"/>
  <c r="M296" i="5"/>
  <c r="V297" i="5" s="1"/>
  <c r="P296" i="5"/>
  <c r="Y297" i="5" s="1"/>
  <c r="AH298" i="5" s="1"/>
  <c r="AI297" i="5"/>
  <c r="BJ101" i="5"/>
  <c r="BJ102" i="5" s="1"/>
  <c r="BJ103" i="5" s="1"/>
  <c r="AB297" i="5"/>
  <c r="Y103" i="5"/>
  <c r="AP226" i="5"/>
  <c r="AP227" i="5" s="1"/>
  <c r="AF297" i="5"/>
  <c r="AA102" i="5"/>
  <c r="BF104" i="5"/>
  <c r="AG296" i="5"/>
  <c r="AG297" i="5" s="1"/>
  <c r="AP296" i="5"/>
  <c r="AO297" i="5"/>
  <c r="AO298" i="5" s="1"/>
  <c r="AX297" i="5"/>
  <c r="AQ297" i="5"/>
  <c r="AQ298" i="5" s="1"/>
  <c r="AZ297" i="5"/>
  <c r="AE296" i="5"/>
  <c r="AE297" i="5" s="1"/>
  <c r="AN296" i="5"/>
  <c r="AJ296" i="5"/>
  <c r="AJ297" i="5" s="1"/>
  <c r="AS296" i="5"/>
  <c r="AL101" i="5"/>
  <c r="AL102" i="5" s="1"/>
  <c r="AK296" i="5"/>
  <c r="AK297" i="5" s="1"/>
  <c r="AK298" i="5" s="1"/>
  <c r="AT296" i="5"/>
  <c r="AR297" i="5"/>
  <c r="AR298" i="5" s="1"/>
  <c r="BA297" i="5"/>
  <c r="AL296" i="5"/>
  <c r="AL297" i="5" s="1"/>
  <c r="AL298" i="5" s="1"/>
  <c r="AU296" i="5"/>
  <c r="BO104" i="5"/>
  <c r="BI102" i="5"/>
  <c r="BI103" i="5" s="1"/>
  <c r="AP165" i="5"/>
  <c r="AT165" i="5"/>
  <c r="AT226" i="5"/>
  <c r="AT227" i="5" s="1"/>
  <c r="BC102" i="5"/>
  <c r="BG103" i="5"/>
  <c r="AR165" i="5"/>
  <c r="BD102" i="5"/>
  <c r="BB102" i="5"/>
  <c r="BB103" i="5" s="1"/>
  <c r="BK102" i="5"/>
  <c r="AH103" i="5"/>
  <c r="AH104" i="5" s="1"/>
  <c r="AN227" i="5"/>
  <c r="AR227" i="5"/>
  <c r="BP102" i="5"/>
  <c r="BP103" i="5" s="1"/>
  <c r="AZ103" i="5"/>
  <c r="AZ104" i="5" s="1"/>
  <c r="AY102" i="5"/>
  <c r="AY103" i="5" s="1"/>
  <c r="AF101" i="5"/>
  <c r="AF102" i="5" s="1"/>
  <c r="AF103" i="5" s="1"/>
  <c r="BH102" i="5"/>
  <c r="BH103" i="5" s="1"/>
  <c r="BH104" i="5" s="1"/>
  <c r="BQ102" i="5"/>
  <c r="BQ103" i="5" s="1"/>
  <c r="AN165" i="5"/>
  <c r="BA103" i="5"/>
  <c r="AJ102" i="5"/>
  <c r="AJ103" i="5" s="1"/>
  <c r="T102" i="5"/>
  <c r="T103" i="5" s="1"/>
  <c r="AC102" i="5"/>
  <c r="X102" i="5"/>
  <c r="AG103" i="5" s="1"/>
  <c r="AB102" i="5"/>
  <c r="V102" i="5"/>
  <c r="V103" i="5" s="1"/>
  <c r="Z102" i="5"/>
  <c r="AI103" i="5" s="1"/>
  <c r="D165" i="5"/>
  <c r="D295" i="5" s="1"/>
  <c r="J294" i="5"/>
  <c r="S102" i="5"/>
  <c r="S296" i="5"/>
  <c r="P103" i="5"/>
  <c r="P297" i="5"/>
  <c r="N102" i="5"/>
  <c r="W103" i="5" s="1"/>
  <c r="N296" i="5"/>
  <c r="W297" i="5" s="1"/>
  <c r="R102" i="5"/>
  <c r="R296" i="5"/>
  <c r="AA297" i="5" s="1"/>
  <c r="O102" i="5"/>
  <c r="O296" i="5"/>
  <c r="X297" i="5" s="1"/>
  <c r="I165" i="5"/>
  <c r="I295" i="5" s="1"/>
  <c r="Q102" i="5"/>
  <c r="Q296" i="5"/>
  <c r="Z297" i="5" s="1"/>
  <c r="M103" i="5"/>
  <c r="M297" i="5"/>
  <c r="B166" i="5"/>
  <c r="B165" i="5"/>
  <c r="B295" i="5" s="1"/>
  <c r="E165" i="5"/>
  <c r="E295" i="5" s="1"/>
  <c r="H165" i="5"/>
  <c r="H295" i="5" s="1"/>
  <c r="D166" i="5"/>
  <c r="D296" i="5" s="1"/>
  <c r="F165" i="5"/>
  <c r="F295" i="5" s="1"/>
  <c r="C165" i="5"/>
  <c r="C295" i="5" s="1"/>
  <c r="G165" i="5"/>
  <c r="G295" i="5" s="1"/>
  <c r="E230" i="5"/>
  <c r="F230" i="5"/>
  <c r="C230" i="5"/>
  <c r="H230" i="5"/>
  <c r="I231" i="5"/>
  <c r="J229" i="5"/>
  <c r="J164" i="5"/>
  <c r="I101" i="5"/>
  <c r="B230" i="5"/>
  <c r="D231" i="5"/>
  <c r="C101" i="5"/>
  <c r="E101" i="5"/>
  <c r="B101" i="5"/>
  <c r="G101" i="5"/>
  <c r="H101" i="5"/>
  <c r="J100" i="5"/>
  <c r="D101" i="5"/>
  <c r="F101" i="5"/>
  <c r="AQ299" i="5" l="1"/>
  <c r="V298" i="5"/>
  <c r="Y298" i="5"/>
  <c r="AE298" i="5"/>
  <c r="AU164" i="5"/>
  <c r="AU165" i="5" s="1"/>
  <c r="AA103" i="5"/>
  <c r="AF298" i="5"/>
  <c r="AI298" i="5"/>
  <c r="AJ298" i="5"/>
  <c r="AG298" i="5"/>
  <c r="AH299" i="5"/>
  <c r="AO164" i="5"/>
  <c r="AO165" i="5" s="1"/>
  <c r="AO166" i="5" s="1"/>
  <c r="BO105" i="5"/>
  <c r="AE299" i="5"/>
  <c r="AU226" i="5"/>
  <c r="AU227" i="5" s="1"/>
  <c r="BS102" i="5"/>
  <c r="BS103" i="5" s="1"/>
  <c r="BS104" i="5" s="1"/>
  <c r="BS105" i="5" s="1"/>
  <c r="BJ104" i="5"/>
  <c r="Y104" i="5"/>
  <c r="AH105" i="5" s="1"/>
  <c r="AB103" i="5"/>
  <c r="AB104" i="5" s="1"/>
  <c r="T297" i="5"/>
  <c r="AC298" i="5" s="1"/>
  <c r="AC299" i="5" s="1"/>
  <c r="AC103" i="5"/>
  <c r="AC104" i="5" s="1"/>
  <c r="AS227" i="5"/>
  <c r="AS228" i="5" s="1"/>
  <c r="AO226" i="5"/>
  <c r="AO227" i="5" s="1"/>
  <c r="AO228" i="5" s="1"/>
  <c r="BQ104" i="5"/>
  <c r="BQ105" i="5" s="1"/>
  <c r="AT297" i="5"/>
  <c r="AT298" i="5" s="1"/>
  <c r="AT299" i="5" s="1"/>
  <c r="BC297" i="5"/>
  <c r="AS297" i="5"/>
  <c r="AS298" i="5" s="1"/>
  <c r="BB297" i="5"/>
  <c r="AU297" i="5"/>
  <c r="AU298" i="5" s="1"/>
  <c r="AU299" i="5" s="1"/>
  <c r="BD297" i="5"/>
  <c r="BA298" i="5"/>
  <c r="BA299" i="5" s="1"/>
  <c r="BJ298" i="5"/>
  <c r="AN297" i="5"/>
  <c r="AN298" i="5" s="1"/>
  <c r="AN299" i="5" s="1"/>
  <c r="AW297" i="5"/>
  <c r="BP104" i="5"/>
  <c r="AZ298" i="5"/>
  <c r="AZ299" i="5" s="1"/>
  <c r="AZ300" i="5" s="1"/>
  <c r="BI298" i="5"/>
  <c r="BI299" i="5" s="1"/>
  <c r="BI300" i="5" s="1"/>
  <c r="AX298" i="5"/>
  <c r="AX299" i="5" s="1"/>
  <c r="BG298" i="5"/>
  <c r="AP297" i="5"/>
  <c r="AP298" i="5" s="1"/>
  <c r="AP299" i="5" s="1"/>
  <c r="AY297" i="5"/>
  <c r="BI104" i="5"/>
  <c r="BI105" i="5" s="1"/>
  <c r="BR103" i="5"/>
  <c r="BR104" i="5" s="1"/>
  <c r="BR105" i="5" s="1"/>
  <c r="BR106" i="5" s="1"/>
  <c r="AR166" i="5"/>
  <c r="BM103" i="5"/>
  <c r="AP228" i="5"/>
  <c r="AQ228" i="5"/>
  <c r="AQ229" i="5" s="1"/>
  <c r="AJ104" i="5"/>
  <c r="AR228" i="5"/>
  <c r="AO167" i="5"/>
  <c r="AE103" i="5"/>
  <c r="AE104" i="5" s="1"/>
  <c r="AL103" i="5"/>
  <c r="AU166" i="5" s="1"/>
  <c r="AS165" i="5"/>
  <c r="AS166" i="5" s="1"/>
  <c r="AK103" i="5"/>
  <c r="AP166" i="5"/>
  <c r="AW104" i="5"/>
  <c r="BA104" i="5"/>
  <c r="AY104" i="5"/>
  <c r="BH105" i="5" s="1"/>
  <c r="BK103" i="5"/>
  <c r="BK104" i="5" s="1"/>
  <c r="BT103" i="5"/>
  <c r="BC103" i="5"/>
  <c r="BC104" i="5" s="1"/>
  <c r="BL103" i="5"/>
  <c r="AF104" i="5"/>
  <c r="AQ166" i="5"/>
  <c r="AQ167" i="5" s="1"/>
  <c r="X103" i="5"/>
  <c r="AG104" i="5" s="1"/>
  <c r="Z103" i="5"/>
  <c r="AI104" i="5" s="1"/>
  <c r="V104" i="5"/>
  <c r="I166" i="5"/>
  <c r="I296" i="5" s="1"/>
  <c r="J295" i="5"/>
  <c r="B296" i="5"/>
  <c r="N103" i="5"/>
  <c r="W104" i="5" s="1"/>
  <c r="N297" i="5"/>
  <c r="W298" i="5" s="1"/>
  <c r="R103" i="5"/>
  <c r="AA104" i="5" s="1"/>
  <c r="R297" i="5"/>
  <c r="AA298" i="5" s="1"/>
  <c r="P104" i="5"/>
  <c r="P298" i="5"/>
  <c r="Y299" i="5" s="1"/>
  <c r="T104" i="5"/>
  <c r="T298" i="5"/>
  <c r="Q103" i="5"/>
  <c r="Q297" i="5"/>
  <c r="Z298" i="5" s="1"/>
  <c r="O103" i="5"/>
  <c r="O297" i="5"/>
  <c r="X298" i="5" s="1"/>
  <c r="S103" i="5"/>
  <c r="S297" i="5"/>
  <c r="AB298" i="5" s="1"/>
  <c r="M104" i="5"/>
  <c r="M298" i="5"/>
  <c r="V299" i="5" s="1"/>
  <c r="H166" i="5"/>
  <c r="H296" i="5" s="1"/>
  <c r="D167" i="5"/>
  <c r="E231" i="5"/>
  <c r="F166" i="5"/>
  <c r="F296" i="5" s="1"/>
  <c r="C166" i="5"/>
  <c r="C296" i="5" s="1"/>
  <c r="E166" i="5"/>
  <c r="E296" i="5" s="1"/>
  <c r="F231" i="5"/>
  <c r="G166" i="5"/>
  <c r="G296" i="5" s="1"/>
  <c r="C231" i="5"/>
  <c r="G231" i="5"/>
  <c r="J230" i="5"/>
  <c r="D232" i="5"/>
  <c r="J165" i="5"/>
  <c r="C102" i="5"/>
  <c r="F102" i="5"/>
  <c r="B102" i="5"/>
  <c r="E102" i="5"/>
  <c r="B231" i="5"/>
  <c r="I102" i="5"/>
  <c r="G102" i="5"/>
  <c r="J101" i="5"/>
  <c r="D102" i="5"/>
  <c r="H102" i="5"/>
  <c r="H231" i="5"/>
  <c r="V105" i="5" l="1"/>
  <c r="BJ299" i="5"/>
  <c r="BJ300" i="5" s="1"/>
  <c r="BB104" i="5"/>
  <c r="BB105" i="5" s="1"/>
  <c r="AL299" i="5"/>
  <c r="AL300" i="5" s="1"/>
  <c r="AE300" i="5"/>
  <c r="AI299" i="5"/>
  <c r="AF299" i="5"/>
  <c r="AH300" i="5"/>
  <c r="AK299" i="5"/>
  <c r="Y105" i="5"/>
  <c r="AH106" i="5" s="1"/>
  <c r="AJ299" i="5"/>
  <c r="AO299" i="5"/>
  <c r="AO300" i="5" s="1"/>
  <c r="BG299" i="5"/>
  <c r="BG300" i="5" s="1"/>
  <c r="AR299" i="5"/>
  <c r="AR300" i="5" s="1"/>
  <c r="AG299" i="5"/>
  <c r="AQ230" i="5"/>
  <c r="AQ231" i="5" s="1"/>
  <c r="BD103" i="5"/>
  <c r="BD104" i="5" s="1"/>
  <c r="AQ300" i="5"/>
  <c r="AQ301" i="5" s="1"/>
  <c r="AX103" i="5"/>
  <c r="AX104" i="5" s="1"/>
  <c r="AX105" i="5" s="1"/>
  <c r="I167" i="5"/>
  <c r="I297" i="5" s="1"/>
  <c r="AU300" i="5"/>
  <c r="AU301" i="5" s="1"/>
  <c r="BI301" i="5"/>
  <c r="AP300" i="5"/>
  <c r="AN300" i="5"/>
  <c r="AS299" i="5"/>
  <c r="I232" i="5"/>
  <c r="AK104" i="5"/>
  <c r="AK105" i="5" s="1"/>
  <c r="AO229" i="5"/>
  <c r="BT104" i="5"/>
  <c r="BT105" i="5" s="1"/>
  <c r="AE105" i="5"/>
  <c r="AE106" i="5" s="1"/>
  <c r="AS167" i="5"/>
  <c r="AS168" i="5" s="1"/>
  <c r="AY298" i="5"/>
  <c r="AY299" i="5" s="1"/>
  <c r="AY300" i="5" s="1"/>
  <c r="BH298" i="5"/>
  <c r="AW298" i="5"/>
  <c r="AW299" i="5" s="1"/>
  <c r="AW300" i="5" s="1"/>
  <c r="BF298" i="5"/>
  <c r="BF299" i="5" s="1"/>
  <c r="BF300" i="5" s="1"/>
  <c r="BF301" i="5" s="1"/>
  <c r="BD298" i="5"/>
  <c r="BD299" i="5" s="1"/>
  <c r="BD300" i="5" s="1"/>
  <c r="BM298" i="5"/>
  <c r="BM299" i="5" s="1"/>
  <c r="BM300" i="5" s="1"/>
  <c r="BM301" i="5" s="1"/>
  <c r="AQ168" i="5"/>
  <c r="D297" i="5"/>
  <c r="BA105" i="5"/>
  <c r="BB298" i="5"/>
  <c r="BB299" i="5" s="1"/>
  <c r="BK298" i="5"/>
  <c r="BK299" i="5" s="1"/>
  <c r="BK300" i="5" s="1"/>
  <c r="BC298" i="5"/>
  <c r="BC299" i="5" s="1"/>
  <c r="BC300" i="5" s="1"/>
  <c r="BL298" i="5"/>
  <c r="BL299" i="5" s="1"/>
  <c r="BL300" i="5" s="1"/>
  <c r="AP167" i="5"/>
  <c r="AO168" i="5"/>
  <c r="AR229" i="5"/>
  <c r="BA106" i="5" s="1"/>
  <c r="BF105" i="5"/>
  <c r="AR167" i="5"/>
  <c r="BQ106" i="5"/>
  <c r="AZ105" i="5"/>
  <c r="AN228" i="5"/>
  <c r="AN229" i="5" s="1"/>
  <c r="AT166" i="5"/>
  <c r="AT228" i="5"/>
  <c r="AP229" i="5"/>
  <c r="BK105" i="5"/>
  <c r="BK106" i="5" s="1"/>
  <c r="AN166" i="5"/>
  <c r="AN167" i="5" s="1"/>
  <c r="BV104" i="5"/>
  <c r="BJ105" i="5"/>
  <c r="AL104" i="5"/>
  <c r="AL105" i="5" s="1"/>
  <c r="AU228" i="5"/>
  <c r="AU229" i="5" s="1"/>
  <c r="AU230" i="5" s="1"/>
  <c r="AJ105" i="5"/>
  <c r="AF105" i="5"/>
  <c r="BL104" i="5"/>
  <c r="BL105" i="5" s="1"/>
  <c r="BU104" i="5"/>
  <c r="BU105" i="5" s="1"/>
  <c r="BU106" i="5" s="1"/>
  <c r="AS229" i="5"/>
  <c r="AY105" i="5"/>
  <c r="AC105" i="5"/>
  <c r="Z104" i="5"/>
  <c r="AI105" i="5" s="1"/>
  <c r="X104" i="5"/>
  <c r="J296" i="5"/>
  <c r="P105" i="5"/>
  <c r="P299" i="5"/>
  <c r="Y300" i="5" s="1"/>
  <c r="N104" i="5"/>
  <c r="W105" i="5" s="1"/>
  <c r="N298" i="5"/>
  <c r="W299" i="5" s="1"/>
  <c r="S104" i="5"/>
  <c r="AB105" i="5" s="1"/>
  <c r="S298" i="5"/>
  <c r="AB299" i="5" s="1"/>
  <c r="T105" i="5"/>
  <c r="T299" i="5"/>
  <c r="AC300" i="5" s="1"/>
  <c r="R104" i="5"/>
  <c r="AA105" i="5" s="1"/>
  <c r="R298" i="5"/>
  <c r="AA299" i="5" s="1"/>
  <c r="Q104" i="5"/>
  <c r="Q298" i="5"/>
  <c r="Z299" i="5" s="1"/>
  <c r="B167" i="5"/>
  <c r="B297" i="5" s="1"/>
  <c r="M105" i="5"/>
  <c r="V106" i="5" s="1"/>
  <c r="M299" i="5"/>
  <c r="V300" i="5" s="1"/>
  <c r="O104" i="5"/>
  <c r="O298" i="5"/>
  <c r="X299" i="5" s="1"/>
  <c r="E232" i="5"/>
  <c r="F233" i="5"/>
  <c r="F167" i="5"/>
  <c r="F297" i="5" s="1"/>
  <c r="F232" i="5"/>
  <c r="H167" i="5"/>
  <c r="H297" i="5" s="1"/>
  <c r="D168" i="5"/>
  <c r="D298" i="5" s="1"/>
  <c r="C167" i="5"/>
  <c r="C297" i="5" s="1"/>
  <c r="E167" i="5"/>
  <c r="E297" i="5" s="1"/>
  <c r="G167" i="5"/>
  <c r="G297" i="5" s="1"/>
  <c r="G232" i="5"/>
  <c r="C232" i="5"/>
  <c r="D233" i="5"/>
  <c r="I103" i="5"/>
  <c r="H103" i="5"/>
  <c r="F103" i="5"/>
  <c r="C103" i="5"/>
  <c r="H232" i="5"/>
  <c r="B232" i="5"/>
  <c r="G103" i="5"/>
  <c r="E103" i="5"/>
  <c r="B103" i="5"/>
  <c r="D103" i="5"/>
  <c r="J231" i="5"/>
  <c r="J102" i="5"/>
  <c r="J166" i="5"/>
  <c r="AK106" i="5" l="1"/>
  <c r="AN168" i="5"/>
  <c r="AN169" i="5" s="1"/>
  <c r="AT229" i="5"/>
  <c r="AX106" i="5"/>
  <c r="AK300" i="5"/>
  <c r="AQ169" i="5"/>
  <c r="AT167" i="5"/>
  <c r="AE107" i="5"/>
  <c r="Y106" i="5"/>
  <c r="AH107" i="5" s="1"/>
  <c r="AQ232" i="5" s="1"/>
  <c r="X105" i="5"/>
  <c r="BB300" i="5"/>
  <c r="AW301" i="5"/>
  <c r="AW302" i="5" s="1"/>
  <c r="BB106" i="5"/>
  <c r="BK301" i="5"/>
  <c r="Y301" i="5"/>
  <c r="I168" i="5"/>
  <c r="I298" i="5" s="1"/>
  <c r="BA300" i="5"/>
  <c r="BG104" i="5"/>
  <c r="BG105" i="5" s="1"/>
  <c r="BG106" i="5" s="1"/>
  <c r="BG107" i="5" s="1"/>
  <c r="BC301" i="5"/>
  <c r="BC302" i="5" s="1"/>
  <c r="AI300" i="5"/>
  <c r="BM302" i="5"/>
  <c r="BM303" i="5" s="1"/>
  <c r="BM104" i="5"/>
  <c r="BM105" i="5" s="1"/>
  <c r="AX300" i="5"/>
  <c r="AX301" i="5" s="1"/>
  <c r="AY301" i="5"/>
  <c r="AE301" i="5"/>
  <c r="AL301" i="5"/>
  <c r="AU302" i="5" s="1"/>
  <c r="BB301" i="5"/>
  <c r="AZ301" i="5"/>
  <c r="AZ302" i="5" s="1"/>
  <c r="BG301" i="5"/>
  <c r="BG302" i="5" s="1"/>
  <c r="AH301" i="5"/>
  <c r="AH302" i="5" s="1"/>
  <c r="AR301" i="5"/>
  <c r="AF300" i="5"/>
  <c r="AO301" i="5" s="1"/>
  <c r="I233" i="5"/>
  <c r="BD301" i="5"/>
  <c r="BD302" i="5" s="1"/>
  <c r="AS300" i="5"/>
  <c r="AG300" i="5"/>
  <c r="AJ300" i="5"/>
  <c r="AT300" i="5"/>
  <c r="AT301" i="5" s="1"/>
  <c r="AN301" i="5"/>
  <c r="BH299" i="5"/>
  <c r="BH300" i="5" s="1"/>
  <c r="BH301" i="5" s="1"/>
  <c r="AN230" i="5"/>
  <c r="AN231" i="5" s="1"/>
  <c r="AT230" i="5"/>
  <c r="AT168" i="5"/>
  <c r="AT169" i="5" s="1"/>
  <c r="BL301" i="5"/>
  <c r="AS230" i="5"/>
  <c r="BB107" i="5" s="1"/>
  <c r="BJ106" i="5"/>
  <c r="BJ107" i="5" s="1"/>
  <c r="BD105" i="5"/>
  <c r="BD106" i="5" s="1"/>
  <c r="BD107" i="5" s="1"/>
  <c r="BK107" i="5"/>
  <c r="BS106" i="5"/>
  <c r="BS107" i="5" s="1"/>
  <c r="AT231" i="5"/>
  <c r="AN170" i="5"/>
  <c r="AN232" i="5"/>
  <c r="AP168" i="5"/>
  <c r="AP169" i="5" s="1"/>
  <c r="BT106" i="5"/>
  <c r="BT107" i="5" s="1"/>
  <c r="BT108" i="5" s="1"/>
  <c r="AZ106" i="5"/>
  <c r="AZ107" i="5" s="1"/>
  <c r="AZ108" i="5" s="1"/>
  <c r="BI106" i="5"/>
  <c r="BO106" i="5"/>
  <c r="BC105" i="5"/>
  <c r="BC106" i="5" s="1"/>
  <c r="AW105" i="5"/>
  <c r="AW106" i="5" s="1"/>
  <c r="AY106" i="5"/>
  <c r="AF106" i="5"/>
  <c r="AL106" i="5"/>
  <c r="AU167" i="5"/>
  <c r="AU168" i="5" s="1"/>
  <c r="AO230" i="5"/>
  <c r="AX107" i="5" s="1"/>
  <c r="AR168" i="5"/>
  <c r="AJ106" i="5"/>
  <c r="AG105" i="5"/>
  <c r="AG106" i="5" s="1"/>
  <c r="AR230" i="5"/>
  <c r="BA107" i="5" s="1"/>
  <c r="BH106" i="5"/>
  <c r="Z105" i="5"/>
  <c r="AI106" i="5" s="1"/>
  <c r="AC106" i="5"/>
  <c r="B168" i="5"/>
  <c r="B298" i="5" s="1"/>
  <c r="J297" i="5"/>
  <c r="H168" i="5"/>
  <c r="H298" i="5" s="1"/>
  <c r="T106" i="5"/>
  <c r="T300" i="5"/>
  <c r="AC301" i="5" s="1"/>
  <c r="M106" i="5"/>
  <c r="V107" i="5" s="1"/>
  <c r="AE108" i="5" s="1"/>
  <c r="M300" i="5"/>
  <c r="V301" i="5" s="1"/>
  <c r="O105" i="5"/>
  <c r="X106" i="5" s="1"/>
  <c r="O299" i="5"/>
  <c r="X300" i="5" s="1"/>
  <c r="N105" i="5"/>
  <c r="W106" i="5" s="1"/>
  <c r="N299" i="5"/>
  <c r="W300" i="5" s="1"/>
  <c r="Q105" i="5"/>
  <c r="Q299" i="5"/>
  <c r="Z300" i="5" s="1"/>
  <c r="S105" i="5"/>
  <c r="AB106" i="5" s="1"/>
  <c r="AK107" i="5" s="1"/>
  <c r="S299" i="5"/>
  <c r="AB300" i="5" s="1"/>
  <c r="P106" i="5"/>
  <c r="P300" i="5"/>
  <c r="R105" i="5"/>
  <c r="AA106" i="5" s="1"/>
  <c r="R299" i="5"/>
  <c r="AA300" i="5" s="1"/>
  <c r="E233" i="5"/>
  <c r="C168" i="5"/>
  <c r="C298" i="5" s="1"/>
  <c r="F168" i="5"/>
  <c r="F298" i="5" s="1"/>
  <c r="D169" i="5"/>
  <c r="E168" i="5"/>
  <c r="E298" i="5" s="1"/>
  <c r="G168" i="5"/>
  <c r="G298" i="5" s="1"/>
  <c r="G233" i="5"/>
  <c r="D234" i="5"/>
  <c r="J232" i="5"/>
  <c r="H79" i="5" s="1"/>
  <c r="J167" i="5"/>
  <c r="C79" i="5" s="1"/>
  <c r="C233" i="5"/>
  <c r="C104" i="5"/>
  <c r="H104" i="5"/>
  <c r="D104" i="5"/>
  <c r="J103" i="5"/>
  <c r="G104" i="5"/>
  <c r="F104" i="5"/>
  <c r="E104" i="5"/>
  <c r="B233" i="5"/>
  <c r="B104" i="5"/>
  <c r="H233" i="5"/>
  <c r="I104" i="5"/>
  <c r="BF302" i="5" l="1"/>
  <c r="BP105" i="5"/>
  <c r="BP106" i="5" s="1"/>
  <c r="BP107" i="5" s="1"/>
  <c r="AQ170" i="5"/>
  <c r="BL302" i="5"/>
  <c r="BL303" i="5" s="1"/>
  <c r="AQ302" i="5"/>
  <c r="AQ303" i="5" s="1"/>
  <c r="BV105" i="5"/>
  <c r="BV106" i="5" s="1"/>
  <c r="Y107" i="5"/>
  <c r="AH108" i="5" s="1"/>
  <c r="BP108" i="5"/>
  <c r="I234" i="5"/>
  <c r="BH302" i="5"/>
  <c r="AI301" i="5"/>
  <c r="AX302" i="5"/>
  <c r="AJ301" i="5"/>
  <c r="BI302" i="5"/>
  <c r="BI303" i="5" s="1"/>
  <c r="AR302" i="5"/>
  <c r="AE302" i="5"/>
  <c r="BF303" i="5"/>
  <c r="AG301" i="5"/>
  <c r="I169" i="5"/>
  <c r="I299" i="5" s="1"/>
  <c r="AS301" i="5"/>
  <c r="AS302" i="5" s="1"/>
  <c r="BG303" i="5"/>
  <c r="BC107" i="5"/>
  <c r="BC108" i="5" s="1"/>
  <c r="BD303" i="5"/>
  <c r="AK301" i="5"/>
  <c r="AT302" i="5" s="1"/>
  <c r="D299" i="5"/>
  <c r="BK302" i="5"/>
  <c r="AW107" i="5"/>
  <c r="AW108" i="5" s="1"/>
  <c r="AW109" i="5" s="1"/>
  <c r="AP301" i="5"/>
  <c r="AZ303" i="5"/>
  <c r="AZ304" i="5" s="1"/>
  <c r="AY302" i="5"/>
  <c r="BA301" i="5"/>
  <c r="BA302" i="5" s="1"/>
  <c r="BJ301" i="5"/>
  <c r="AL302" i="5"/>
  <c r="AU303" i="5" s="1"/>
  <c r="AN302" i="5"/>
  <c r="AF107" i="5"/>
  <c r="AF301" i="5"/>
  <c r="AL107" i="5"/>
  <c r="AU169" i="5"/>
  <c r="AU170" i="5" s="1"/>
  <c r="BS108" i="5"/>
  <c r="AP230" i="5"/>
  <c r="AP231" i="5" s="1"/>
  <c r="BM106" i="5"/>
  <c r="BM107" i="5" s="1"/>
  <c r="BM108" i="5" s="1"/>
  <c r="BK108" i="5"/>
  <c r="BT109" i="5" s="1"/>
  <c r="AJ107" i="5"/>
  <c r="AZ109" i="5"/>
  <c r="AS231" i="5"/>
  <c r="AQ171" i="5"/>
  <c r="AU231" i="5"/>
  <c r="AO169" i="5"/>
  <c r="AO170" i="5" s="1"/>
  <c r="BH107" i="5"/>
  <c r="AS169" i="5"/>
  <c r="AS170" i="5" s="1"/>
  <c r="AO231" i="5"/>
  <c r="AO232" i="5" s="1"/>
  <c r="AG107" i="5"/>
  <c r="AP170" i="5" s="1"/>
  <c r="BQ107" i="5"/>
  <c r="BJ108" i="5"/>
  <c r="BF106" i="5"/>
  <c r="BF107" i="5" s="1"/>
  <c r="AN171" i="5"/>
  <c r="AR169" i="5"/>
  <c r="AQ233" i="5"/>
  <c r="AR231" i="5"/>
  <c r="BL106" i="5"/>
  <c r="BG108" i="5"/>
  <c r="BI107" i="5"/>
  <c r="BI108" i="5" s="1"/>
  <c r="BI109" i="5" s="1"/>
  <c r="BR107" i="5"/>
  <c r="AT170" i="5"/>
  <c r="AN233" i="5"/>
  <c r="AT232" i="5"/>
  <c r="AC107" i="5"/>
  <c r="Z106" i="5"/>
  <c r="AI107" i="5" s="1"/>
  <c r="H169" i="5"/>
  <c r="H299" i="5" s="1"/>
  <c r="H170" i="5"/>
  <c r="H300" i="5" s="1"/>
  <c r="J298" i="5"/>
  <c r="R106" i="5"/>
  <c r="AA107" i="5" s="1"/>
  <c r="R300" i="5"/>
  <c r="AA301" i="5" s="1"/>
  <c r="S106" i="5"/>
  <c r="AB107" i="5" s="1"/>
  <c r="AK108" i="5" s="1"/>
  <c r="S300" i="5"/>
  <c r="AB301" i="5" s="1"/>
  <c r="M107" i="5"/>
  <c r="V108" i="5" s="1"/>
  <c r="AE109" i="5" s="1"/>
  <c r="M301" i="5"/>
  <c r="V302" i="5" s="1"/>
  <c r="P107" i="5"/>
  <c r="Y108" i="5" s="1"/>
  <c r="AH109" i="5" s="1"/>
  <c r="P301" i="5"/>
  <c r="Y302" i="5" s="1"/>
  <c r="O106" i="5"/>
  <c r="X107" i="5" s="1"/>
  <c r="O300" i="5"/>
  <c r="X301" i="5" s="1"/>
  <c r="T107" i="5"/>
  <c r="T301" i="5"/>
  <c r="AC302" i="5" s="1"/>
  <c r="Q106" i="5"/>
  <c r="Q300" i="5"/>
  <c r="Z301" i="5" s="1"/>
  <c r="N106" i="5"/>
  <c r="W107" i="5" s="1"/>
  <c r="N300" i="5"/>
  <c r="W301" i="5" s="1"/>
  <c r="C85" i="5"/>
  <c r="C91" i="5"/>
  <c r="B169" i="5"/>
  <c r="B299" i="5" s="1"/>
  <c r="F234" i="5"/>
  <c r="E234" i="5"/>
  <c r="F169" i="5"/>
  <c r="F299" i="5" s="1"/>
  <c r="C169" i="5"/>
  <c r="C299" i="5" s="1"/>
  <c r="I170" i="5"/>
  <c r="I300" i="5" s="1"/>
  <c r="E169" i="5"/>
  <c r="E299" i="5" s="1"/>
  <c r="D170" i="5"/>
  <c r="D300" i="5" s="1"/>
  <c r="G169" i="5"/>
  <c r="G299" i="5" s="1"/>
  <c r="G234" i="5"/>
  <c r="J233" i="5"/>
  <c r="B105" i="5"/>
  <c r="I105" i="5"/>
  <c r="J104" i="5"/>
  <c r="F105" i="5"/>
  <c r="D105" i="5"/>
  <c r="B234" i="5"/>
  <c r="H234" i="5"/>
  <c r="J168" i="5"/>
  <c r="E105" i="5"/>
  <c r="H105" i="5"/>
  <c r="C105" i="5"/>
  <c r="C234" i="5"/>
  <c r="G105" i="5"/>
  <c r="BF108" i="5" l="1"/>
  <c r="BF109" i="5" s="1"/>
  <c r="BF110" i="5" s="1"/>
  <c r="BJ302" i="5"/>
  <c r="BJ303" i="5" s="1"/>
  <c r="BI304" i="5"/>
  <c r="BI305" i="5" s="1"/>
  <c r="BH303" i="5"/>
  <c r="AL108" i="5"/>
  <c r="AH303" i="5"/>
  <c r="AG302" i="5"/>
  <c r="AF302" i="5"/>
  <c r="AJ302" i="5"/>
  <c r="BB302" i="5"/>
  <c r="BB303" i="5" s="1"/>
  <c r="AY107" i="5"/>
  <c r="AY108" i="5" s="1"/>
  <c r="AO302" i="5"/>
  <c r="AO303" i="5" s="1"/>
  <c r="AE303" i="5"/>
  <c r="AN303" i="5"/>
  <c r="AN304" i="5" s="1"/>
  <c r="AW303" i="5"/>
  <c r="AW304" i="5" s="1"/>
  <c r="AW305" i="5" s="1"/>
  <c r="BI110" i="5"/>
  <c r="AT303" i="5"/>
  <c r="BF304" i="5"/>
  <c r="BF305" i="5" s="1"/>
  <c r="BF306" i="5" s="1"/>
  <c r="AP302" i="5"/>
  <c r="AP303" i="5" s="1"/>
  <c r="AX303" i="5"/>
  <c r="AX304" i="5" s="1"/>
  <c r="AF108" i="5"/>
  <c r="AO171" i="5" s="1"/>
  <c r="BD304" i="5"/>
  <c r="AU171" i="5"/>
  <c r="AL303" i="5"/>
  <c r="AI302" i="5"/>
  <c r="AR303" i="5" s="1"/>
  <c r="BM304" i="5"/>
  <c r="BA303" i="5"/>
  <c r="BJ304" i="5" s="1"/>
  <c r="BS109" i="5"/>
  <c r="AZ110" i="5"/>
  <c r="AX108" i="5"/>
  <c r="AX109" i="5" s="1"/>
  <c r="BQ108" i="5"/>
  <c r="BC303" i="5"/>
  <c r="BV107" i="5"/>
  <c r="BV108" i="5" s="1"/>
  <c r="BV109" i="5" s="1"/>
  <c r="AK302" i="5"/>
  <c r="AJ108" i="5"/>
  <c r="AS171" i="5" s="1"/>
  <c r="BR108" i="5"/>
  <c r="BR109" i="5" s="1"/>
  <c r="BR110" i="5" s="1"/>
  <c r="AS232" i="5"/>
  <c r="AS233" i="5" s="1"/>
  <c r="BB108" i="5"/>
  <c r="AR170" i="5"/>
  <c r="AN172" i="5"/>
  <c r="AG108" i="5"/>
  <c r="BO107" i="5"/>
  <c r="BO108" i="5" s="1"/>
  <c r="BO109" i="5" s="1"/>
  <c r="BO110" i="5" s="1"/>
  <c r="BO111" i="5" s="1"/>
  <c r="AT233" i="5"/>
  <c r="BL107" i="5"/>
  <c r="BL108" i="5" s="1"/>
  <c r="BL109" i="5" s="1"/>
  <c r="BU107" i="5"/>
  <c r="BU108" i="5" s="1"/>
  <c r="AQ172" i="5"/>
  <c r="AN234" i="5"/>
  <c r="AU232" i="5"/>
  <c r="AU233" i="5" s="1"/>
  <c r="BD108" i="5"/>
  <c r="AP232" i="5"/>
  <c r="AT171" i="5"/>
  <c r="AR232" i="5"/>
  <c r="BP109" i="5"/>
  <c r="AW110" i="5"/>
  <c r="BF111" i="5" s="1"/>
  <c r="BA108" i="5"/>
  <c r="BA109" i="5" s="1"/>
  <c r="BC109" i="5"/>
  <c r="AQ234" i="5"/>
  <c r="AC108" i="5"/>
  <c r="AL109" i="5" s="1"/>
  <c r="Z107" i="5"/>
  <c r="AI108" i="5" s="1"/>
  <c r="B170" i="5"/>
  <c r="B300" i="5" s="1"/>
  <c r="J299" i="5"/>
  <c r="P108" i="5"/>
  <c r="Y109" i="5" s="1"/>
  <c r="AH110" i="5" s="1"/>
  <c r="P302" i="5"/>
  <c r="Y303" i="5" s="1"/>
  <c r="M108" i="5"/>
  <c r="V109" i="5" s="1"/>
  <c r="AE110" i="5" s="1"/>
  <c r="M302" i="5"/>
  <c r="V303" i="5" s="1"/>
  <c r="N107" i="5"/>
  <c r="W108" i="5" s="1"/>
  <c r="N301" i="5"/>
  <c r="W302" i="5" s="1"/>
  <c r="T108" i="5"/>
  <c r="T302" i="5"/>
  <c r="AC303" i="5" s="1"/>
  <c r="O107" i="5"/>
  <c r="X108" i="5" s="1"/>
  <c r="O301" i="5"/>
  <c r="X302" i="5" s="1"/>
  <c r="S107" i="5"/>
  <c r="AB108" i="5" s="1"/>
  <c r="AK109" i="5" s="1"/>
  <c r="S301" i="5"/>
  <c r="AB302" i="5" s="1"/>
  <c r="R107" i="5"/>
  <c r="AA108" i="5" s="1"/>
  <c r="AJ109" i="5" s="1"/>
  <c r="R301" i="5"/>
  <c r="AA302" i="5" s="1"/>
  <c r="Q107" i="5"/>
  <c r="Q301" i="5"/>
  <c r="Z302" i="5" s="1"/>
  <c r="F170" i="5"/>
  <c r="F300" i="5" s="1"/>
  <c r="C170" i="5"/>
  <c r="C300" i="5" s="1"/>
  <c r="E170" i="5"/>
  <c r="E300" i="5" s="1"/>
  <c r="I171" i="5"/>
  <c r="I301" i="5" s="1"/>
  <c r="G170" i="5"/>
  <c r="G300" i="5" s="1"/>
  <c r="G235" i="5"/>
  <c r="F235" i="5"/>
  <c r="I235" i="5"/>
  <c r="J234" i="5"/>
  <c r="C235" i="5"/>
  <c r="D235" i="5"/>
  <c r="E235" i="5"/>
  <c r="I106" i="5"/>
  <c r="C106" i="5"/>
  <c r="J105" i="5"/>
  <c r="G106" i="5"/>
  <c r="E106" i="5"/>
  <c r="H235" i="5"/>
  <c r="B235" i="5"/>
  <c r="F106" i="5"/>
  <c r="H106" i="5"/>
  <c r="D106" i="5"/>
  <c r="J169" i="5"/>
  <c r="B106" i="5"/>
  <c r="BI111" i="5" l="1"/>
  <c r="AZ111" i="5"/>
  <c r="AF109" i="5"/>
  <c r="AO172" i="5" s="1"/>
  <c r="AE304" i="5"/>
  <c r="AK303" i="5"/>
  <c r="AT304" i="5" s="1"/>
  <c r="AN305" i="5"/>
  <c r="AL304" i="5"/>
  <c r="BR111" i="5"/>
  <c r="BR112" i="5" s="1"/>
  <c r="AY303" i="5"/>
  <c r="AG303" i="5"/>
  <c r="AP304" i="5" s="1"/>
  <c r="AW306" i="5"/>
  <c r="BH108" i="5"/>
  <c r="BH109" i="5" s="1"/>
  <c r="BG109" i="5"/>
  <c r="BG110" i="5" s="1"/>
  <c r="BA304" i="5"/>
  <c r="AH304" i="5"/>
  <c r="AQ304" i="5"/>
  <c r="BF307" i="5"/>
  <c r="BG304" i="5"/>
  <c r="BG305" i="5" s="1"/>
  <c r="BM305" i="5"/>
  <c r="AJ303" i="5"/>
  <c r="AO233" i="5"/>
  <c r="AX110" i="5" s="1"/>
  <c r="AX111" i="5" s="1"/>
  <c r="BC304" i="5"/>
  <c r="BL304" i="5"/>
  <c r="BL305" i="5" s="1"/>
  <c r="AI303" i="5"/>
  <c r="AR304" i="5" s="1"/>
  <c r="AF303" i="5"/>
  <c r="AO304" i="5" s="1"/>
  <c r="AS303" i="5"/>
  <c r="AS304" i="5" s="1"/>
  <c r="BK303" i="5"/>
  <c r="BK304" i="5" s="1"/>
  <c r="AU304" i="5"/>
  <c r="BU109" i="5"/>
  <c r="BU110" i="5" s="1"/>
  <c r="AU234" i="5"/>
  <c r="BB109" i="5"/>
  <c r="BB110" i="5" s="1"/>
  <c r="BK109" i="5"/>
  <c r="BJ109" i="5"/>
  <c r="BJ110" i="5" s="1"/>
  <c r="BL110" i="5"/>
  <c r="AQ173" i="5"/>
  <c r="AP233" i="5"/>
  <c r="AY109" i="5"/>
  <c r="AG109" i="5"/>
  <c r="BC110" i="5"/>
  <c r="BO112" i="5"/>
  <c r="BI112" i="5"/>
  <c r="AU172" i="5"/>
  <c r="BL111" i="5"/>
  <c r="AN173" i="5"/>
  <c r="AN235" i="5"/>
  <c r="AQ235" i="5"/>
  <c r="AP171" i="5"/>
  <c r="AS234" i="5"/>
  <c r="AT172" i="5"/>
  <c r="AR171" i="5"/>
  <c r="AS172" i="5"/>
  <c r="BD109" i="5"/>
  <c r="BD110" i="5" s="1"/>
  <c r="BM109" i="5"/>
  <c r="AT234" i="5"/>
  <c r="AO234" i="5"/>
  <c r="AW111" i="5"/>
  <c r="BF112" i="5" s="1"/>
  <c r="AR233" i="5"/>
  <c r="BA110" i="5" s="1"/>
  <c r="B171" i="5"/>
  <c r="H171" i="5"/>
  <c r="H301" i="5" s="1"/>
  <c r="Z108" i="5"/>
  <c r="AI109" i="5" s="1"/>
  <c r="AC109" i="5"/>
  <c r="D171" i="5"/>
  <c r="D301" i="5" s="1"/>
  <c r="C172" i="5"/>
  <c r="C302" i="5" s="1"/>
  <c r="B301" i="5"/>
  <c r="J300" i="5"/>
  <c r="N79" i="5" s="1"/>
  <c r="T109" i="5"/>
  <c r="T303" i="5"/>
  <c r="AC304" i="5" s="1"/>
  <c r="S108" i="5"/>
  <c r="AB109" i="5" s="1"/>
  <c r="AK110" i="5" s="1"/>
  <c r="S302" i="5"/>
  <c r="AB303" i="5" s="1"/>
  <c r="Q108" i="5"/>
  <c r="Q302" i="5"/>
  <c r="Z303" i="5" s="1"/>
  <c r="N108" i="5"/>
  <c r="W109" i="5" s="1"/>
  <c r="AF110" i="5" s="1"/>
  <c r="N302" i="5"/>
  <c r="W303" i="5" s="1"/>
  <c r="O108" i="5"/>
  <c r="X109" i="5" s="1"/>
  <c r="O302" i="5"/>
  <c r="X303" i="5" s="1"/>
  <c r="R108" i="5"/>
  <c r="AA109" i="5" s="1"/>
  <c r="AJ110" i="5" s="1"/>
  <c r="R302" i="5"/>
  <c r="AA303" i="5" s="1"/>
  <c r="M109" i="5"/>
  <c r="V110" i="5" s="1"/>
  <c r="AE111" i="5" s="1"/>
  <c r="M303" i="5"/>
  <c r="V304" i="5" s="1"/>
  <c r="P109" i="5"/>
  <c r="Y110" i="5" s="1"/>
  <c r="AH111" i="5" s="1"/>
  <c r="P303" i="5"/>
  <c r="Y304" i="5" s="1"/>
  <c r="F171" i="5"/>
  <c r="F301" i="5" s="1"/>
  <c r="F172" i="5"/>
  <c r="F302" i="5" s="1"/>
  <c r="C171" i="5"/>
  <c r="C301" i="5" s="1"/>
  <c r="D172" i="5"/>
  <c r="D302" i="5" s="1"/>
  <c r="H172" i="5"/>
  <c r="H302" i="5" s="1"/>
  <c r="E171" i="5"/>
  <c r="E301" i="5" s="1"/>
  <c r="I172" i="5"/>
  <c r="I302" i="5" s="1"/>
  <c r="G171" i="5"/>
  <c r="G301" i="5" s="1"/>
  <c r="G236" i="5"/>
  <c r="I237" i="5"/>
  <c r="I236" i="5"/>
  <c r="J235" i="5"/>
  <c r="H107" i="5"/>
  <c r="D107" i="5"/>
  <c r="J170" i="5"/>
  <c r="H236" i="5"/>
  <c r="I107" i="5"/>
  <c r="J106" i="5"/>
  <c r="E107" i="5"/>
  <c r="C107" i="5"/>
  <c r="C236" i="5"/>
  <c r="B236" i="5"/>
  <c r="F236" i="5"/>
  <c r="B107" i="5"/>
  <c r="F107" i="5"/>
  <c r="G107" i="5"/>
  <c r="E236" i="5"/>
  <c r="D236" i="5"/>
  <c r="BG111" i="5" l="1"/>
  <c r="BG112" i="5" s="1"/>
  <c r="BA305" i="5"/>
  <c r="BB304" i="5"/>
  <c r="BB305" i="5" s="1"/>
  <c r="BU111" i="5"/>
  <c r="AQ305" i="5"/>
  <c r="AZ305" i="5"/>
  <c r="AY304" i="5"/>
  <c r="AY305" i="5" s="1"/>
  <c r="BH304" i="5"/>
  <c r="BH305" i="5" s="1"/>
  <c r="BH306" i="5" s="1"/>
  <c r="AU305" i="5"/>
  <c r="AC110" i="5"/>
  <c r="AH305" i="5"/>
  <c r="BG306" i="5"/>
  <c r="AE305" i="5"/>
  <c r="AN306" i="5" s="1"/>
  <c r="AF304" i="5"/>
  <c r="BP110" i="5"/>
  <c r="BP111" i="5" s="1"/>
  <c r="BP112" i="5" s="1"/>
  <c r="BP113" i="5" s="1"/>
  <c r="BS110" i="5"/>
  <c r="BS111" i="5" s="1"/>
  <c r="AI304" i="5"/>
  <c r="BC305" i="5"/>
  <c r="BL306" i="5" s="1"/>
  <c r="AG304" i="5"/>
  <c r="AP305" i="5" s="1"/>
  <c r="AK304" i="5"/>
  <c r="AT305" i="5" s="1"/>
  <c r="BK305" i="5"/>
  <c r="BK306" i="5" s="1"/>
  <c r="AL305" i="5"/>
  <c r="BD305" i="5"/>
  <c r="BM306" i="5" s="1"/>
  <c r="AP172" i="5"/>
  <c r="BJ305" i="5"/>
  <c r="BJ306" i="5" s="1"/>
  <c r="BQ109" i="5"/>
  <c r="BQ110" i="5" s="1"/>
  <c r="BD111" i="5"/>
  <c r="AJ304" i="5"/>
  <c r="AS305" i="5" s="1"/>
  <c r="BB306" i="5" s="1"/>
  <c r="AX305" i="5"/>
  <c r="BC111" i="5"/>
  <c r="BL112" i="5" s="1"/>
  <c r="BK110" i="5"/>
  <c r="BT110" i="5"/>
  <c r="AQ236" i="5"/>
  <c r="AQ174" i="5"/>
  <c r="BB111" i="5"/>
  <c r="BK111" i="5"/>
  <c r="AS235" i="5"/>
  <c r="AN236" i="5"/>
  <c r="BO113" i="5"/>
  <c r="BJ111" i="5"/>
  <c r="AL110" i="5"/>
  <c r="AR234" i="5"/>
  <c r="BM110" i="5"/>
  <c r="BM111" i="5" s="1"/>
  <c r="BV110" i="5"/>
  <c r="BV111" i="5" s="1"/>
  <c r="BV112" i="5" s="1"/>
  <c r="AN174" i="5"/>
  <c r="AG110" i="5"/>
  <c r="AP234" i="5"/>
  <c r="AP235" i="5" s="1"/>
  <c r="AS173" i="5"/>
  <c r="AO235" i="5"/>
  <c r="AR172" i="5"/>
  <c r="AY110" i="5"/>
  <c r="BH110" i="5"/>
  <c r="AT173" i="5"/>
  <c r="BU112" i="5"/>
  <c r="AZ112" i="5"/>
  <c r="BR113" i="5"/>
  <c r="AW112" i="5"/>
  <c r="BF113" i="5" s="1"/>
  <c r="AT235" i="5"/>
  <c r="AO173" i="5"/>
  <c r="Z109" i="5"/>
  <c r="AI110" i="5" s="1"/>
  <c r="B172" i="5"/>
  <c r="B302" i="5" s="1"/>
  <c r="J301" i="5"/>
  <c r="N109" i="5"/>
  <c r="W110" i="5" s="1"/>
  <c r="AF111" i="5" s="1"/>
  <c r="N303" i="5"/>
  <c r="W304" i="5" s="1"/>
  <c r="M110" i="5"/>
  <c r="V111" i="5" s="1"/>
  <c r="AE112" i="5" s="1"/>
  <c r="M304" i="5"/>
  <c r="V305" i="5" s="1"/>
  <c r="Q109" i="5"/>
  <c r="Q303" i="5"/>
  <c r="Z304" i="5" s="1"/>
  <c r="T110" i="5"/>
  <c r="T304" i="5"/>
  <c r="AC305" i="5" s="1"/>
  <c r="S109" i="5"/>
  <c r="AB110" i="5" s="1"/>
  <c r="AK111" i="5" s="1"/>
  <c r="S303" i="5"/>
  <c r="AB304" i="5" s="1"/>
  <c r="R109" i="5"/>
  <c r="AA110" i="5" s="1"/>
  <c r="AJ111" i="5" s="1"/>
  <c r="R303" i="5"/>
  <c r="AA304" i="5" s="1"/>
  <c r="P110" i="5"/>
  <c r="Y111" i="5" s="1"/>
  <c r="AH112" i="5" s="1"/>
  <c r="P304" i="5"/>
  <c r="Y305" i="5" s="1"/>
  <c r="O109" i="5"/>
  <c r="X110" i="5" s="1"/>
  <c r="O303" i="5"/>
  <c r="X304" i="5" s="1"/>
  <c r="H173" i="5"/>
  <c r="H303" i="5" s="1"/>
  <c r="D173" i="5"/>
  <c r="D303" i="5" s="1"/>
  <c r="I173" i="5"/>
  <c r="I303" i="5" s="1"/>
  <c r="E172" i="5"/>
  <c r="E302" i="5" s="1"/>
  <c r="G172" i="5"/>
  <c r="G302" i="5" s="1"/>
  <c r="B173" i="5"/>
  <c r="G237" i="5"/>
  <c r="I238" i="5"/>
  <c r="D237" i="5"/>
  <c r="E108" i="5"/>
  <c r="J107" i="5"/>
  <c r="B237" i="5"/>
  <c r="G108" i="5"/>
  <c r="I108" i="5"/>
  <c r="F108" i="5"/>
  <c r="B108" i="5"/>
  <c r="C108" i="5"/>
  <c r="J171" i="5"/>
  <c r="H108" i="5"/>
  <c r="J236" i="5"/>
  <c r="E237" i="5"/>
  <c r="F237" i="5"/>
  <c r="C237" i="5"/>
  <c r="H237" i="5"/>
  <c r="D108" i="5"/>
  <c r="AY306" i="5" l="1"/>
  <c r="BH307" i="5" s="1"/>
  <c r="BM112" i="5"/>
  <c r="AU306" i="5"/>
  <c r="BV113" i="5"/>
  <c r="AC111" i="5"/>
  <c r="AW307" i="5"/>
  <c r="AI305" i="5"/>
  <c r="AH306" i="5"/>
  <c r="BC306" i="5"/>
  <c r="BD306" i="5"/>
  <c r="BD307" i="5" s="1"/>
  <c r="AR305" i="5"/>
  <c r="AL306" i="5"/>
  <c r="AJ305" i="5"/>
  <c r="AS306" i="5" s="1"/>
  <c r="AF305" i="5"/>
  <c r="AZ306" i="5"/>
  <c r="BI306" i="5"/>
  <c r="BI307" i="5" s="1"/>
  <c r="BK307" i="5"/>
  <c r="AE306" i="5"/>
  <c r="BM307" i="5"/>
  <c r="BM308" i="5" s="1"/>
  <c r="AZ113" i="5"/>
  <c r="AK305" i="5"/>
  <c r="AQ306" i="5"/>
  <c r="AO305" i="5"/>
  <c r="AG305" i="5"/>
  <c r="BT111" i="5"/>
  <c r="BT112" i="5" s="1"/>
  <c r="BT113" i="5" s="1"/>
  <c r="AG111" i="5"/>
  <c r="AP236" i="5" s="1"/>
  <c r="BU113" i="5"/>
  <c r="AQ237" i="5"/>
  <c r="AQ175" i="5"/>
  <c r="AR173" i="5"/>
  <c r="AP173" i="5"/>
  <c r="AP174" i="5" s="1"/>
  <c r="AR235" i="5"/>
  <c r="AS236" i="5"/>
  <c r="AL111" i="5"/>
  <c r="AU235" i="5"/>
  <c r="AN175" i="5"/>
  <c r="AO174" i="5"/>
  <c r="AT174" i="5"/>
  <c r="AS174" i="5"/>
  <c r="BI113" i="5"/>
  <c r="BS112" i="5"/>
  <c r="BO114" i="5"/>
  <c r="AW113" i="5"/>
  <c r="BA111" i="5"/>
  <c r="BA112" i="5" s="1"/>
  <c r="BB112" i="5"/>
  <c r="BB113" i="5" s="1"/>
  <c r="BH111" i="5"/>
  <c r="BQ111" i="5"/>
  <c r="AO236" i="5"/>
  <c r="AN237" i="5"/>
  <c r="BK112" i="5"/>
  <c r="AY111" i="5"/>
  <c r="AY112" i="5" s="1"/>
  <c r="AX112" i="5"/>
  <c r="AT236" i="5"/>
  <c r="AU173" i="5"/>
  <c r="BC112" i="5"/>
  <c r="Z110" i="5"/>
  <c r="AI111" i="5" s="1"/>
  <c r="C173" i="5"/>
  <c r="C303" i="5" s="1"/>
  <c r="B303" i="5"/>
  <c r="J302" i="5"/>
  <c r="S110" i="5"/>
  <c r="AB111" i="5" s="1"/>
  <c r="AK112" i="5" s="1"/>
  <c r="S304" i="5"/>
  <c r="AB305" i="5" s="1"/>
  <c r="P111" i="5"/>
  <c r="Y112" i="5" s="1"/>
  <c r="AH113" i="5" s="1"/>
  <c r="P305" i="5"/>
  <c r="Y306" i="5" s="1"/>
  <c r="N110" i="5"/>
  <c r="W111" i="5" s="1"/>
  <c r="AF112" i="5" s="1"/>
  <c r="N304" i="5"/>
  <c r="W305" i="5" s="1"/>
  <c r="Q110" i="5"/>
  <c r="Q304" i="5"/>
  <c r="Z305" i="5" s="1"/>
  <c r="F173" i="5"/>
  <c r="F303" i="5" s="1"/>
  <c r="T111" i="5"/>
  <c r="AC112" i="5" s="1"/>
  <c r="T305" i="5"/>
  <c r="AC306" i="5" s="1"/>
  <c r="O110" i="5"/>
  <c r="X111" i="5" s="1"/>
  <c r="O304" i="5"/>
  <c r="X305" i="5" s="1"/>
  <c r="R110" i="5"/>
  <c r="AA111" i="5" s="1"/>
  <c r="AJ112" i="5" s="1"/>
  <c r="R304" i="5"/>
  <c r="AA305" i="5" s="1"/>
  <c r="M111" i="5"/>
  <c r="V112" i="5" s="1"/>
  <c r="AE113" i="5" s="1"/>
  <c r="M305" i="5"/>
  <c r="V306" i="5" s="1"/>
  <c r="I174" i="5"/>
  <c r="I304" i="5" s="1"/>
  <c r="F174" i="5"/>
  <c r="F304" i="5" s="1"/>
  <c r="E173" i="5"/>
  <c r="E303" i="5" s="1"/>
  <c r="C174" i="5"/>
  <c r="C304" i="5" s="1"/>
  <c r="H174" i="5"/>
  <c r="H304" i="5" s="1"/>
  <c r="G173" i="5"/>
  <c r="G303" i="5" s="1"/>
  <c r="B174" i="5"/>
  <c r="G238" i="5"/>
  <c r="I239" i="5"/>
  <c r="J237" i="5"/>
  <c r="D109" i="5"/>
  <c r="J108" i="5"/>
  <c r="I109" i="5"/>
  <c r="B238" i="5"/>
  <c r="E238" i="5"/>
  <c r="C109" i="5"/>
  <c r="C238" i="5"/>
  <c r="F109" i="5"/>
  <c r="G109" i="5"/>
  <c r="J172" i="5"/>
  <c r="E109" i="5"/>
  <c r="D238" i="5"/>
  <c r="H238" i="5"/>
  <c r="F238" i="5"/>
  <c r="H109" i="5"/>
  <c r="B109" i="5"/>
  <c r="AZ114" i="5" l="1"/>
  <c r="AZ307" i="5"/>
  <c r="BI308" i="5" s="1"/>
  <c r="AG112" i="5"/>
  <c r="AP237" i="5" s="1"/>
  <c r="AL112" i="5"/>
  <c r="BB307" i="5"/>
  <c r="BK308" i="5"/>
  <c r="AF306" i="5"/>
  <c r="AG306" i="5"/>
  <c r="AE307" i="5"/>
  <c r="BI114" i="5"/>
  <c r="BI115" i="5" s="1"/>
  <c r="AP306" i="5"/>
  <c r="AR306" i="5"/>
  <c r="BA306" i="5"/>
  <c r="AI306" i="5"/>
  <c r="BL307" i="5"/>
  <c r="AO306" i="5"/>
  <c r="AO307" i="5" s="1"/>
  <c r="AJ306" i="5"/>
  <c r="AQ307" i="5"/>
  <c r="BF308" i="5"/>
  <c r="AK306" i="5"/>
  <c r="AL307" i="5"/>
  <c r="AX306" i="5"/>
  <c r="AN307" i="5"/>
  <c r="AW308" i="5" s="1"/>
  <c r="AH307" i="5"/>
  <c r="AU307" i="5"/>
  <c r="BD308" i="5" s="1"/>
  <c r="BM309" i="5" s="1"/>
  <c r="AT306" i="5"/>
  <c r="BC307" i="5" s="1"/>
  <c r="AY113" i="5"/>
  <c r="AY114" i="5" s="1"/>
  <c r="AW114" i="5"/>
  <c r="BH112" i="5"/>
  <c r="BH113" i="5" s="1"/>
  <c r="BJ112" i="5"/>
  <c r="BJ113" i="5" s="1"/>
  <c r="AS175" i="5"/>
  <c r="BC113" i="5"/>
  <c r="BL113" i="5"/>
  <c r="AT175" i="5"/>
  <c r="BF114" i="5"/>
  <c r="AU174" i="5"/>
  <c r="AU175" i="5" s="1"/>
  <c r="AT237" i="5"/>
  <c r="AX113" i="5"/>
  <c r="BG113" i="5"/>
  <c r="BK113" i="5"/>
  <c r="BK114" i="5" s="1"/>
  <c r="AL113" i="5"/>
  <c r="AP175" i="5"/>
  <c r="AN238" i="5"/>
  <c r="AQ176" i="5"/>
  <c r="AN176" i="5"/>
  <c r="AR236" i="5"/>
  <c r="BT114" i="5"/>
  <c r="BT115" i="5" s="1"/>
  <c r="AQ238" i="5"/>
  <c r="AZ115" i="5" s="1"/>
  <c r="BI116" i="5" s="1"/>
  <c r="AO175" i="5"/>
  <c r="AS237" i="5"/>
  <c r="BB114" i="5" s="1"/>
  <c r="AO237" i="5"/>
  <c r="BR114" i="5"/>
  <c r="AU236" i="5"/>
  <c r="AU237" i="5" s="1"/>
  <c r="BD112" i="5"/>
  <c r="AR174" i="5"/>
  <c r="BQ112" i="5"/>
  <c r="Z111" i="5"/>
  <c r="AI112" i="5" s="1"/>
  <c r="J303" i="5"/>
  <c r="B304" i="5"/>
  <c r="D174" i="5"/>
  <c r="D304" i="5" s="1"/>
  <c r="P112" i="5"/>
  <c r="Y113" i="5" s="1"/>
  <c r="AH114" i="5" s="1"/>
  <c r="P306" i="5"/>
  <c r="Y307" i="5" s="1"/>
  <c r="S111" i="5"/>
  <c r="AB112" i="5" s="1"/>
  <c r="AK113" i="5" s="1"/>
  <c r="S305" i="5"/>
  <c r="AB306" i="5" s="1"/>
  <c r="N111" i="5"/>
  <c r="W112" i="5" s="1"/>
  <c r="AF113" i="5" s="1"/>
  <c r="N305" i="5"/>
  <c r="W306" i="5" s="1"/>
  <c r="Q111" i="5"/>
  <c r="Q305" i="5"/>
  <c r="Z306" i="5" s="1"/>
  <c r="R111" i="5"/>
  <c r="AA112" i="5" s="1"/>
  <c r="AJ113" i="5" s="1"/>
  <c r="R305" i="5"/>
  <c r="AA306" i="5" s="1"/>
  <c r="M112" i="5"/>
  <c r="V113" i="5" s="1"/>
  <c r="AE114" i="5" s="1"/>
  <c r="M306" i="5"/>
  <c r="V307" i="5" s="1"/>
  <c r="O111" i="5"/>
  <c r="X112" i="5" s="1"/>
  <c r="AG113" i="5" s="1"/>
  <c r="O305" i="5"/>
  <c r="X306" i="5" s="1"/>
  <c r="T112" i="5"/>
  <c r="AC113" i="5" s="1"/>
  <c r="T306" i="5"/>
  <c r="AC307" i="5" s="1"/>
  <c r="E174" i="5"/>
  <c r="E304" i="5" s="1"/>
  <c r="H175" i="5"/>
  <c r="H305" i="5" s="1"/>
  <c r="C175" i="5"/>
  <c r="C305" i="5" s="1"/>
  <c r="I175" i="5"/>
  <c r="I305" i="5" s="1"/>
  <c r="G174" i="5"/>
  <c r="G304" i="5" s="1"/>
  <c r="B175" i="5"/>
  <c r="G239" i="5"/>
  <c r="J173" i="5"/>
  <c r="J109" i="5"/>
  <c r="J238" i="5"/>
  <c r="B110" i="5"/>
  <c r="D239" i="5"/>
  <c r="G110" i="5"/>
  <c r="F239" i="5"/>
  <c r="F110" i="5"/>
  <c r="H110" i="5"/>
  <c r="B239" i="5"/>
  <c r="I110" i="5"/>
  <c r="H239" i="5"/>
  <c r="E110" i="5"/>
  <c r="C239" i="5"/>
  <c r="D110" i="5"/>
  <c r="C110" i="5"/>
  <c r="E239" i="5"/>
  <c r="BF309" i="5" l="1"/>
  <c r="BF115" i="5"/>
  <c r="BL308" i="5"/>
  <c r="AQ308" i="5"/>
  <c r="BH114" i="5"/>
  <c r="AJ307" i="5"/>
  <c r="AZ308" i="5"/>
  <c r="AR307" i="5"/>
  <c r="AL308" i="5"/>
  <c r="AE308" i="5"/>
  <c r="AI307" i="5"/>
  <c r="AK307" i="5"/>
  <c r="AT307" i="5"/>
  <c r="AT308" i="5" s="1"/>
  <c r="AP307" i="5"/>
  <c r="AY307" i="5"/>
  <c r="AF307" i="5"/>
  <c r="AU308" i="5"/>
  <c r="AU309" i="5" s="1"/>
  <c r="BA307" i="5"/>
  <c r="BA308" i="5" s="1"/>
  <c r="BJ307" i="5"/>
  <c r="AH308" i="5"/>
  <c r="AQ309" i="5" s="1"/>
  <c r="AS307" i="5"/>
  <c r="AS308" i="5" s="1"/>
  <c r="AG307" i="5"/>
  <c r="AN308" i="5"/>
  <c r="AW309" i="5" s="1"/>
  <c r="BF310" i="5" s="1"/>
  <c r="BR115" i="5"/>
  <c r="BR116" i="5" s="1"/>
  <c r="BR117" i="5" s="1"/>
  <c r="AX307" i="5"/>
  <c r="AX308" i="5" s="1"/>
  <c r="BG307" i="5"/>
  <c r="BK115" i="5"/>
  <c r="BT116" i="5" s="1"/>
  <c r="AX114" i="5"/>
  <c r="BQ113" i="5"/>
  <c r="BQ114" i="5" s="1"/>
  <c r="BQ115" i="5" s="1"/>
  <c r="AN239" i="5"/>
  <c r="AR237" i="5"/>
  <c r="AN177" i="5"/>
  <c r="AT238" i="5"/>
  <c r="BG114" i="5"/>
  <c r="BP114" i="5"/>
  <c r="AW115" i="5"/>
  <c r="AL114" i="5"/>
  <c r="BL114" i="5"/>
  <c r="BU114" i="5"/>
  <c r="BU115" i="5" s="1"/>
  <c r="AS176" i="5"/>
  <c r="AR175" i="5"/>
  <c r="AP238" i="5"/>
  <c r="AY115" i="5" s="1"/>
  <c r="AU176" i="5"/>
  <c r="AU177" i="5" s="1"/>
  <c r="BA113" i="5"/>
  <c r="BA114" i="5" s="1"/>
  <c r="AO238" i="5"/>
  <c r="AT176" i="5"/>
  <c r="AU238" i="5"/>
  <c r="AS238" i="5"/>
  <c r="BB115" i="5" s="1"/>
  <c r="AQ177" i="5"/>
  <c r="BD113" i="5"/>
  <c r="BD114" i="5" s="1"/>
  <c r="BM113" i="5"/>
  <c r="BS113" i="5"/>
  <c r="BS114" i="5" s="1"/>
  <c r="AO176" i="5"/>
  <c r="BC114" i="5"/>
  <c r="BO115" i="5"/>
  <c r="BO116" i="5" s="1"/>
  <c r="BH115" i="5"/>
  <c r="AP176" i="5"/>
  <c r="AQ239" i="5"/>
  <c r="AZ116" i="5" s="1"/>
  <c r="BI117" i="5" s="1"/>
  <c r="Z112" i="5"/>
  <c r="F175" i="5"/>
  <c r="F305" i="5" s="1"/>
  <c r="B305" i="5"/>
  <c r="D175" i="5"/>
  <c r="D305" i="5" s="1"/>
  <c r="J304" i="5"/>
  <c r="M113" i="5"/>
  <c r="V114" i="5" s="1"/>
  <c r="AE115" i="5" s="1"/>
  <c r="M307" i="5"/>
  <c r="V308" i="5" s="1"/>
  <c r="O112" i="5"/>
  <c r="X113" i="5" s="1"/>
  <c r="AG114" i="5" s="1"/>
  <c r="O306" i="5"/>
  <c r="X307" i="5" s="1"/>
  <c r="P113" i="5"/>
  <c r="Y114" i="5" s="1"/>
  <c r="AH115" i="5" s="1"/>
  <c r="P307" i="5"/>
  <c r="Y308" i="5" s="1"/>
  <c r="S112" i="5"/>
  <c r="AB113" i="5" s="1"/>
  <c r="AK114" i="5" s="1"/>
  <c r="S306" i="5"/>
  <c r="AB307" i="5" s="1"/>
  <c r="T113" i="5"/>
  <c r="AC114" i="5" s="1"/>
  <c r="T307" i="5"/>
  <c r="AC308" i="5" s="1"/>
  <c r="R112" i="5"/>
  <c r="AA113" i="5" s="1"/>
  <c r="AJ114" i="5" s="1"/>
  <c r="R306" i="5"/>
  <c r="AA307" i="5" s="1"/>
  <c r="N112" i="5"/>
  <c r="W113" i="5" s="1"/>
  <c r="AF114" i="5" s="1"/>
  <c r="N306" i="5"/>
  <c r="W307" i="5" s="1"/>
  <c r="Q112" i="5"/>
  <c r="Q306" i="5"/>
  <c r="Z307" i="5" s="1"/>
  <c r="C176" i="5"/>
  <c r="C306" i="5" s="1"/>
  <c r="F176" i="5"/>
  <c r="F306" i="5" s="1"/>
  <c r="I176" i="5"/>
  <c r="I306" i="5" s="1"/>
  <c r="E175" i="5"/>
  <c r="E305" i="5" s="1"/>
  <c r="H176" i="5"/>
  <c r="H306" i="5" s="1"/>
  <c r="G175" i="5"/>
  <c r="G305" i="5" s="1"/>
  <c r="B176" i="5"/>
  <c r="G240" i="5"/>
  <c r="I240" i="5"/>
  <c r="J239" i="5"/>
  <c r="H80" i="5" s="1"/>
  <c r="C111" i="5"/>
  <c r="I111" i="5"/>
  <c r="B240" i="5"/>
  <c r="D240" i="5"/>
  <c r="E240" i="5"/>
  <c r="D111" i="5"/>
  <c r="H111" i="5"/>
  <c r="F111" i="5"/>
  <c r="G111" i="5"/>
  <c r="J110" i="5"/>
  <c r="J174" i="5"/>
  <c r="C80" i="5" s="1"/>
  <c r="E111" i="5"/>
  <c r="F240" i="5"/>
  <c r="B111" i="5"/>
  <c r="H240" i="5"/>
  <c r="C240" i="5"/>
  <c r="BK116" i="5" l="1"/>
  <c r="BG115" i="5"/>
  <c r="AP308" i="5"/>
  <c r="AW116" i="5"/>
  <c r="AY308" i="5"/>
  <c r="AY309" i="5" s="1"/>
  <c r="BH308" i="5"/>
  <c r="BH309" i="5" s="1"/>
  <c r="BH310" i="5" s="1"/>
  <c r="BJ308" i="5"/>
  <c r="BJ309" i="5" s="1"/>
  <c r="AF308" i="5"/>
  <c r="AO308" i="5"/>
  <c r="AO309" i="5" s="1"/>
  <c r="AE309" i="5"/>
  <c r="AI308" i="5"/>
  <c r="BC308" i="5"/>
  <c r="AR308" i="5"/>
  <c r="AR309" i="5" s="1"/>
  <c r="AK308" i="5"/>
  <c r="AZ309" i="5"/>
  <c r="AZ310" i="5" s="1"/>
  <c r="BI309" i="5"/>
  <c r="BI310" i="5" s="1"/>
  <c r="BG308" i="5"/>
  <c r="BG309" i="5" s="1"/>
  <c r="AX309" i="5"/>
  <c r="AX310" i="5" s="1"/>
  <c r="BA309" i="5"/>
  <c r="BA310" i="5" s="1"/>
  <c r="AL309" i="5"/>
  <c r="BD309" i="5"/>
  <c r="AH309" i="5"/>
  <c r="BB308" i="5"/>
  <c r="BP115" i="5"/>
  <c r="BP116" i="5" s="1"/>
  <c r="AN309" i="5"/>
  <c r="AW310" i="5" s="1"/>
  <c r="BF311" i="5" s="1"/>
  <c r="AJ308" i="5"/>
  <c r="Z113" i="5"/>
  <c r="BD115" i="5"/>
  <c r="AG308" i="5"/>
  <c r="AP309" i="5" s="1"/>
  <c r="BL115" i="5"/>
  <c r="BU116" i="5" s="1"/>
  <c r="AO239" i="5"/>
  <c r="AT177" i="5"/>
  <c r="BR118" i="5"/>
  <c r="BJ114" i="5"/>
  <c r="BJ115" i="5" s="1"/>
  <c r="AX115" i="5"/>
  <c r="AX116" i="5" s="1"/>
  <c r="AO177" i="5"/>
  <c r="BH116" i="5"/>
  <c r="BS115" i="5"/>
  <c r="BS116" i="5" s="1"/>
  <c r="AL115" i="5"/>
  <c r="AT239" i="5"/>
  <c r="BM114" i="5"/>
  <c r="BM115" i="5" s="1"/>
  <c r="BV114" i="5"/>
  <c r="BV115" i="5" s="1"/>
  <c r="AU178" i="5"/>
  <c r="AP239" i="5"/>
  <c r="AY116" i="5" s="1"/>
  <c r="AP177" i="5"/>
  <c r="BQ116" i="5"/>
  <c r="BQ117" i="5" s="1"/>
  <c r="AN178" i="5"/>
  <c r="BC115" i="5"/>
  <c r="BF116" i="5"/>
  <c r="BF117" i="5" s="1"/>
  <c r="AS177" i="5"/>
  <c r="AQ178" i="5"/>
  <c r="AN240" i="5"/>
  <c r="AW117" i="5" s="1"/>
  <c r="AS239" i="5"/>
  <c r="BB116" i="5" s="1"/>
  <c r="BK117" i="5" s="1"/>
  <c r="AI113" i="5"/>
  <c r="AQ240" i="5"/>
  <c r="AZ117" i="5" s="1"/>
  <c r="BT117" i="5"/>
  <c r="AU239" i="5"/>
  <c r="D177" i="5"/>
  <c r="D307" i="5" s="1"/>
  <c r="J305" i="5"/>
  <c r="B306" i="5"/>
  <c r="M114" i="5"/>
  <c r="V115" i="5" s="1"/>
  <c r="AE116" i="5" s="1"/>
  <c r="M308" i="5"/>
  <c r="V309" i="5" s="1"/>
  <c r="R113" i="5"/>
  <c r="AA114" i="5" s="1"/>
  <c r="AJ115" i="5" s="1"/>
  <c r="R307" i="5"/>
  <c r="AA308" i="5" s="1"/>
  <c r="Q113" i="5"/>
  <c r="Q307" i="5"/>
  <c r="Z308" i="5" s="1"/>
  <c r="T114" i="5"/>
  <c r="AC115" i="5" s="1"/>
  <c r="T308" i="5"/>
  <c r="AC309" i="5" s="1"/>
  <c r="S113" i="5"/>
  <c r="AB114" i="5" s="1"/>
  <c r="AK115" i="5" s="1"/>
  <c r="S307" i="5"/>
  <c r="AB308" i="5" s="1"/>
  <c r="O113" i="5"/>
  <c r="X114" i="5" s="1"/>
  <c r="AG115" i="5" s="1"/>
  <c r="O307" i="5"/>
  <c r="X308" i="5" s="1"/>
  <c r="N113" i="5"/>
  <c r="W114" i="5" s="1"/>
  <c r="AF115" i="5" s="1"/>
  <c r="N307" i="5"/>
  <c r="W308" i="5" s="1"/>
  <c r="P114" i="5"/>
  <c r="Y115" i="5" s="1"/>
  <c r="AH116" i="5" s="1"/>
  <c r="P308" i="5"/>
  <c r="Y309" i="5" s="1"/>
  <c r="C177" i="5"/>
  <c r="C307" i="5" s="1"/>
  <c r="D176" i="5"/>
  <c r="D306" i="5" s="1"/>
  <c r="C92" i="5"/>
  <c r="C86" i="5"/>
  <c r="I177" i="5"/>
  <c r="I307" i="5" s="1"/>
  <c r="F177" i="5"/>
  <c r="F307" i="5" s="1"/>
  <c r="H177" i="5"/>
  <c r="H307" i="5" s="1"/>
  <c r="E176" i="5"/>
  <c r="E306" i="5" s="1"/>
  <c r="G176" i="5"/>
  <c r="G306" i="5" s="1"/>
  <c r="B177" i="5"/>
  <c r="G241" i="5"/>
  <c r="I242" i="5"/>
  <c r="I241" i="5"/>
  <c r="J240" i="5"/>
  <c r="C241" i="5"/>
  <c r="B241" i="5"/>
  <c r="I112" i="5"/>
  <c r="H112" i="5"/>
  <c r="J175" i="5"/>
  <c r="J111" i="5"/>
  <c r="E241" i="5"/>
  <c r="F241" i="5"/>
  <c r="G112" i="5"/>
  <c r="D112" i="5"/>
  <c r="D241" i="5"/>
  <c r="C112" i="5"/>
  <c r="B112" i="5"/>
  <c r="H241" i="5"/>
  <c r="E112" i="5"/>
  <c r="F112" i="5"/>
  <c r="BG310" i="5" l="1"/>
  <c r="BG311" i="5" s="1"/>
  <c r="BI311" i="5"/>
  <c r="BL116" i="5"/>
  <c r="Z114" i="5"/>
  <c r="BM116" i="5"/>
  <c r="BC309" i="5"/>
  <c r="BL309" i="5"/>
  <c r="BL310" i="5" s="1"/>
  <c r="BB309" i="5"/>
  <c r="BK309" i="5"/>
  <c r="BD310" i="5"/>
  <c r="BM310" i="5"/>
  <c r="BM311" i="5" s="1"/>
  <c r="AH310" i="5"/>
  <c r="AK309" i="5"/>
  <c r="AE310" i="5"/>
  <c r="BD116" i="5"/>
  <c r="AJ309" i="5"/>
  <c r="AI309" i="5"/>
  <c r="AT309" i="5"/>
  <c r="AT310" i="5" s="1"/>
  <c r="AL310" i="5"/>
  <c r="AU310" i="5"/>
  <c r="AU311" i="5" s="1"/>
  <c r="AF309" i="5"/>
  <c r="AO310" i="5" s="1"/>
  <c r="AG309" i="5"/>
  <c r="AP310" i="5" s="1"/>
  <c r="AS309" i="5"/>
  <c r="BJ310" i="5"/>
  <c r="BJ311" i="5" s="1"/>
  <c r="AI114" i="5"/>
  <c r="AI115" i="5" s="1"/>
  <c r="AQ310" i="5"/>
  <c r="AZ311" i="5" s="1"/>
  <c r="BI312" i="5" s="1"/>
  <c r="AY310" i="5"/>
  <c r="BH311" i="5" s="1"/>
  <c r="AN310" i="5"/>
  <c r="AW311" i="5" s="1"/>
  <c r="BG116" i="5"/>
  <c r="BG117" i="5" s="1"/>
  <c r="AR176" i="5"/>
  <c r="AR238" i="5"/>
  <c r="AO240" i="5"/>
  <c r="AX117" i="5" s="1"/>
  <c r="BG118" i="5" s="1"/>
  <c r="BV116" i="5"/>
  <c r="BV117" i="5" s="1"/>
  <c r="AO178" i="5"/>
  <c r="BO117" i="5"/>
  <c r="BO118" i="5" s="1"/>
  <c r="AT240" i="5"/>
  <c r="AP178" i="5"/>
  <c r="AN241" i="5"/>
  <c r="AW118" i="5" s="1"/>
  <c r="AT178" i="5"/>
  <c r="BT118" i="5"/>
  <c r="BU117" i="5"/>
  <c r="BP117" i="5"/>
  <c r="BP118" i="5" s="1"/>
  <c r="AS240" i="5"/>
  <c r="AP240" i="5"/>
  <c r="BH117" i="5"/>
  <c r="BQ118" i="5" s="1"/>
  <c r="AQ241" i="5"/>
  <c r="AS178" i="5"/>
  <c r="AL116" i="5"/>
  <c r="AU179" i="5" s="1"/>
  <c r="AQ179" i="5"/>
  <c r="BF118" i="5"/>
  <c r="AU240" i="5"/>
  <c r="BC116" i="5"/>
  <c r="AN179" i="5"/>
  <c r="BI118" i="5"/>
  <c r="BR119" i="5" s="1"/>
  <c r="J306" i="5"/>
  <c r="B307" i="5"/>
  <c r="S114" i="5"/>
  <c r="AB115" i="5" s="1"/>
  <c r="AK116" i="5" s="1"/>
  <c r="S308" i="5"/>
  <c r="AB309" i="5" s="1"/>
  <c r="Q114" i="5"/>
  <c r="Z115" i="5" s="1"/>
  <c r="Q308" i="5"/>
  <c r="Z309" i="5" s="1"/>
  <c r="R114" i="5"/>
  <c r="AA115" i="5" s="1"/>
  <c r="AJ116" i="5" s="1"/>
  <c r="R308" i="5"/>
  <c r="AA309" i="5" s="1"/>
  <c r="T115" i="5"/>
  <c r="AC116" i="5" s="1"/>
  <c r="T309" i="5"/>
  <c r="AC310" i="5" s="1"/>
  <c r="F178" i="5"/>
  <c r="F308" i="5" s="1"/>
  <c r="M115" i="5"/>
  <c r="V116" i="5" s="1"/>
  <c r="AE117" i="5" s="1"/>
  <c r="M309" i="5"/>
  <c r="V310" i="5" s="1"/>
  <c r="N114" i="5"/>
  <c r="W115" i="5" s="1"/>
  <c r="AF116" i="5" s="1"/>
  <c r="AO241" i="5" s="1"/>
  <c r="N308" i="5"/>
  <c r="W309" i="5" s="1"/>
  <c r="P115" i="5"/>
  <c r="Y116" i="5" s="1"/>
  <c r="AH117" i="5" s="1"/>
  <c r="P309" i="5"/>
  <c r="Y310" i="5" s="1"/>
  <c r="O114" i="5"/>
  <c r="X115" i="5" s="1"/>
  <c r="AG116" i="5" s="1"/>
  <c r="O308" i="5"/>
  <c r="X309" i="5" s="1"/>
  <c r="E177" i="5"/>
  <c r="E307" i="5" s="1"/>
  <c r="I178" i="5"/>
  <c r="I308" i="5" s="1"/>
  <c r="B178" i="5"/>
  <c r="G177" i="5"/>
  <c r="G307" i="5" s="1"/>
  <c r="I243" i="5"/>
  <c r="J241" i="5"/>
  <c r="F113" i="5"/>
  <c r="E242" i="5"/>
  <c r="B113" i="5"/>
  <c r="D242" i="5"/>
  <c r="D113" i="5"/>
  <c r="C242" i="5"/>
  <c r="E113" i="5"/>
  <c r="C113" i="5"/>
  <c r="G113" i="5"/>
  <c r="I113" i="5"/>
  <c r="J176" i="5"/>
  <c r="H242" i="5"/>
  <c r="F242" i="5"/>
  <c r="H113" i="5"/>
  <c r="B242" i="5"/>
  <c r="J112" i="5"/>
  <c r="G242" i="5"/>
  <c r="BB310" i="5" l="1"/>
  <c r="BD117" i="5"/>
  <c r="BO119" i="5"/>
  <c r="AR239" i="5"/>
  <c r="AR177" i="5"/>
  <c r="AR178" i="5" s="1"/>
  <c r="BK310" i="5"/>
  <c r="BK311" i="5" s="1"/>
  <c r="BF312" i="5"/>
  <c r="AI310" i="5"/>
  <c r="AL311" i="5"/>
  <c r="AU312" i="5" s="1"/>
  <c r="AE311" i="5"/>
  <c r="AJ310" i="5"/>
  <c r="BD311" i="5"/>
  <c r="BD312" i="5" s="1"/>
  <c r="AQ311" i="5"/>
  <c r="BM117" i="5"/>
  <c r="BV118" i="5" s="1"/>
  <c r="AX311" i="5"/>
  <c r="BC117" i="5"/>
  <c r="BA115" i="5"/>
  <c r="BA116" i="5" s="1"/>
  <c r="AK310" i="5"/>
  <c r="BC310" i="5"/>
  <c r="BC311" i="5" s="1"/>
  <c r="AR310" i="5"/>
  <c r="AS310" i="5"/>
  <c r="BB311" i="5" s="1"/>
  <c r="BL311" i="5"/>
  <c r="BL312" i="5" s="1"/>
  <c r="AN311" i="5"/>
  <c r="AU241" i="5"/>
  <c r="BD118" i="5" s="1"/>
  <c r="AG310" i="5"/>
  <c r="AP311" i="5" s="1"/>
  <c r="AH311" i="5"/>
  <c r="AY311" i="5"/>
  <c r="BH312" i="5" s="1"/>
  <c r="AF310" i="5"/>
  <c r="AO311" i="5" s="1"/>
  <c r="BP119" i="5"/>
  <c r="AX118" i="5"/>
  <c r="AS179" i="5"/>
  <c r="AQ242" i="5"/>
  <c r="AN242" i="5"/>
  <c r="AO179" i="5"/>
  <c r="AP241" i="5"/>
  <c r="AI116" i="5"/>
  <c r="AS241" i="5"/>
  <c r="BF119" i="5"/>
  <c r="BO120" i="5" s="1"/>
  <c r="AY117" i="5"/>
  <c r="AY118" i="5" s="1"/>
  <c r="AT179" i="5"/>
  <c r="AT241" i="5"/>
  <c r="AQ180" i="5"/>
  <c r="AZ118" i="5"/>
  <c r="BI119" i="5" s="1"/>
  <c r="BR120" i="5" s="1"/>
  <c r="AP179" i="5"/>
  <c r="BL117" i="5"/>
  <c r="AR240" i="5"/>
  <c r="AN180" i="5"/>
  <c r="BB117" i="5"/>
  <c r="AL117" i="5"/>
  <c r="C178" i="5"/>
  <c r="C308" i="5" s="1"/>
  <c r="B308" i="5"/>
  <c r="D178" i="5"/>
  <c r="D308" i="5" s="1"/>
  <c r="J307" i="5"/>
  <c r="N80" i="5" s="1"/>
  <c r="Q115" i="5"/>
  <c r="Z116" i="5" s="1"/>
  <c r="Q309" i="5"/>
  <c r="Z310" i="5" s="1"/>
  <c r="O115" i="5"/>
  <c r="X116" i="5" s="1"/>
  <c r="AG117" i="5" s="1"/>
  <c r="O309" i="5"/>
  <c r="X310" i="5" s="1"/>
  <c r="S115" i="5"/>
  <c r="AB116" i="5" s="1"/>
  <c r="AK117" i="5" s="1"/>
  <c r="S309" i="5"/>
  <c r="AB310" i="5" s="1"/>
  <c r="P116" i="5"/>
  <c r="Y117" i="5" s="1"/>
  <c r="AH118" i="5" s="1"/>
  <c r="P310" i="5"/>
  <c r="Y311" i="5" s="1"/>
  <c r="H178" i="5"/>
  <c r="H308" i="5" s="1"/>
  <c r="T116" i="5"/>
  <c r="AC117" i="5" s="1"/>
  <c r="T310" i="5"/>
  <c r="AC311" i="5" s="1"/>
  <c r="N115" i="5"/>
  <c r="W116" i="5" s="1"/>
  <c r="AF117" i="5" s="1"/>
  <c r="N309" i="5"/>
  <c r="W310" i="5" s="1"/>
  <c r="M116" i="5"/>
  <c r="V117" i="5" s="1"/>
  <c r="AE118" i="5" s="1"/>
  <c r="M310" i="5"/>
  <c r="V311" i="5" s="1"/>
  <c r="R115" i="5"/>
  <c r="AA116" i="5" s="1"/>
  <c r="AJ117" i="5" s="1"/>
  <c r="R309" i="5"/>
  <c r="AA310" i="5" s="1"/>
  <c r="H179" i="5"/>
  <c r="H309" i="5" s="1"/>
  <c r="E178" i="5"/>
  <c r="E308" i="5" s="1"/>
  <c r="I179" i="5"/>
  <c r="I309" i="5" s="1"/>
  <c r="G178" i="5"/>
  <c r="G308" i="5" s="1"/>
  <c r="B179" i="5"/>
  <c r="I244" i="5"/>
  <c r="J177" i="5"/>
  <c r="J242" i="5"/>
  <c r="G243" i="5"/>
  <c r="B243" i="5"/>
  <c r="H114" i="5"/>
  <c r="I114" i="5"/>
  <c r="B114" i="5"/>
  <c r="F243" i="5"/>
  <c r="G114" i="5"/>
  <c r="D114" i="5"/>
  <c r="J113" i="5"/>
  <c r="F114" i="5"/>
  <c r="H243" i="5"/>
  <c r="E114" i="5"/>
  <c r="C243" i="5"/>
  <c r="D243" i="5"/>
  <c r="C114" i="5"/>
  <c r="E243" i="5"/>
  <c r="BL118" i="5" l="1"/>
  <c r="AQ312" i="5"/>
  <c r="AK311" i="5"/>
  <c r="BC118" i="5"/>
  <c r="BL119" i="5" s="1"/>
  <c r="BM312" i="5"/>
  <c r="BM313" i="5" s="1"/>
  <c r="BA117" i="5"/>
  <c r="AE312" i="5"/>
  <c r="AG311" i="5"/>
  <c r="AP312" i="5" s="1"/>
  <c r="BK312" i="5"/>
  <c r="AN312" i="5"/>
  <c r="AN313" i="5" s="1"/>
  <c r="AX312" i="5"/>
  <c r="BG312" i="5"/>
  <c r="BG313" i="5" s="1"/>
  <c r="AJ311" i="5"/>
  <c r="AZ312" i="5"/>
  <c r="AI311" i="5"/>
  <c r="BD313" i="5"/>
  <c r="BM118" i="5"/>
  <c r="BM119" i="5" s="1"/>
  <c r="AF311" i="5"/>
  <c r="AH312" i="5"/>
  <c r="AQ313" i="5" s="1"/>
  <c r="AS311" i="5"/>
  <c r="BB312" i="5" s="1"/>
  <c r="AW312" i="5"/>
  <c r="BF313" i="5" s="1"/>
  <c r="BJ116" i="5"/>
  <c r="AY312" i="5"/>
  <c r="AR311" i="5"/>
  <c r="BA311" i="5"/>
  <c r="AT311" i="5"/>
  <c r="BC312" i="5" s="1"/>
  <c r="BL313" i="5" s="1"/>
  <c r="AL312" i="5"/>
  <c r="AU313" i="5" s="1"/>
  <c r="AI117" i="5"/>
  <c r="BH118" i="5"/>
  <c r="BH119" i="5" s="1"/>
  <c r="BU118" i="5"/>
  <c r="BU119" i="5" s="1"/>
  <c r="AO242" i="5"/>
  <c r="AP242" i="5"/>
  <c r="AL118" i="5"/>
  <c r="AT180" i="5"/>
  <c r="AO180" i="5"/>
  <c r="AR179" i="5"/>
  <c r="AR180" i="5" s="1"/>
  <c r="AN181" i="5"/>
  <c r="AN243" i="5"/>
  <c r="AZ119" i="5"/>
  <c r="AQ243" i="5"/>
  <c r="BQ119" i="5"/>
  <c r="BQ120" i="5" s="1"/>
  <c r="AS242" i="5"/>
  <c r="AQ181" i="5"/>
  <c r="AX119" i="5"/>
  <c r="BG119" i="5"/>
  <c r="AW119" i="5"/>
  <c r="BF120" i="5" s="1"/>
  <c r="AS180" i="5"/>
  <c r="AT242" i="5"/>
  <c r="BB118" i="5"/>
  <c r="BK118" i="5"/>
  <c r="AU242" i="5"/>
  <c r="AR241" i="5"/>
  <c r="AP180" i="5"/>
  <c r="AU180" i="5"/>
  <c r="D179" i="5"/>
  <c r="D309" i="5" s="1"/>
  <c r="C179" i="5"/>
  <c r="C309" i="5" s="1"/>
  <c r="B309" i="5"/>
  <c r="J308" i="5"/>
  <c r="C180" i="5"/>
  <c r="C310" i="5" s="1"/>
  <c r="S116" i="5"/>
  <c r="AB117" i="5" s="1"/>
  <c r="AK118" i="5" s="1"/>
  <c r="S310" i="5"/>
  <c r="AB311" i="5" s="1"/>
  <c r="O116" i="5"/>
  <c r="X117" i="5" s="1"/>
  <c r="AG118" i="5" s="1"/>
  <c r="O310" i="5"/>
  <c r="X311" i="5" s="1"/>
  <c r="M117" i="5"/>
  <c r="V118" i="5" s="1"/>
  <c r="AE119" i="5" s="1"/>
  <c r="M311" i="5"/>
  <c r="V312" i="5" s="1"/>
  <c r="Q116" i="5"/>
  <c r="Z117" i="5" s="1"/>
  <c r="AI118" i="5" s="1"/>
  <c r="Q310" i="5"/>
  <c r="Z311" i="5" s="1"/>
  <c r="T117" i="5"/>
  <c r="AC118" i="5" s="1"/>
  <c r="T311" i="5"/>
  <c r="AC312" i="5" s="1"/>
  <c r="N116" i="5"/>
  <c r="W117" i="5" s="1"/>
  <c r="AF118" i="5" s="1"/>
  <c r="N310" i="5"/>
  <c r="W311" i="5" s="1"/>
  <c r="F179" i="5"/>
  <c r="F309" i="5" s="1"/>
  <c r="P117" i="5"/>
  <c r="Y118" i="5" s="1"/>
  <c r="AH119" i="5" s="1"/>
  <c r="P311" i="5"/>
  <c r="Y312" i="5" s="1"/>
  <c r="R116" i="5"/>
  <c r="AA117" i="5" s="1"/>
  <c r="AJ118" i="5" s="1"/>
  <c r="R310" i="5"/>
  <c r="AA311" i="5" s="1"/>
  <c r="E179" i="5"/>
  <c r="E309" i="5" s="1"/>
  <c r="I180" i="5"/>
  <c r="I310" i="5" s="1"/>
  <c r="G179" i="5"/>
  <c r="G309" i="5" s="1"/>
  <c r="B180" i="5"/>
  <c r="I245" i="5"/>
  <c r="H244" i="5"/>
  <c r="F244" i="5"/>
  <c r="J114" i="5"/>
  <c r="I115" i="5"/>
  <c r="H115" i="5"/>
  <c r="F115" i="5"/>
  <c r="D244" i="5"/>
  <c r="E115" i="5"/>
  <c r="D115" i="5"/>
  <c r="G115" i="5"/>
  <c r="B115" i="5"/>
  <c r="G244" i="5"/>
  <c r="E244" i="5"/>
  <c r="C115" i="5"/>
  <c r="C244" i="5"/>
  <c r="J243" i="5"/>
  <c r="J178" i="5"/>
  <c r="B244" i="5"/>
  <c r="BU120" i="5" l="1"/>
  <c r="BK313" i="5"/>
  <c r="AF312" i="5"/>
  <c r="AI312" i="5"/>
  <c r="AJ312" i="5"/>
  <c r="BV119" i="5"/>
  <c r="BV120" i="5" s="1"/>
  <c r="AZ313" i="5"/>
  <c r="AZ314" i="5" s="1"/>
  <c r="BI313" i="5"/>
  <c r="BI314" i="5" s="1"/>
  <c r="BI315" i="5" s="1"/>
  <c r="AE313" i="5"/>
  <c r="AY313" i="5"/>
  <c r="AG312" i="5"/>
  <c r="AO312" i="5"/>
  <c r="AO313" i="5" s="1"/>
  <c r="AK312" i="5"/>
  <c r="BA312" i="5"/>
  <c r="BJ312" i="5"/>
  <c r="BJ313" i="5" s="1"/>
  <c r="BJ117" i="5"/>
  <c r="BJ118" i="5" s="1"/>
  <c r="BS117" i="5"/>
  <c r="BS118" i="5" s="1"/>
  <c r="AR242" i="5"/>
  <c r="AR243" i="5" s="1"/>
  <c r="AW313" i="5"/>
  <c r="AW314" i="5" s="1"/>
  <c r="BM314" i="5"/>
  <c r="AL313" i="5"/>
  <c r="AU314" i="5" s="1"/>
  <c r="BC119" i="5"/>
  <c r="BL120" i="5" s="1"/>
  <c r="BU121" i="5" s="1"/>
  <c r="AS312" i="5"/>
  <c r="BB313" i="5" s="1"/>
  <c r="BK314" i="5" s="1"/>
  <c r="BH313" i="5"/>
  <c r="BD314" i="5"/>
  <c r="AT312" i="5"/>
  <c r="AR312" i="5"/>
  <c r="AH313" i="5"/>
  <c r="BA118" i="5"/>
  <c r="BA119" i="5" s="1"/>
  <c r="AO243" i="5"/>
  <c r="AQ182" i="5"/>
  <c r="AZ120" i="5"/>
  <c r="AL119" i="5"/>
  <c r="BG120" i="5"/>
  <c r="BP120" i="5"/>
  <c r="BP121" i="5" s="1"/>
  <c r="AQ244" i="5"/>
  <c r="AP243" i="5"/>
  <c r="BB119" i="5"/>
  <c r="AN182" i="5"/>
  <c r="AS243" i="5"/>
  <c r="AN244" i="5"/>
  <c r="BI120" i="5"/>
  <c r="AY119" i="5"/>
  <c r="AT243" i="5"/>
  <c r="AR181" i="5"/>
  <c r="AU243" i="5"/>
  <c r="BD119" i="5"/>
  <c r="BO121" i="5"/>
  <c r="AT181" i="5"/>
  <c r="AU181" i="5"/>
  <c r="AS181" i="5"/>
  <c r="AO181" i="5"/>
  <c r="AP181" i="5"/>
  <c r="BK119" i="5"/>
  <c r="BT119" i="5"/>
  <c r="AW120" i="5"/>
  <c r="F180" i="5"/>
  <c r="F310" i="5" s="1"/>
  <c r="D180" i="5"/>
  <c r="D310" i="5" s="1"/>
  <c r="B310" i="5"/>
  <c r="J309" i="5"/>
  <c r="R117" i="5"/>
  <c r="AA118" i="5" s="1"/>
  <c r="AJ119" i="5" s="1"/>
  <c r="R311" i="5"/>
  <c r="AA312" i="5" s="1"/>
  <c r="S117" i="5"/>
  <c r="AB118" i="5" s="1"/>
  <c r="AK119" i="5" s="1"/>
  <c r="S311" i="5"/>
  <c r="AB312" i="5" s="1"/>
  <c r="Q117" i="5"/>
  <c r="Z118" i="5" s="1"/>
  <c r="AI119" i="5" s="1"/>
  <c r="Q311" i="5"/>
  <c r="Z312" i="5" s="1"/>
  <c r="P118" i="5"/>
  <c r="Y119" i="5" s="1"/>
  <c r="AH120" i="5" s="1"/>
  <c r="P312" i="5"/>
  <c r="Y313" i="5" s="1"/>
  <c r="H180" i="5"/>
  <c r="H310" i="5" s="1"/>
  <c r="O117" i="5"/>
  <c r="X118" i="5" s="1"/>
  <c r="AG119" i="5" s="1"/>
  <c r="O311" i="5"/>
  <c r="X312" i="5" s="1"/>
  <c r="N117" i="5"/>
  <c r="W118" i="5" s="1"/>
  <c r="AF119" i="5" s="1"/>
  <c r="N311" i="5"/>
  <c r="W312" i="5" s="1"/>
  <c r="T118" i="5"/>
  <c r="AC119" i="5" s="1"/>
  <c r="T312" i="5"/>
  <c r="AC313" i="5" s="1"/>
  <c r="M118" i="5"/>
  <c r="V119" i="5" s="1"/>
  <c r="AE120" i="5" s="1"/>
  <c r="M312" i="5"/>
  <c r="V313" i="5" s="1"/>
  <c r="E180" i="5"/>
  <c r="E310" i="5" s="1"/>
  <c r="I181" i="5"/>
  <c r="I311" i="5" s="1"/>
  <c r="G180" i="5"/>
  <c r="G310" i="5" s="1"/>
  <c r="B181" i="5"/>
  <c r="I246" i="5"/>
  <c r="J244" i="5"/>
  <c r="J115" i="5"/>
  <c r="G116" i="5"/>
  <c r="E116" i="5"/>
  <c r="I116" i="5"/>
  <c r="H245" i="5"/>
  <c r="B116" i="5"/>
  <c r="B245" i="5"/>
  <c r="D245" i="5"/>
  <c r="H116" i="5"/>
  <c r="C245" i="5"/>
  <c r="C116" i="5"/>
  <c r="G245" i="5"/>
  <c r="D116" i="5"/>
  <c r="E245" i="5"/>
  <c r="J179" i="5"/>
  <c r="F116" i="5"/>
  <c r="F245" i="5"/>
  <c r="BJ119" i="5" l="1"/>
  <c r="BJ120" i="5" s="1"/>
  <c r="BF314" i="5"/>
  <c r="BF315" i="5" s="1"/>
  <c r="BA313" i="5"/>
  <c r="BJ314" i="5" s="1"/>
  <c r="BS119" i="5"/>
  <c r="BS120" i="5" s="1"/>
  <c r="BS121" i="5" s="1"/>
  <c r="AG313" i="5"/>
  <c r="AH314" i="5"/>
  <c r="AE314" i="5"/>
  <c r="AX313" i="5"/>
  <c r="AK313" i="5"/>
  <c r="AJ313" i="5"/>
  <c r="AQ314" i="5"/>
  <c r="AQ315" i="5" s="1"/>
  <c r="AR313" i="5"/>
  <c r="BD315" i="5"/>
  <c r="BM315" i="5"/>
  <c r="BM316" i="5" s="1"/>
  <c r="AF313" i="5"/>
  <c r="AC314" i="5"/>
  <c r="AL314" i="5"/>
  <c r="AP313" i="5"/>
  <c r="AP314" i="5" s="1"/>
  <c r="BH314" i="5"/>
  <c r="AI313" i="5"/>
  <c r="AS313" i="5"/>
  <c r="AU244" i="5"/>
  <c r="AN314" i="5"/>
  <c r="AW315" i="5" s="1"/>
  <c r="AT313" i="5"/>
  <c r="BC313" i="5"/>
  <c r="BT120" i="5"/>
  <c r="AT244" i="5"/>
  <c r="AN183" i="5"/>
  <c r="AP244" i="5"/>
  <c r="AQ183" i="5"/>
  <c r="AW121" i="5"/>
  <c r="AS182" i="5"/>
  <c r="BI121" i="5"/>
  <c r="BR121" i="5"/>
  <c r="BR122" i="5" s="1"/>
  <c r="AR244" i="5"/>
  <c r="BF121" i="5"/>
  <c r="BF122" i="5" s="1"/>
  <c r="AU182" i="5"/>
  <c r="BB120" i="5"/>
  <c r="AZ121" i="5"/>
  <c r="BK120" i="5"/>
  <c r="BK121" i="5" s="1"/>
  <c r="BA120" i="5"/>
  <c r="BA121" i="5" s="1"/>
  <c r="AT182" i="5"/>
  <c r="AY120" i="5"/>
  <c r="BH120" i="5"/>
  <c r="BC120" i="5"/>
  <c r="AO182" i="5"/>
  <c r="AR182" i="5"/>
  <c r="AN245" i="5"/>
  <c r="AL120" i="5"/>
  <c r="AO244" i="5"/>
  <c r="AS244" i="5"/>
  <c r="AQ245" i="5"/>
  <c r="AP182" i="5"/>
  <c r="AX120" i="5"/>
  <c r="BG121" i="5" s="1"/>
  <c r="BP122" i="5" s="1"/>
  <c r="BD120" i="5"/>
  <c r="BD121" i="5" s="1"/>
  <c r="BM120" i="5"/>
  <c r="C181" i="5"/>
  <c r="C311" i="5" s="1"/>
  <c r="D181" i="5"/>
  <c r="D311" i="5" s="1"/>
  <c r="H181" i="5"/>
  <c r="H311" i="5" s="1"/>
  <c r="B311" i="5"/>
  <c r="J310" i="5"/>
  <c r="F181" i="5"/>
  <c r="F311" i="5" s="1"/>
  <c r="M119" i="5"/>
  <c r="V120" i="5" s="1"/>
  <c r="AE121" i="5" s="1"/>
  <c r="M313" i="5"/>
  <c r="V314" i="5" s="1"/>
  <c r="N118" i="5"/>
  <c r="W119" i="5" s="1"/>
  <c r="AF120" i="5" s="1"/>
  <c r="N312" i="5"/>
  <c r="W313" i="5" s="1"/>
  <c r="T119" i="5"/>
  <c r="AC120" i="5" s="1"/>
  <c r="T313" i="5"/>
  <c r="R118" i="5"/>
  <c r="AA119" i="5" s="1"/>
  <c r="AJ120" i="5" s="1"/>
  <c r="R312" i="5"/>
  <c r="AA313" i="5" s="1"/>
  <c r="P119" i="5"/>
  <c r="Y120" i="5" s="1"/>
  <c r="AH121" i="5" s="1"/>
  <c r="P313" i="5"/>
  <c r="Y314" i="5" s="1"/>
  <c r="Q118" i="5"/>
  <c r="Z119" i="5" s="1"/>
  <c r="AI120" i="5" s="1"/>
  <c r="Q312" i="5"/>
  <c r="Z313" i="5" s="1"/>
  <c r="S118" i="5"/>
  <c r="AB119" i="5" s="1"/>
  <c r="AK120" i="5" s="1"/>
  <c r="S312" i="5"/>
  <c r="AB313" i="5" s="1"/>
  <c r="O118" i="5"/>
  <c r="X119" i="5" s="1"/>
  <c r="AG120" i="5" s="1"/>
  <c r="O312" i="5"/>
  <c r="X313" i="5" s="1"/>
  <c r="E181" i="5"/>
  <c r="E311" i="5" s="1"/>
  <c r="I182" i="5"/>
  <c r="I312" i="5" s="1"/>
  <c r="C182" i="5"/>
  <c r="C312" i="5" s="1"/>
  <c r="B182" i="5"/>
  <c r="G181" i="5"/>
  <c r="G311" i="5" s="1"/>
  <c r="F246" i="5"/>
  <c r="F117" i="5"/>
  <c r="D117" i="5"/>
  <c r="G246" i="5"/>
  <c r="C246" i="5"/>
  <c r="G117" i="5"/>
  <c r="D246" i="5"/>
  <c r="J245" i="5"/>
  <c r="E246" i="5"/>
  <c r="C117" i="5"/>
  <c r="H117" i="5"/>
  <c r="J116" i="5"/>
  <c r="B246" i="5"/>
  <c r="J180" i="5"/>
  <c r="B117" i="5"/>
  <c r="H246" i="5"/>
  <c r="I117" i="5"/>
  <c r="E117" i="5"/>
  <c r="AR314" i="5" l="1"/>
  <c r="AL315" i="5"/>
  <c r="AY121" i="5"/>
  <c r="BC121" i="5"/>
  <c r="AF314" i="5"/>
  <c r="AJ314" i="5"/>
  <c r="AX314" i="5"/>
  <c r="BG314" i="5"/>
  <c r="BG315" i="5" s="1"/>
  <c r="AY314" i="5"/>
  <c r="AY315" i="5" s="1"/>
  <c r="AG314" i="5"/>
  <c r="AP315" i="5" s="1"/>
  <c r="AO314" i="5"/>
  <c r="AO315" i="5" s="1"/>
  <c r="AE315" i="5"/>
  <c r="BH315" i="5"/>
  <c r="BH316" i="5" s="1"/>
  <c r="BF316" i="5"/>
  <c r="AT314" i="5"/>
  <c r="AS314" i="5"/>
  <c r="AS315" i="5" s="1"/>
  <c r="AC315" i="5"/>
  <c r="AK314" i="5"/>
  <c r="AH315" i="5"/>
  <c r="BA314" i="5"/>
  <c r="AI314" i="5"/>
  <c r="AR315" i="5" s="1"/>
  <c r="AQ316" i="5"/>
  <c r="AZ315" i="5"/>
  <c r="BC314" i="5"/>
  <c r="BL314" i="5"/>
  <c r="BL315" i="5" s="1"/>
  <c r="AN315" i="5"/>
  <c r="AW316" i="5" s="1"/>
  <c r="AU245" i="5"/>
  <c r="BD122" i="5" s="1"/>
  <c r="BB314" i="5"/>
  <c r="AU315" i="5"/>
  <c r="AU316" i="5" s="1"/>
  <c r="AT183" i="5"/>
  <c r="AW122" i="5"/>
  <c r="BF123" i="5" s="1"/>
  <c r="BB121" i="5"/>
  <c r="BK122" i="5" s="1"/>
  <c r="AZ122" i="5"/>
  <c r="AU183" i="5"/>
  <c r="AT245" i="5"/>
  <c r="BC122" i="5" s="1"/>
  <c r="AX121" i="5"/>
  <c r="BG122" i="5" s="1"/>
  <c r="BP123" i="5" s="1"/>
  <c r="BH121" i="5"/>
  <c r="BH122" i="5" s="1"/>
  <c r="BQ121" i="5"/>
  <c r="BQ122" i="5" s="1"/>
  <c r="AR245" i="5"/>
  <c r="AQ246" i="5"/>
  <c r="AP183" i="5"/>
  <c r="BJ121" i="5"/>
  <c r="BJ122" i="5" s="1"/>
  <c r="AN246" i="5"/>
  <c r="AS183" i="5"/>
  <c r="AR183" i="5"/>
  <c r="BS122" i="5"/>
  <c r="BS123" i="5" s="1"/>
  <c r="AN184" i="5"/>
  <c r="AL121" i="5"/>
  <c r="AL122" i="5" s="1"/>
  <c r="BO122" i="5"/>
  <c r="BO123" i="5" s="1"/>
  <c r="AQ184" i="5"/>
  <c r="AS245" i="5"/>
  <c r="BB122" i="5" s="1"/>
  <c r="BL121" i="5"/>
  <c r="AO245" i="5"/>
  <c r="AX122" i="5" s="1"/>
  <c r="AO183" i="5"/>
  <c r="BI122" i="5"/>
  <c r="BM121" i="5"/>
  <c r="BM122" i="5" s="1"/>
  <c r="BV121" i="5"/>
  <c r="AP245" i="5"/>
  <c r="AY122" i="5" s="1"/>
  <c r="BT121" i="5"/>
  <c r="BT122" i="5" s="1"/>
  <c r="J311" i="5"/>
  <c r="D182" i="5"/>
  <c r="D312" i="5" s="1"/>
  <c r="F182" i="5"/>
  <c r="F312" i="5" s="1"/>
  <c r="B312" i="5"/>
  <c r="H182" i="5"/>
  <c r="H312" i="5" s="1"/>
  <c r="Q119" i="5"/>
  <c r="Z120" i="5" s="1"/>
  <c r="AI121" i="5" s="1"/>
  <c r="Q313" i="5"/>
  <c r="Z314" i="5" s="1"/>
  <c r="M120" i="5"/>
  <c r="V121" i="5" s="1"/>
  <c r="AE122" i="5" s="1"/>
  <c r="M314" i="5"/>
  <c r="V315" i="5" s="1"/>
  <c r="R119" i="5"/>
  <c r="AA120" i="5" s="1"/>
  <c r="AJ121" i="5" s="1"/>
  <c r="R313" i="5"/>
  <c r="AA314" i="5" s="1"/>
  <c r="P120" i="5"/>
  <c r="Y121" i="5" s="1"/>
  <c r="AH122" i="5" s="1"/>
  <c r="P314" i="5"/>
  <c r="Y315" i="5" s="1"/>
  <c r="O119" i="5"/>
  <c r="X120" i="5" s="1"/>
  <c r="AG121" i="5" s="1"/>
  <c r="O313" i="5"/>
  <c r="X314" i="5" s="1"/>
  <c r="T120" i="5"/>
  <c r="AC121" i="5" s="1"/>
  <c r="T314" i="5"/>
  <c r="S119" i="5"/>
  <c r="AB120" i="5" s="1"/>
  <c r="AK121" i="5" s="1"/>
  <c r="AT246" i="5" s="1"/>
  <c r="S313" i="5"/>
  <c r="AB314" i="5" s="1"/>
  <c r="N119" i="5"/>
  <c r="W120" i="5" s="1"/>
  <c r="AF121" i="5" s="1"/>
  <c r="N313" i="5"/>
  <c r="W314" i="5" s="1"/>
  <c r="I183" i="5"/>
  <c r="I313" i="5" s="1"/>
  <c r="E182" i="5"/>
  <c r="E312" i="5" s="1"/>
  <c r="C183" i="5"/>
  <c r="C313" i="5" s="1"/>
  <c r="G182" i="5"/>
  <c r="G312" i="5" s="1"/>
  <c r="B183" i="5"/>
  <c r="J246" i="5"/>
  <c r="H81" i="5" s="1"/>
  <c r="F118" i="5"/>
  <c r="I118" i="5"/>
  <c r="C118" i="5"/>
  <c r="B118" i="5"/>
  <c r="I247" i="5"/>
  <c r="B247" i="5"/>
  <c r="E247" i="5"/>
  <c r="C247" i="5"/>
  <c r="J181" i="5"/>
  <c r="C81" i="5" s="1"/>
  <c r="F247" i="5"/>
  <c r="D247" i="5"/>
  <c r="E118" i="5"/>
  <c r="J117" i="5"/>
  <c r="H247" i="5"/>
  <c r="H118" i="5"/>
  <c r="G118" i="5"/>
  <c r="G247" i="5"/>
  <c r="D118" i="5"/>
  <c r="BF317" i="5" l="1"/>
  <c r="BD316" i="5"/>
  <c r="BD317" i="5" s="1"/>
  <c r="BK123" i="5"/>
  <c r="BA315" i="5"/>
  <c r="BA316" i="5" s="1"/>
  <c r="BJ315" i="5"/>
  <c r="BJ316" i="5" s="1"/>
  <c r="BJ317" i="5" s="1"/>
  <c r="AE316" i="5"/>
  <c r="AX315" i="5"/>
  <c r="AX316" i="5" s="1"/>
  <c r="BM317" i="5"/>
  <c r="BM318" i="5" s="1"/>
  <c r="AK315" i="5"/>
  <c r="BG316" i="5"/>
  <c r="BG317" i="5" s="1"/>
  <c r="AF315" i="5"/>
  <c r="AZ316" i="5"/>
  <c r="AZ317" i="5" s="1"/>
  <c r="BI316" i="5"/>
  <c r="BI317" i="5" s="1"/>
  <c r="BI318" i="5" s="1"/>
  <c r="AO316" i="5"/>
  <c r="BB315" i="5"/>
  <c r="BB316" i="5" s="1"/>
  <c r="BK315" i="5"/>
  <c r="BK316" i="5" s="1"/>
  <c r="BK317" i="5" s="1"/>
  <c r="AY316" i="5"/>
  <c r="AN316" i="5"/>
  <c r="AN317" i="5" s="1"/>
  <c r="AI315" i="5"/>
  <c r="AR316" i="5" s="1"/>
  <c r="AT315" i="5"/>
  <c r="AH316" i="5"/>
  <c r="AQ317" i="5" s="1"/>
  <c r="AG315" i="5"/>
  <c r="AP316" i="5" s="1"/>
  <c r="AJ315" i="5"/>
  <c r="AS316" i="5" s="1"/>
  <c r="AL316" i="5"/>
  <c r="AU317" i="5" s="1"/>
  <c r="BD318" i="5" s="1"/>
  <c r="BC315" i="5"/>
  <c r="BC316" i="5" s="1"/>
  <c r="BV122" i="5"/>
  <c r="BV123" i="5" s="1"/>
  <c r="BT123" i="5"/>
  <c r="BO124" i="5"/>
  <c r="BI123" i="5"/>
  <c r="AS184" i="5"/>
  <c r="AU246" i="5"/>
  <c r="AU247" i="5" s="1"/>
  <c r="BH123" i="5"/>
  <c r="AN185" i="5"/>
  <c r="AN247" i="5"/>
  <c r="AW123" i="5"/>
  <c r="AR246" i="5"/>
  <c r="AP184" i="5"/>
  <c r="AP246" i="5"/>
  <c r="AY123" i="5" s="1"/>
  <c r="BA122" i="5"/>
  <c r="BA123" i="5" s="1"/>
  <c r="AS246" i="5"/>
  <c r="BD123" i="5"/>
  <c r="BD124" i="5" s="1"/>
  <c r="BM123" i="5"/>
  <c r="BM124" i="5" s="1"/>
  <c r="AO184" i="5"/>
  <c r="AQ185" i="5"/>
  <c r="BB123" i="5"/>
  <c r="BT124" i="5"/>
  <c r="BC123" i="5"/>
  <c r="AO246" i="5"/>
  <c r="BG123" i="5"/>
  <c r="AR184" i="5"/>
  <c r="AQ247" i="5"/>
  <c r="AU184" i="5"/>
  <c r="AU185" i="5" s="1"/>
  <c r="AT184" i="5"/>
  <c r="AZ123" i="5"/>
  <c r="AZ124" i="5" s="1"/>
  <c r="BL122" i="5"/>
  <c r="BL123" i="5" s="1"/>
  <c r="BU122" i="5"/>
  <c r="BU123" i="5" s="1"/>
  <c r="BR123" i="5"/>
  <c r="BQ123" i="5"/>
  <c r="H183" i="5"/>
  <c r="H313" i="5" s="1"/>
  <c r="D183" i="5"/>
  <c r="D313" i="5" s="1"/>
  <c r="F183" i="5"/>
  <c r="F313" i="5" s="1"/>
  <c r="B313" i="5"/>
  <c r="J312" i="5"/>
  <c r="M121" i="5"/>
  <c r="V122" i="5" s="1"/>
  <c r="AE123" i="5" s="1"/>
  <c r="M315" i="5"/>
  <c r="V316" i="5" s="1"/>
  <c r="P121" i="5"/>
  <c r="Y122" i="5" s="1"/>
  <c r="AH123" i="5" s="1"/>
  <c r="P315" i="5"/>
  <c r="Y316" i="5" s="1"/>
  <c r="R120" i="5"/>
  <c r="AA121" i="5" s="1"/>
  <c r="AJ122" i="5" s="1"/>
  <c r="R314" i="5"/>
  <c r="AA315" i="5" s="1"/>
  <c r="N120" i="5"/>
  <c r="W121" i="5" s="1"/>
  <c r="AF122" i="5" s="1"/>
  <c r="N314" i="5"/>
  <c r="W315" i="5" s="1"/>
  <c r="Q120" i="5"/>
  <c r="Z121" i="5" s="1"/>
  <c r="AI122" i="5" s="1"/>
  <c r="Q314" i="5"/>
  <c r="Z315" i="5" s="1"/>
  <c r="O120" i="5"/>
  <c r="X121" i="5" s="1"/>
  <c r="AG122" i="5" s="1"/>
  <c r="O314" i="5"/>
  <c r="X315" i="5" s="1"/>
  <c r="S120" i="5"/>
  <c r="AB121" i="5" s="1"/>
  <c r="AK122" i="5" s="1"/>
  <c r="S314" i="5"/>
  <c r="AB315" i="5" s="1"/>
  <c r="T121" i="5"/>
  <c r="AC122" i="5" s="1"/>
  <c r="AL123" i="5" s="1"/>
  <c r="T315" i="5"/>
  <c r="AC316" i="5" s="1"/>
  <c r="C93" i="5"/>
  <c r="C87" i="5"/>
  <c r="I184" i="5"/>
  <c r="I314" i="5" s="1"/>
  <c r="C184" i="5"/>
  <c r="C314" i="5" s="1"/>
  <c r="E183" i="5"/>
  <c r="E313" i="5" s="1"/>
  <c r="B184" i="5"/>
  <c r="G183" i="5"/>
  <c r="G313" i="5" s="1"/>
  <c r="J247" i="5"/>
  <c r="E248" i="5"/>
  <c r="F248" i="5"/>
  <c r="B119" i="5"/>
  <c r="C119" i="5"/>
  <c r="D248" i="5"/>
  <c r="J118" i="5"/>
  <c r="D119" i="5"/>
  <c r="G119" i="5"/>
  <c r="G248" i="5"/>
  <c r="J182" i="5"/>
  <c r="F119" i="5"/>
  <c r="E119" i="5"/>
  <c r="I248" i="5"/>
  <c r="H248" i="5"/>
  <c r="C248" i="5"/>
  <c r="H119" i="5"/>
  <c r="B248" i="5"/>
  <c r="I119" i="5"/>
  <c r="BB317" i="5" l="1"/>
  <c r="BM319" i="5"/>
  <c r="AZ318" i="5"/>
  <c r="BK318" i="5"/>
  <c r="BA317" i="5"/>
  <c r="BJ318" i="5" s="1"/>
  <c r="BI319" i="5"/>
  <c r="AY317" i="5"/>
  <c r="AF316" i="5"/>
  <c r="AW317" i="5"/>
  <c r="AO317" i="5"/>
  <c r="AX317" i="5"/>
  <c r="AX318" i="5" s="1"/>
  <c r="BH317" i="5"/>
  <c r="BH318" i="5" s="1"/>
  <c r="AK316" i="5"/>
  <c r="AJ316" i="5"/>
  <c r="AG316" i="5"/>
  <c r="AP317" i="5"/>
  <c r="AH317" i="5"/>
  <c r="AQ318" i="5" s="1"/>
  <c r="AZ319" i="5" s="1"/>
  <c r="BR124" i="5"/>
  <c r="AL317" i="5"/>
  <c r="AU318" i="5" s="1"/>
  <c r="BL316" i="5"/>
  <c r="BL317" i="5" s="1"/>
  <c r="AE317" i="5"/>
  <c r="AN318" i="5" s="1"/>
  <c r="AT316" i="5"/>
  <c r="BC317" i="5" s="1"/>
  <c r="AI316" i="5"/>
  <c r="AR317" i="5" s="1"/>
  <c r="BA318" i="5" s="1"/>
  <c r="BU124" i="5"/>
  <c r="BM125" i="5"/>
  <c r="AU248" i="5"/>
  <c r="BD125" i="5" s="1"/>
  <c r="AT247" i="5"/>
  <c r="BC124" i="5" s="1"/>
  <c r="AO247" i="5"/>
  <c r="AS247" i="5"/>
  <c r="BH124" i="5"/>
  <c r="AQ186" i="5"/>
  <c r="AX123" i="5"/>
  <c r="AX124" i="5" s="1"/>
  <c r="AR247" i="5"/>
  <c r="AS185" i="5"/>
  <c r="BA124" i="5"/>
  <c r="AN248" i="5"/>
  <c r="BQ124" i="5"/>
  <c r="BQ125" i="5" s="1"/>
  <c r="BJ123" i="5"/>
  <c r="AT185" i="5"/>
  <c r="AO185" i="5"/>
  <c r="AP247" i="5"/>
  <c r="AW124" i="5"/>
  <c r="AW125" i="5" s="1"/>
  <c r="BF124" i="5"/>
  <c r="BV124" i="5"/>
  <c r="BV125" i="5" s="1"/>
  <c r="AU186" i="5"/>
  <c r="AP185" i="5"/>
  <c r="AN186" i="5"/>
  <c r="BI124" i="5"/>
  <c r="BI125" i="5" s="1"/>
  <c r="AQ248" i="5"/>
  <c r="BL124" i="5"/>
  <c r="AR185" i="5"/>
  <c r="BK124" i="5"/>
  <c r="BT125" i="5" s="1"/>
  <c r="BP124" i="5"/>
  <c r="F184" i="5"/>
  <c r="F314" i="5" s="1"/>
  <c r="H184" i="5"/>
  <c r="H314" i="5" s="1"/>
  <c r="J313" i="5"/>
  <c r="H185" i="5"/>
  <c r="H315" i="5" s="1"/>
  <c r="D184" i="5"/>
  <c r="D314" i="5" s="1"/>
  <c r="B314" i="5"/>
  <c r="T122" i="5"/>
  <c r="AC123" i="5" s="1"/>
  <c r="AL124" i="5" s="1"/>
  <c r="T316" i="5"/>
  <c r="AC317" i="5" s="1"/>
  <c r="N121" i="5"/>
  <c r="W122" i="5" s="1"/>
  <c r="AF123" i="5" s="1"/>
  <c r="N315" i="5"/>
  <c r="W316" i="5" s="1"/>
  <c r="O121" i="5"/>
  <c r="X122" i="5" s="1"/>
  <c r="AG123" i="5" s="1"/>
  <c r="O315" i="5"/>
  <c r="X316" i="5" s="1"/>
  <c r="M122" i="5"/>
  <c r="V123" i="5" s="1"/>
  <c r="AE124" i="5" s="1"/>
  <c r="M316" i="5"/>
  <c r="V317" i="5" s="1"/>
  <c r="R121" i="5"/>
  <c r="AA122" i="5" s="1"/>
  <c r="AJ123" i="5" s="1"/>
  <c r="R315" i="5"/>
  <c r="AA316" i="5" s="1"/>
  <c r="P122" i="5"/>
  <c r="Y123" i="5" s="1"/>
  <c r="AH124" i="5" s="1"/>
  <c r="P316" i="5"/>
  <c r="Y317" i="5" s="1"/>
  <c r="S121" i="5"/>
  <c r="AB122" i="5" s="1"/>
  <c r="AK123" i="5" s="1"/>
  <c r="S315" i="5"/>
  <c r="AB316" i="5" s="1"/>
  <c r="Q121" i="5"/>
  <c r="Z122" i="5" s="1"/>
  <c r="AI123" i="5" s="1"/>
  <c r="Q315" i="5"/>
  <c r="Z316" i="5" s="1"/>
  <c r="E184" i="5"/>
  <c r="E314" i="5" s="1"/>
  <c r="I185" i="5"/>
  <c r="I315" i="5" s="1"/>
  <c r="F185" i="5"/>
  <c r="F315" i="5" s="1"/>
  <c r="B185" i="5"/>
  <c r="G184" i="5"/>
  <c r="G314" i="5" s="1"/>
  <c r="J248" i="5"/>
  <c r="E249" i="5"/>
  <c r="I249" i="5"/>
  <c r="G249" i="5"/>
  <c r="D249" i="5"/>
  <c r="F120" i="5"/>
  <c r="D120" i="5"/>
  <c r="I120" i="5"/>
  <c r="C249" i="5"/>
  <c r="H249" i="5"/>
  <c r="E120" i="5"/>
  <c r="G120" i="5"/>
  <c r="J119" i="5"/>
  <c r="H120" i="5"/>
  <c r="J183" i="5"/>
  <c r="C120" i="5"/>
  <c r="B249" i="5"/>
  <c r="B120" i="5"/>
  <c r="F249" i="5"/>
  <c r="BV126" i="5" l="1"/>
  <c r="BM126" i="5"/>
  <c r="BI320" i="5"/>
  <c r="AJ317" i="5"/>
  <c r="AK317" i="5"/>
  <c r="AG317" i="5"/>
  <c r="AP318" i="5" s="1"/>
  <c r="BD319" i="5"/>
  <c r="AF317" i="5"/>
  <c r="BJ319" i="5"/>
  <c r="AI317" i="5"/>
  <c r="AO318" i="5"/>
  <c r="AW318" i="5"/>
  <c r="AW319" i="5" s="1"/>
  <c r="BF318" i="5"/>
  <c r="BF319" i="5" s="1"/>
  <c r="BF320" i="5" s="1"/>
  <c r="AX319" i="5"/>
  <c r="AS317" i="5"/>
  <c r="AR318" i="5"/>
  <c r="BA319" i="5" s="1"/>
  <c r="AY318" i="5"/>
  <c r="BL125" i="5"/>
  <c r="BL318" i="5"/>
  <c r="BG318" i="5"/>
  <c r="BG319" i="5" s="1"/>
  <c r="BG320" i="5" s="1"/>
  <c r="AE318" i="5"/>
  <c r="AL318" i="5"/>
  <c r="AU319" i="5" s="1"/>
  <c r="AN319" i="5"/>
  <c r="AT317" i="5"/>
  <c r="BC318" i="5" s="1"/>
  <c r="AH318" i="5"/>
  <c r="AQ319" i="5" s="1"/>
  <c r="AZ320" i="5" s="1"/>
  <c r="BV127" i="5"/>
  <c r="BR125" i="5"/>
  <c r="BR126" i="5" s="1"/>
  <c r="AU249" i="5"/>
  <c r="BF125" i="5"/>
  <c r="BF126" i="5" s="1"/>
  <c r="BO125" i="5"/>
  <c r="AP186" i="5"/>
  <c r="AU187" i="5"/>
  <c r="BJ124" i="5"/>
  <c r="BJ125" i="5" s="1"/>
  <c r="BS124" i="5"/>
  <c r="BS125" i="5" s="1"/>
  <c r="BS126" i="5" s="1"/>
  <c r="AP248" i="5"/>
  <c r="AN249" i="5"/>
  <c r="AO248" i="5"/>
  <c r="AQ249" i="5"/>
  <c r="AT248" i="5"/>
  <c r="AT186" i="5"/>
  <c r="AS186" i="5"/>
  <c r="AR186" i="5"/>
  <c r="AS248" i="5"/>
  <c r="AZ125" i="5"/>
  <c r="BI126" i="5" s="1"/>
  <c r="AY124" i="5"/>
  <c r="BH125" i="5" s="1"/>
  <c r="BQ126" i="5" s="1"/>
  <c r="AR248" i="5"/>
  <c r="BA125" i="5" s="1"/>
  <c r="BG124" i="5"/>
  <c r="BG125" i="5" s="1"/>
  <c r="BB124" i="5"/>
  <c r="BB125" i="5" s="1"/>
  <c r="BU125" i="5"/>
  <c r="AO186" i="5"/>
  <c r="AQ187" i="5"/>
  <c r="AN187" i="5"/>
  <c r="D185" i="5"/>
  <c r="D315" i="5" s="1"/>
  <c r="C185" i="5"/>
  <c r="C315" i="5" s="1"/>
  <c r="C186" i="5"/>
  <c r="C316" i="5" s="1"/>
  <c r="B315" i="5"/>
  <c r="J314" i="5"/>
  <c r="N81" i="5" s="1"/>
  <c r="S122" i="5"/>
  <c r="AB123" i="5" s="1"/>
  <c r="AK124" i="5" s="1"/>
  <c r="S316" i="5"/>
  <c r="AB317" i="5" s="1"/>
  <c r="P123" i="5"/>
  <c r="Y124" i="5" s="1"/>
  <c r="AH125" i="5" s="1"/>
  <c r="P317" i="5"/>
  <c r="Y318" i="5" s="1"/>
  <c r="O122" i="5"/>
  <c r="X123" i="5" s="1"/>
  <c r="AG124" i="5" s="1"/>
  <c r="O316" i="5"/>
  <c r="X317" i="5" s="1"/>
  <c r="R122" i="5"/>
  <c r="AA123" i="5" s="1"/>
  <c r="AJ124" i="5" s="1"/>
  <c r="R316" i="5"/>
  <c r="AA317" i="5" s="1"/>
  <c r="D186" i="5"/>
  <c r="D316" i="5" s="1"/>
  <c r="M123" i="5"/>
  <c r="V124" i="5" s="1"/>
  <c r="AE125" i="5" s="1"/>
  <c r="M317" i="5"/>
  <c r="V318" i="5" s="1"/>
  <c r="Q122" i="5"/>
  <c r="Z123" i="5" s="1"/>
  <c r="AI124" i="5" s="1"/>
  <c r="Q316" i="5"/>
  <c r="Z317" i="5" s="1"/>
  <c r="N122" i="5"/>
  <c r="W123" i="5" s="1"/>
  <c r="AF124" i="5" s="1"/>
  <c r="N316" i="5"/>
  <c r="W317" i="5" s="1"/>
  <c r="T123" i="5"/>
  <c r="AC124" i="5" s="1"/>
  <c r="AL125" i="5" s="1"/>
  <c r="T317" i="5"/>
  <c r="AC318" i="5" s="1"/>
  <c r="I186" i="5"/>
  <c r="I316" i="5" s="1"/>
  <c r="E185" i="5"/>
  <c r="E315" i="5" s="1"/>
  <c r="F186" i="5"/>
  <c r="F316" i="5" s="1"/>
  <c r="G185" i="5"/>
  <c r="G315" i="5" s="1"/>
  <c r="B186" i="5"/>
  <c r="G250" i="5"/>
  <c r="J184" i="5"/>
  <c r="B121" i="5"/>
  <c r="H250" i="5"/>
  <c r="D250" i="5"/>
  <c r="J120" i="5"/>
  <c r="H121" i="5"/>
  <c r="E250" i="5"/>
  <c r="B250" i="5"/>
  <c r="C121" i="5"/>
  <c r="G121" i="5"/>
  <c r="D121" i="5"/>
  <c r="F250" i="5"/>
  <c r="E121" i="5"/>
  <c r="I121" i="5"/>
  <c r="J249" i="5"/>
  <c r="C250" i="5"/>
  <c r="F121" i="5"/>
  <c r="I250" i="5"/>
  <c r="BL319" i="5" l="1"/>
  <c r="AW320" i="5"/>
  <c r="BF321" i="5"/>
  <c r="AY319" i="5"/>
  <c r="AS318" i="5"/>
  <c r="BB318" i="5"/>
  <c r="AJ318" i="5"/>
  <c r="AK318" i="5"/>
  <c r="BI321" i="5"/>
  <c r="AH319" i="5"/>
  <c r="AQ320" i="5" s="1"/>
  <c r="AI318" i="5"/>
  <c r="BD320" i="5"/>
  <c r="BM320" i="5"/>
  <c r="BM321" i="5" s="1"/>
  <c r="BH319" i="5"/>
  <c r="BH320" i="5" s="1"/>
  <c r="BJ320" i="5"/>
  <c r="AT318" i="5"/>
  <c r="BC319" i="5" s="1"/>
  <c r="BL320" i="5" s="1"/>
  <c r="BU126" i="5"/>
  <c r="AF318" i="5"/>
  <c r="AO319" i="5" s="1"/>
  <c r="AL319" i="5"/>
  <c r="AU320" i="5" s="1"/>
  <c r="AG318" i="5"/>
  <c r="AP319" i="5" s="1"/>
  <c r="AE319" i="5"/>
  <c r="BO126" i="5"/>
  <c r="BO127" i="5" s="1"/>
  <c r="AU188" i="5"/>
  <c r="AO187" i="5"/>
  <c r="AO249" i="5"/>
  <c r="BP125" i="5"/>
  <c r="BP126" i="5" s="1"/>
  <c r="BK125" i="5"/>
  <c r="BK126" i="5" s="1"/>
  <c r="AT187" i="5"/>
  <c r="AQ250" i="5"/>
  <c r="AT249" i="5"/>
  <c r="AS187" i="5"/>
  <c r="AR187" i="5"/>
  <c r="AN250" i="5"/>
  <c r="AX125" i="5"/>
  <c r="AP187" i="5"/>
  <c r="AW126" i="5"/>
  <c r="AW127" i="5" s="1"/>
  <c r="BC125" i="5"/>
  <c r="AR249" i="5"/>
  <c r="BR127" i="5"/>
  <c r="AN188" i="5"/>
  <c r="AY125" i="5"/>
  <c r="BH126" i="5" s="1"/>
  <c r="BQ127" i="5" s="1"/>
  <c r="BJ126" i="5"/>
  <c r="BS127" i="5" s="1"/>
  <c r="AQ188" i="5"/>
  <c r="AZ126" i="5"/>
  <c r="BI127" i="5" s="1"/>
  <c r="AP249" i="5"/>
  <c r="AU250" i="5"/>
  <c r="BD126" i="5"/>
  <c r="AS249" i="5"/>
  <c r="BB126" i="5" s="1"/>
  <c r="H186" i="5"/>
  <c r="H316" i="5" s="1"/>
  <c r="B316" i="5"/>
  <c r="J315" i="5"/>
  <c r="Q123" i="5"/>
  <c r="Z124" i="5" s="1"/>
  <c r="AI125" i="5" s="1"/>
  <c r="Q317" i="5"/>
  <c r="Z318" i="5" s="1"/>
  <c r="O123" i="5"/>
  <c r="X124" i="5" s="1"/>
  <c r="AG125" i="5" s="1"/>
  <c r="O317" i="5"/>
  <c r="X318" i="5" s="1"/>
  <c r="N123" i="5"/>
  <c r="W124" i="5" s="1"/>
  <c r="AF125" i="5" s="1"/>
  <c r="N317" i="5"/>
  <c r="W318" i="5" s="1"/>
  <c r="S123" i="5"/>
  <c r="AB124" i="5" s="1"/>
  <c r="AK125" i="5" s="1"/>
  <c r="S317" i="5"/>
  <c r="AB318" i="5" s="1"/>
  <c r="M124" i="5"/>
  <c r="V125" i="5" s="1"/>
  <c r="AE126" i="5" s="1"/>
  <c r="M318" i="5"/>
  <c r="V319" i="5" s="1"/>
  <c r="T124" i="5"/>
  <c r="AC125" i="5" s="1"/>
  <c r="AL126" i="5" s="1"/>
  <c r="T318" i="5"/>
  <c r="AC319" i="5" s="1"/>
  <c r="R123" i="5"/>
  <c r="AA124" i="5" s="1"/>
  <c r="AJ125" i="5" s="1"/>
  <c r="R317" i="5"/>
  <c r="AA318" i="5" s="1"/>
  <c r="P124" i="5"/>
  <c r="Y125" i="5" s="1"/>
  <c r="AH126" i="5" s="1"/>
  <c r="P318" i="5"/>
  <c r="Y319" i="5" s="1"/>
  <c r="E186" i="5"/>
  <c r="E316" i="5" s="1"/>
  <c r="H187" i="5"/>
  <c r="H317" i="5" s="1"/>
  <c r="F187" i="5"/>
  <c r="F317" i="5" s="1"/>
  <c r="I187" i="5"/>
  <c r="I317" i="5" s="1"/>
  <c r="G186" i="5"/>
  <c r="G316" i="5" s="1"/>
  <c r="B187" i="5"/>
  <c r="J185" i="5"/>
  <c r="C251" i="5"/>
  <c r="I122" i="5"/>
  <c r="B251" i="5"/>
  <c r="J121" i="5"/>
  <c r="I251" i="5"/>
  <c r="G251" i="5"/>
  <c r="F122" i="5"/>
  <c r="E122" i="5"/>
  <c r="J250" i="5"/>
  <c r="D122" i="5"/>
  <c r="G122" i="5"/>
  <c r="F251" i="5"/>
  <c r="E251" i="5"/>
  <c r="H122" i="5"/>
  <c r="D251" i="5"/>
  <c r="C122" i="5"/>
  <c r="H251" i="5"/>
  <c r="B122" i="5"/>
  <c r="BD321" i="5" l="1"/>
  <c r="BT126" i="5"/>
  <c r="BT127" i="5" s="1"/>
  <c r="BM322" i="5"/>
  <c r="AX126" i="5"/>
  <c r="AX127" i="5" s="1"/>
  <c r="AZ321" i="5"/>
  <c r="AI319" i="5"/>
  <c r="AK319" i="5"/>
  <c r="AS319" i="5"/>
  <c r="AR319" i="5"/>
  <c r="AJ319" i="5"/>
  <c r="BI322" i="5"/>
  <c r="AX320" i="5"/>
  <c r="AE320" i="5"/>
  <c r="BK127" i="5"/>
  <c r="BT128" i="5" s="1"/>
  <c r="AL320" i="5"/>
  <c r="AG319" i="5"/>
  <c r="AF319" i="5"/>
  <c r="AH320" i="5"/>
  <c r="AY320" i="5"/>
  <c r="BB319" i="5"/>
  <c r="BK319" i="5"/>
  <c r="BK320" i="5" s="1"/>
  <c r="AN320" i="5"/>
  <c r="AT319" i="5"/>
  <c r="BC320" i="5" s="1"/>
  <c r="BR128" i="5"/>
  <c r="AU189" i="5"/>
  <c r="AO250" i="5"/>
  <c r="AO188" i="5"/>
  <c r="AR250" i="5"/>
  <c r="AN189" i="5"/>
  <c r="AP188" i="5"/>
  <c r="BC126" i="5"/>
  <c r="BL126" i="5"/>
  <c r="AU251" i="5"/>
  <c r="BF127" i="5"/>
  <c r="AR188" i="5"/>
  <c r="AS250" i="5"/>
  <c r="AQ189" i="5"/>
  <c r="AN251" i="5"/>
  <c r="BD127" i="5"/>
  <c r="BD128" i="5" s="1"/>
  <c r="BM127" i="5"/>
  <c r="AP250" i="5"/>
  <c r="AT188" i="5"/>
  <c r="BA126" i="5"/>
  <c r="AS188" i="5"/>
  <c r="AQ251" i="5"/>
  <c r="AY126" i="5"/>
  <c r="AT250" i="5"/>
  <c r="AZ127" i="5"/>
  <c r="AZ128" i="5" s="1"/>
  <c r="BG126" i="5"/>
  <c r="B317" i="5"/>
  <c r="J316" i="5"/>
  <c r="O124" i="5"/>
  <c r="X125" i="5" s="1"/>
  <c r="AG126" i="5" s="1"/>
  <c r="O318" i="5"/>
  <c r="X319" i="5" s="1"/>
  <c r="Q124" i="5"/>
  <c r="Z125" i="5" s="1"/>
  <c r="AI126" i="5" s="1"/>
  <c r="Q318" i="5"/>
  <c r="Z319" i="5" s="1"/>
  <c r="P125" i="5"/>
  <c r="Y126" i="5" s="1"/>
  <c r="AH127" i="5" s="1"/>
  <c r="P319" i="5"/>
  <c r="Y320" i="5" s="1"/>
  <c r="N124" i="5"/>
  <c r="W125" i="5" s="1"/>
  <c r="AF126" i="5" s="1"/>
  <c r="N318" i="5"/>
  <c r="W319" i="5" s="1"/>
  <c r="R124" i="5"/>
  <c r="AA125" i="5" s="1"/>
  <c r="AJ126" i="5" s="1"/>
  <c r="R318" i="5"/>
  <c r="AA319" i="5" s="1"/>
  <c r="M125" i="5"/>
  <c r="V126" i="5" s="1"/>
  <c r="AE127" i="5" s="1"/>
  <c r="M319" i="5"/>
  <c r="V320" i="5" s="1"/>
  <c r="S124" i="5"/>
  <c r="AB125" i="5" s="1"/>
  <c r="AK126" i="5" s="1"/>
  <c r="S318" i="5"/>
  <c r="AB319" i="5" s="1"/>
  <c r="D187" i="5"/>
  <c r="D317" i="5" s="1"/>
  <c r="T125" i="5"/>
  <c r="AC126" i="5" s="1"/>
  <c r="AL127" i="5" s="1"/>
  <c r="T319" i="5"/>
  <c r="AC320" i="5" s="1"/>
  <c r="C187" i="5"/>
  <c r="C317" i="5" s="1"/>
  <c r="F188" i="5"/>
  <c r="F318" i="5" s="1"/>
  <c r="H188" i="5"/>
  <c r="H318" i="5" s="1"/>
  <c r="E187" i="5"/>
  <c r="E317" i="5" s="1"/>
  <c r="I188" i="5"/>
  <c r="I318" i="5" s="1"/>
  <c r="B188" i="5"/>
  <c r="G187" i="5"/>
  <c r="G317" i="5" s="1"/>
  <c r="J122" i="5"/>
  <c r="J251" i="5"/>
  <c r="C123" i="5"/>
  <c r="H252" i="5"/>
  <c r="D123" i="5"/>
  <c r="H123" i="5"/>
  <c r="E123" i="5"/>
  <c r="B252" i="5"/>
  <c r="J186" i="5"/>
  <c r="C252" i="5"/>
  <c r="F123" i="5"/>
  <c r="I252" i="5"/>
  <c r="E252" i="5"/>
  <c r="I123" i="5"/>
  <c r="B123" i="5"/>
  <c r="D252" i="5"/>
  <c r="F252" i="5"/>
  <c r="G123" i="5"/>
  <c r="G252" i="5"/>
  <c r="AL321" i="5" l="1"/>
  <c r="AG320" i="5"/>
  <c r="AK320" i="5"/>
  <c r="BG321" i="5"/>
  <c r="AH321" i="5"/>
  <c r="AU321" i="5"/>
  <c r="AE321" i="5"/>
  <c r="AI320" i="5"/>
  <c r="AT320" i="5"/>
  <c r="AT321" i="5" s="1"/>
  <c r="AQ321" i="5"/>
  <c r="AQ322" i="5" s="1"/>
  <c r="AJ320" i="5"/>
  <c r="AP320" i="5"/>
  <c r="AP321" i="5" s="1"/>
  <c r="AN321" i="5"/>
  <c r="AN322" i="5" s="1"/>
  <c r="AW321" i="5"/>
  <c r="AF320" i="5"/>
  <c r="AO320" i="5"/>
  <c r="AO321" i="5" s="1"/>
  <c r="BH321" i="5"/>
  <c r="AS320" i="5"/>
  <c r="AS321" i="5" s="1"/>
  <c r="BB320" i="5"/>
  <c r="BB321" i="5" s="1"/>
  <c r="BB322" i="5" s="1"/>
  <c r="AR320" i="5"/>
  <c r="BA320" i="5"/>
  <c r="BL321" i="5"/>
  <c r="BC127" i="5"/>
  <c r="BI128" i="5"/>
  <c r="BI129" i="5" s="1"/>
  <c r="BR129" i="5"/>
  <c r="BR130" i="5" s="1"/>
  <c r="AR189" i="5"/>
  <c r="AQ190" i="5"/>
  <c r="AU252" i="5"/>
  <c r="AP251" i="5"/>
  <c r="BF128" i="5"/>
  <c r="BO128" i="5"/>
  <c r="BO129" i="5" s="1"/>
  <c r="AN190" i="5"/>
  <c r="AY127" i="5"/>
  <c r="BA127" i="5"/>
  <c r="AN252" i="5"/>
  <c r="AR251" i="5"/>
  <c r="BG127" i="5"/>
  <c r="BG128" i="5" s="1"/>
  <c r="BP127" i="5"/>
  <c r="BH127" i="5"/>
  <c r="AU190" i="5"/>
  <c r="AS251" i="5"/>
  <c r="AP189" i="5"/>
  <c r="AO251" i="5"/>
  <c r="AQ252" i="5"/>
  <c r="AW128" i="5"/>
  <c r="BL127" i="5"/>
  <c r="BU127" i="5"/>
  <c r="BU128" i="5" s="1"/>
  <c r="AT251" i="5"/>
  <c r="BB127" i="5"/>
  <c r="BJ127" i="5"/>
  <c r="BM128" i="5"/>
  <c r="BM129" i="5" s="1"/>
  <c r="BV128" i="5"/>
  <c r="AO189" i="5"/>
  <c r="AS189" i="5"/>
  <c r="AT189" i="5"/>
  <c r="D188" i="5"/>
  <c r="D318" i="5" s="1"/>
  <c r="B318" i="5"/>
  <c r="J317" i="5"/>
  <c r="M126" i="5"/>
  <c r="V127" i="5" s="1"/>
  <c r="AE128" i="5" s="1"/>
  <c r="M320" i="5"/>
  <c r="V321" i="5" s="1"/>
  <c r="N125" i="5"/>
  <c r="W126" i="5" s="1"/>
  <c r="AF127" i="5" s="1"/>
  <c r="N319" i="5"/>
  <c r="W320" i="5" s="1"/>
  <c r="Q125" i="5"/>
  <c r="Z126" i="5" s="1"/>
  <c r="AI127" i="5" s="1"/>
  <c r="Q319" i="5"/>
  <c r="Z320" i="5" s="1"/>
  <c r="O125" i="5"/>
  <c r="X126" i="5" s="1"/>
  <c r="AG127" i="5" s="1"/>
  <c r="O319" i="5"/>
  <c r="X320" i="5" s="1"/>
  <c r="C188" i="5"/>
  <c r="C318" i="5" s="1"/>
  <c r="T126" i="5"/>
  <c r="AC127" i="5" s="1"/>
  <c r="AL128" i="5" s="1"/>
  <c r="T320" i="5"/>
  <c r="AC321" i="5" s="1"/>
  <c r="R125" i="5"/>
  <c r="AA126" i="5" s="1"/>
  <c r="AJ127" i="5" s="1"/>
  <c r="R319" i="5"/>
  <c r="AA320" i="5" s="1"/>
  <c r="P126" i="5"/>
  <c r="Y127" i="5" s="1"/>
  <c r="AH128" i="5" s="1"/>
  <c r="P320" i="5"/>
  <c r="Y321" i="5" s="1"/>
  <c r="S125" i="5"/>
  <c r="AB126" i="5" s="1"/>
  <c r="AK127" i="5" s="1"/>
  <c r="S319" i="5"/>
  <c r="AB320" i="5" s="1"/>
  <c r="F189" i="5"/>
  <c r="F319" i="5" s="1"/>
  <c r="E188" i="5"/>
  <c r="E318" i="5" s="1"/>
  <c r="I189" i="5"/>
  <c r="I319" i="5" s="1"/>
  <c r="H189" i="5"/>
  <c r="H319" i="5" s="1"/>
  <c r="G188" i="5"/>
  <c r="G318" i="5" s="1"/>
  <c r="B189" i="5"/>
  <c r="G124" i="5"/>
  <c r="J123" i="5"/>
  <c r="I253" i="5"/>
  <c r="F124" i="5"/>
  <c r="E253" i="5"/>
  <c r="G253" i="5"/>
  <c r="F253" i="5"/>
  <c r="B124" i="5"/>
  <c r="J252" i="5"/>
  <c r="C253" i="5"/>
  <c r="D124" i="5"/>
  <c r="J187" i="5"/>
  <c r="C124" i="5"/>
  <c r="D253" i="5"/>
  <c r="I124" i="5"/>
  <c r="B253" i="5"/>
  <c r="E124" i="5"/>
  <c r="H124" i="5"/>
  <c r="H253" i="5"/>
  <c r="BC128" i="5" l="1"/>
  <c r="BL128" i="5"/>
  <c r="AY128" i="5"/>
  <c r="AF321" i="5"/>
  <c r="BK321" i="5"/>
  <c r="BK322" i="5" s="1"/>
  <c r="BK323" i="5" s="1"/>
  <c r="AJ321" i="5"/>
  <c r="AO322" i="5"/>
  <c r="AH322" i="5"/>
  <c r="AQ323" i="5" s="1"/>
  <c r="AU322" i="5"/>
  <c r="BD322" i="5"/>
  <c r="AL322" i="5"/>
  <c r="AI321" i="5"/>
  <c r="AE322" i="5"/>
  <c r="AK321" i="5"/>
  <c r="AT322" i="5" s="1"/>
  <c r="AX321" i="5"/>
  <c r="AX322" i="5" s="1"/>
  <c r="AX323" i="5" s="1"/>
  <c r="AG321" i="5"/>
  <c r="BA321" i="5"/>
  <c r="BJ321" i="5"/>
  <c r="AW322" i="5"/>
  <c r="AW323" i="5" s="1"/>
  <c r="BF322" i="5"/>
  <c r="AZ322" i="5"/>
  <c r="AR321" i="5"/>
  <c r="AY321" i="5"/>
  <c r="AY322" i="5" s="1"/>
  <c r="BC321" i="5"/>
  <c r="BC322" i="5" s="1"/>
  <c r="BU129" i="5"/>
  <c r="BF129" i="5"/>
  <c r="BO130" i="5" s="1"/>
  <c r="AQ253" i="5"/>
  <c r="AO252" i="5"/>
  <c r="AR252" i="5"/>
  <c r="AX128" i="5"/>
  <c r="AX129" i="5" s="1"/>
  <c r="AN253" i="5"/>
  <c r="AP190" i="5"/>
  <c r="BA128" i="5"/>
  <c r="AZ129" i="5"/>
  <c r="AP252" i="5"/>
  <c r="AY129" i="5" s="1"/>
  <c r="AS190" i="5"/>
  <c r="AS252" i="5"/>
  <c r="AU253" i="5"/>
  <c r="AO190" i="5"/>
  <c r="AT252" i="5"/>
  <c r="AU191" i="5"/>
  <c r="AR190" i="5"/>
  <c r="BP128" i="5"/>
  <c r="BP129" i="5" s="1"/>
  <c r="AQ191" i="5"/>
  <c r="BD129" i="5"/>
  <c r="BM130" i="5" s="1"/>
  <c r="BB128" i="5"/>
  <c r="BK128" i="5"/>
  <c r="BL129" i="5"/>
  <c r="BH128" i="5"/>
  <c r="BH129" i="5" s="1"/>
  <c r="BQ128" i="5"/>
  <c r="AN191" i="5"/>
  <c r="AW129" i="5"/>
  <c r="AT190" i="5"/>
  <c r="BV129" i="5"/>
  <c r="BV130" i="5" s="1"/>
  <c r="BJ128" i="5"/>
  <c r="BS128" i="5"/>
  <c r="BS129" i="5" s="1"/>
  <c r="D189" i="5"/>
  <c r="D319" i="5" s="1"/>
  <c r="C189" i="5"/>
  <c r="C319" i="5" s="1"/>
  <c r="J318" i="5"/>
  <c r="B319" i="5"/>
  <c r="N126" i="5"/>
  <c r="W127" i="5" s="1"/>
  <c r="AF128" i="5" s="1"/>
  <c r="N320" i="5"/>
  <c r="W321" i="5" s="1"/>
  <c r="S126" i="5"/>
  <c r="AB127" i="5" s="1"/>
  <c r="AK128" i="5" s="1"/>
  <c r="S320" i="5"/>
  <c r="AB321" i="5" s="1"/>
  <c r="Q126" i="5"/>
  <c r="Z127" i="5" s="1"/>
  <c r="AI128" i="5" s="1"/>
  <c r="Q320" i="5"/>
  <c r="Z321" i="5" s="1"/>
  <c r="P127" i="5"/>
  <c r="Y128" i="5" s="1"/>
  <c r="AH129" i="5" s="1"/>
  <c r="P321" i="5"/>
  <c r="Y322" i="5" s="1"/>
  <c r="M127" i="5"/>
  <c r="V128" i="5" s="1"/>
  <c r="AE129" i="5" s="1"/>
  <c r="M321" i="5"/>
  <c r="V322" i="5" s="1"/>
  <c r="R126" i="5"/>
  <c r="AA127" i="5" s="1"/>
  <c r="AJ128" i="5" s="1"/>
  <c r="R320" i="5"/>
  <c r="AA321" i="5" s="1"/>
  <c r="O126" i="5"/>
  <c r="X127" i="5" s="1"/>
  <c r="AG128" i="5" s="1"/>
  <c r="O320" i="5"/>
  <c r="X321" i="5" s="1"/>
  <c r="T127" i="5"/>
  <c r="AC128" i="5" s="1"/>
  <c r="AL129" i="5" s="1"/>
  <c r="T321" i="5"/>
  <c r="AC322" i="5" s="1"/>
  <c r="H190" i="5"/>
  <c r="H320" i="5" s="1"/>
  <c r="I190" i="5"/>
  <c r="I320" i="5" s="1"/>
  <c r="E189" i="5"/>
  <c r="E319" i="5" s="1"/>
  <c r="G189" i="5"/>
  <c r="G319" i="5" s="1"/>
  <c r="B190" i="5"/>
  <c r="J253" i="5"/>
  <c r="H82" i="5" s="1"/>
  <c r="H125" i="5"/>
  <c r="C125" i="5"/>
  <c r="J188" i="5"/>
  <c r="C82" i="5" s="1"/>
  <c r="C254" i="5"/>
  <c r="J124" i="5"/>
  <c r="F254" i="5"/>
  <c r="B254" i="5"/>
  <c r="D254" i="5"/>
  <c r="G254" i="5"/>
  <c r="E254" i="5"/>
  <c r="I254" i="5"/>
  <c r="H254" i="5"/>
  <c r="E125" i="5"/>
  <c r="I125" i="5"/>
  <c r="D125" i="5"/>
  <c r="B125" i="5"/>
  <c r="F125" i="5"/>
  <c r="G125" i="5"/>
  <c r="BA322" i="5" l="1"/>
  <c r="BU130" i="5"/>
  <c r="BL322" i="5"/>
  <c r="BL323" i="5" s="1"/>
  <c r="BG129" i="5"/>
  <c r="BG130" i="5" s="1"/>
  <c r="BJ322" i="5"/>
  <c r="BJ323" i="5" s="1"/>
  <c r="BP130" i="5"/>
  <c r="BP131" i="5" s="1"/>
  <c r="BA129" i="5"/>
  <c r="BH322" i="5"/>
  <c r="BH323" i="5" s="1"/>
  <c r="AE323" i="5"/>
  <c r="AN323" i="5"/>
  <c r="AN324" i="5" s="1"/>
  <c r="AG322" i="5"/>
  <c r="AK322" i="5"/>
  <c r="AT323" i="5" s="1"/>
  <c r="BG322" i="5"/>
  <c r="BG323" i="5" s="1"/>
  <c r="BG324" i="5" s="1"/>
  <c r="AJ322" i="5"/>
  <c r="BD323" i="5"/>
  <c r="BM323" i="5"/>
  <c r="BM324" i="5" s="1"/>
  <c r="AP322" i="5"/>
  <c r="AP323" i="5" s="1"/>
  <c r="BC323" i="5"/>
  <c r="AU323" i="5"/>
  <c r="AY323" i="5"/>
  <c r="AY324" i="5" s="1"/>
  <c r="AL323" i="5"/>
  <c r="AI322" i="5"/>
  <c r="AF322" i="5"/>
  <c r="AO323" i="5" s="1"/>
  <c r="AX324" i="5" s="1"/>
  <c r="AW130" i="5"/>
  <c r="AR322" i="5"/>
  <c r="BA323" i="5" s="1"/>
  <c r="BJ324" i="5" s="1"/>
  <c r="AS322" i="5"/>
  <c r="AZ323" i="5"/>
  <c r="AZ324" i="5" s="1"/>
  <c r="BI323" i="5"/>
  <c r="BI324" i="5" s="1"/>
  <c r="BI325" i="5" s="1"/>
  <c r="AH323" i="5"/>
  <c r="AQ324" i="5" s="1"/>
  <c r="BQ129" i="5"/>
  <c r="BQ130" i="5" s="1"/>
  <c r="BF323" i="5"/>
  <c r="BF324" i="5" s="1"/>
  <c r="AU192" i="5"/>
  <c r="AO191" i="5"/>
  <c r="AS191" i="5"/>
  <c r="AQ192" i="5"/>
  <c r="AU254" i="5"/>
  <c r="AP253" i="5"/>
  <c r="AN254" i="5"/>
  <c r="AS253" i="5"/>
  <c r="AO253" i="5"/>
  <c r="AT253" i="5"/>
  <c r="AP191" i="5"/>
  <c r="AR253" i="5"/>
  <c r="BH130" i="5"/>
  <c r="AR191" i="5"/>
  <c r="BA130" i="5"/>
  <c r="BV131" i="5"/>
  <c r="BF130" i="5"/>
  <c r="AY130" i="5"/>
  <c r="AZ130" i="5"/>
  <c r="BI130" i="5"/>
  <c r="AQ254" i="5"/>
  <c r="BK129" i="5"/>
  <c r="BT129" i="5"/>
  <c r="BT130" i="5" s="1"/>
  <c r="BJ129" i="5"/>
  <c r="BJ130" i="5" s="1"/>
  <c r="BC129" i="5"/>
  <c r="BL130" i="5" s="1"/>
  <c r="BU131" i="5" s="1"/>
  <c r="AN192" i="5"/>
  <c r="BB129" i="5"/>
  <c r="AT191" i="5"/>
  <c r="BD130" i="5"/>
  <c r="D190" i="5"/>
  <c r="D320" i="5" s="1"/>
  <c r="C190" i="5"/>
  <c r="C320" i="5" s="1"/>
  <c r="F190" i="5"/>
  <c r="F320" i="5" s="1"/>
  <c r="J319" i="5"/>
  <c r="B320" i="5"/>
  <c r="T128" i="5"/>
  <c r="AC129" i="5" s="1"/>
  <c r="AL130" i="5" s="1"/>
  <c r="T322" i="5"/>
  <c r="AC323" i="5" s="1"/>
  <c r="S127" i="5"/>
  <c r="AB128" i="5" s="1"/>
  <c r="AK129" i="5" s="1"/>
  <c r="S321" i="5"/>
  <c r="AB322" i="5" s="1"/>
  <c r="N127" i="5"/>
  <c r="W128" i="5" s="1"/>
  <c r="AF129" i="5" s="1"/>
  <c r="N321" i="5"/>
  <c r="W322" i="5" s="1"/>
  <c r="O127" i="5"/>
  <c r="X128" i="5" s="1"/>
  <c r="AG129" i="5" s="1"/>
  <c r="O321" i="5"/>
  <c r="X322" i="5" s="1"/>
  <c r="R127" i="5"/>
  <c r="AA128" i="5" s="1"/>
  <c r="AJ129" i="5" s="1"/>
  <c r="R321" i="5"/>
  <c r="AA322" i="5" s="1"/>
  <c r="M128" i="5"/>
  <c r="V129" i="5" s="1"/>
  <c r="AE130" i="5" s="1"/>
  <c r="M322" i="5"/>
  <c r="V323" i="5" s="1"/>
  <c r="P128" i="5"/>
  <c r="Y129" i="5" s="1"/>
  <c r="AH130" i="5" s="1"/>
  <c r="P322" i="5"/>
  <c r="Y323" i="5" s="1"/>
  <c r="Q127" i="5"/>
  <c r="Z128" i="5" s="1"/>
  <c r="AI129" i="5" s="1"/>
  <c r="Q321" i="5"/>
  <c r="Z322" i="5" s="1"/>
  <c r="C88" i="5"/>
  <c r="C94" i="5"/>
  <c r="E190" i="5"/>
  <c r="E320" i="5" s="1"/>
  <c r="I191" i="5"/>
  <c r="I321" i="5" s="1"/>
  <c r="G190" i="5"/>
  <c r="G320" i="5" s="1"/>
  <c r="B191" i="5"/>
  <c r="J254" i="5"/>
  <c r="G126" i="5"/>
  <c r="J125" i="5"/>
  <c r="D126" i="5"/>
  <c r="E126" i="5"/>
  <c r="H255" i="5"/>
  <c r="J189" i="5"/>
  <c r="H126" i="5"/>
  <c r="E255" i="5"/>
  <c r="D255" i="5"/>
  <c r="C255" i="5"/>
  <c r="C126" i="5"/>
  <c r="I255" i="5"/>
  <c r="G255" i="5"/>
  <c r="B255" i="5"/>
  <c r="F255" i="5"/>
  <c r="F126" i="5"/>
  <c r="B126" i="5"/>
  <c r="I126" i="5"/>
  <c r="BC324" i="5" l="1"/>
  <c r="AL324" i="5"/>
  <c r="BD324" i="5"/>
  <c r="BM325" i="5" s="1"/>
  <c r="AU324" i="5"/>
  <c r="AU325" i="5" s="1"/>
  <c r="AK323" i="5"/>
  <c r="AJ323" i="5"/>
  <c r="AE324" i="5"/>
  <c r="BH324" i="5"/>
  <c r="BH325" i="5" s="1"/>
  <c r="AZ325" i="5"/>
  <c r="AN325" i="5"/>
  <c r="AS323" i="5"/>
  <c r="AS324" i="5" s="1"/>
  <c r="BB323" i="5"/>
  <c r="AI323" i="5"/>
  <c r="AG323" i="5"/>
  <c r="AW324" i="5"/>
  <c r="AW325" i="5" s="1"/>
  <c r="AH324" i="5"/>
  <c r="AQ325" i="5" s="1"/>
  <c r="AR323" i="5"/>
  <c r="BA324" i="5" s="1"/>
  <c r="BJ325" i="5" s="1"/>
  <c r="BD131" i="5"/>
  <c r="BG325" i="5"/>
  <c r="BL324" i="5"/>
  <c r="AF323" i="5"/>
  <c r="AO324" i="5" s="1"/>
  <c r="AZ131" i="5"/>
  <c r="BI131" i="5"/>
  <c r="BI132" i="5" s="1"/>
  <c r="BR131" i="5"/>
  <c r="BR132" i="5" s="1"/>
  <c r="BR133" i="5" s="1"/>
  <c r="BF131" i="5"/>
  <c r="BO131" i="5"/>
  <c r="BO132" i="5" s="1"/>
  <c r="AR192" i="5"/>
  <c r="BH131" i="5"/>
  <c r="AR254" i="5"/>
  <c r="BA131" i="5" s="1"/>
  <c r="AS254" i="5"/>
  <c r="AQ193" i="5"/>
  <c r="AN255" i="5"/>
  <c r="AW131" i="5"/>
  <c r="AW132" i="5" s="1"/>
  <c r="AO192" i="5"/>
  <c r="BM131" i="5"/>
  <c r="AP192" i="5"/>
  <c r="BQ131" i="5"/>
  <c r="AO254" i="5"/>
  <c r="AX130" i="5"/>
  <c r="AU255" i="5"/>
  <c r="AU193" i="5"/>
  <c r="BC130" i="5"/>
  <c r="BL131" i="5" s="1"/>
  <c r="BK130" i="5"/>
  <c r="BT131" i="5" s="1"/>
  <c r="AT254" i="5"/>
  <c r="AP254" i="5"/>
  <c r="AY131" i="5" s="1"/>
  <c r="AT192" i="5"/>
  <c r="BB130" i="5"/>
  <c r="AQ255" i="5"/>
  <c r="AS192" i="5"/>
  <c r="AN193" i="5"/>
  <c r="BJ131" i="5"/>
  <c r="BS130" i="5"/>
  <c r="BS131" i="5" s="1"/>
  <c r="BS132" i="5" s="1"/>
  <c r="C191" i="5"/>
  <c r="C321" i="5" s="1"/>
  <c r="D191" i="5"/>
  <c r="D321" i="5" s="1"/>
  <c r="F191" i="5"/>
  <c r="F321" i="5" s="1"/>
  <c r="B321" i="5"/>
  <c r="J320" i="5"/>
  <c r="D192" i="5"/>
  <c r="D322" i="5" s="1"/>
  <c r="S128" i="5"/>
  <c r="AB129" i="5" s="1"/>
  <c r="AK130" i="5" s="1"/>
  <c r="S322" i="5"/>
  <c r="AB323" i="5" s="1"/>
  <c r="T129" i="5"/>
  <c r="AC130" i="5" s="1"/>
  <c r="AL131" i="5" s="1"/>
  <c r="T323" i="5"/>
  <c r="AC324" i="5" s="1"/>
  <c r="R128" i="5"/>
  <c r="AA129" i="5" s="1"/>
  <c r="AJ130" i="5" s="1"/>
  <c r="R322" i="5"/>
  <c r="AA323" i="5" s="1"/>
  <c r="O128" i="5"/>
  <c r="X129" i="5" s="1"/>
  <c r="AG130" i="5" s="1"/>
  <c r="O322" i="5"/>
  <c r="X323" i="5" s="1"/>
  <c r="Q128" i="5"/>
  <c r="Z129" i="5" s="1"/>
  <c r="AI130" i="5" s="1"/>
  <c r="Q322" i="5"/>
  <c r="Z323" i="5" s="1"/>
  <c r="N128" i="5"/>
  <c r="W129" i="5" s="1"/>
  <c r="AF130" i="5" s="1"/>
  <c r="N322" i="5"/>
  <c r="W323" i="5" s="1"/>
  <c r="F192" i="5"/>
  <c r="F322" i="5" s="1"/>
  <c r="H191" i="5"/>
  <c r="H321" i="5" s="1"/>
  <c r="P129" i="5"/>
  <c r="Y130" i="5" s="1"/>
  <c r="AH131" i="5" s="1"/>
  <c r="P323" i="5"/>
  <c r="Y324" i="5" s="1"/>
  <c r="M129" i="5"/>
  <c r="V130" i="5" s="1"/>
  <c r="AE131" i="5" s="1"/>
  <c r="M323" i="5"/>
  <c r="V324" i="5" s="1"/>
  <c r="E191" i="5"/>
  <c r="E321" i="5" s="1"/>
  <c r="I192" i="5"/>
  <c r="I322" i="5" s="1"/>
  <c r="G191" i="5"/>
  <c r="G321" i="5" s="1"/>
  <c r="B192" i="5"/>
  <c r="G256" i="5"/>
  <c r="J190" i="5"/>
  <c r="C127" i="5"/>
  <c r="D127" i="5"/>
  <c r="G127" i="5"/>
  <c r="F127" i="5"/>
  <c r="I127" i="5"/>
  <c r="J126" i="5"/>
  <c r="F256" i="5"/>
  <c r="J255" i="5"/>
  <c r="D256" i="5"/>
  <c r="E256" i="5"/>
  <c r="H256" i="5"/>
  <c r="I256" i="5"/>
  <c r="B256" i="5"/>
  <c r="B127" i="5"/>
  <c r="C256" i="5"/>
  <c r="H127" i="5"/>
  <c r="E127" i="5"/>
  <c r="BD132" i="5" l="1"/>
  <c r="BM132" i="5"/>
  <c r="BF325" i="5"/>
  <c r="BF326" i="5" s="1"/>
  <c r="BQ132" i="5"/>
  <c r="AG324" i="5"/>
  <c r="BB324" i="5"/>
  <c r="BB325" i="5" s="1"/>
  <c r="BK324" i="5"/>
  <c r="BK325" i="5" s="1"/>
  <c r="BK326" i="5" s="1"/>
  <c r="AE325" i="5"/>
  <c r="AI324" i="5"/>
  <c r="AJ324" i="5"/>
  <c r="BL325" i="5"/>
  <c r="AN326" i="5"/>
  <c r="AX325" i="5"/>
  <c r="AS325" i="5"/>
  <c r="AK324" i="5"/>
  <c r="AT324" i="5"/>
  <c r="AT325" i="5" s="1"/>
  <c r="AZ326" i="5"/>
  <c r="AP324" i="5"/>
  <c r="AZ132" i="5"/>
  <c r="BI133" i="5" s="1"/>
  <c r="BR134" i="5" s="1"/>
  <c r="AR324" i="5"/>
  <c r="BA325" i="5" s="1"/>
  <c r="AL325" i="5"/>
  <c r="AF324" i="5"/>
  <c r="AO325" i="5" s="1"/>
  <c r="AH325" i="5"/>
  <c r="BI326" i="5"/>
  <c r="BD325" i="5"/>
  <c r="BD326" i="5" s="1"/>
  <c r="AW326" i="5"/>
  <c r="BF327" i="5" s="1"/>
  <c r="BM133" i="5"/>
  <c r="AO255" i="5"/>
  <c r="AO193" i="5"/>
  <c r="AP193" i="5"/>
  <c r="AQ194" i="5"/>
  <c r="AT193" i="5"/>
  <c r="AS255" i="5"/>
  <c r="AP255" i="5"/>
  <c r="AR255" i="5"/>
  <c r="AN194" i="5"/>
  <c r="AT255" i="5"/>
  <c r="BJ132" i="5"/>
  <c r="BK131" i="5"/>
  <c r="BU132" i="5"/>
  <c r="AN256" i="5"/>
  <c r="AW133" i="5" s="1"/>
  <c r="BH132" i="5"/>
  <c r="BQ133" i="5" s="1"/>
  <c r="AS193" i="5"/>
  <c r="BV132" i="5"/>
  <c r="BV133" i="5" s="1"/>
  <c r="BC131" i="5"/>
  <c r="BL132" i="5" s="1"/>
  <c r="AR193" i="5"/>
  <c r="BB131" i="5"/>
  <c r="AU194" i="5"/>
  <c r="AX131" i="5"/>
  <c r="BG131" i="5"/>
  <c r="BF132" i="5"/>
  <c r="BF133" i="5" s="1"/>
  <c r="AQ256" i="5"/>
  <c r="AU256" i="5"/>
  <c r="BD133" i="5" s="1"/>
  <c r="B322" i="5"/>
  <c r="J321" i="5"/>
  <c r="N82" i="5" s="1"/>
  <c r="H192" i="5"/>
  <c r="H322" i="5" s="1"/>
  <c r="R129" i="5"/>
  <c r="AA130" i="5" s="1"/>
  <c r="AJ131" i="5" s="1"/>
  <c r="R323" i="5"/>
  <c r="AA324" i="5" s="1"/>
  <c r="C192" i="5"/>
  <c r="C322" i="5" s="1"/>
  <c r="O129" i="5"/>
  <c r="X130" i="5" s="1"/>
  <c r="AG131" i="5" s="1"/>
  <c r="O323" i="5"/>
  <c r="X324" i="5" s="1"/>
  <c r="P130" i="5"/>
  <c r="Y131" i="5" s="1"/>
  <c r="AH132" i="5" s="1"/>
  <c r="P324" i="5"/>
  <c r="Y325" i="5" s="1"/>
  <c r="T130" i="5"/>
  <c r="AC131" i="5" s="1"/>
  <c r="AL132" i="5" s="1"/>
  <c r="T324" i="5"/>
  <c r="AC325" i="5" s="1"/>
  <c r="N129" i="5"/>
  <c r="W130" i="5" s="1"/>
  <c r="AF131" i="5" s="1"/>
  <c r="N323" i="5"/>
  <c r="W324" i="5" s="1"/>
  <c r="M130" i="5"/>
  <c r="V131" i="5" s="1"/>
  <c r="AE132" i="5" s="1"/>
  <c r="M324" i="5"/>
  <c r="V325" i="5" s="1"/>
  <c r="Q129" i="5"/>
  <c r="Z130" i="5" s="1"/>
  <c r="AI131" i="5" s="1"/>
  <c r="Q323" i="5"/>
  <c r="Z324" i="5" s="1"/>
  <c r="S129" i="5"/>
  <c r="AB130" i="5" s="1"/>
  <c r="AK131" i="5" s="1"/>
  <c r="S323" i="5"/>
  <c r="AB324" i="5" s="1"/>
  <c r="D193" i="5"/>
  <c r="D323" i="5" s="1"/>
  <c r="I193" i="5"/>
  <c r="I323" i="5" s="1"/>
  <c r="E192" i="5"/>
  <c r="E322" i="5" s="1"/>
  <c r="B193" i="5"/>
  <c r="G192" i="5"/>
  <c r="G322" i="5" s="1"/>
  <c r="J256" i="5"/>
  <c r="E128" i="5"/>
  <c r="H128" i="5"/>
  <c r="I128" i="5"/>
  <c r="G257" i="5"/>
  <c r="C257" i="5"/>
  <c r="H257" i="5"/>
  <c r="I257" i="5"/>
  <c r="C128" i="5"/>
  <c r="B257" i="5"/>
  <c r="J127" i="5"/>
  <c r="D257" i="5"/>
  <c r="G128" i="5"/>
  <c r="B128" i="5"/>
  <c r="J191" i="5"/>
  <c r="E257" i="5"/>
  <c r="F257" i="5"/>
  <c r="F128" i="5"/>
  <c r="D128" i="5"/>
  <c r="BV134" i="5" l="1"/>
  <c r="BM326" i="5"/>
  <c r="BM327" i="5" s="1"/>
  <c r="AX132" i="5"/>
  <c r="AX326" i="5"/>
  <c r="BC325" i="5"/>
  <c r="BC326" i="5" s="1"/>
  <c r="AP325" i="5"/>
  <c r="AY325" i="5"/>
  <c r="BG326" i="5"/>
  <c r="BG327" i="5" s="1"/>
  <c r="AK325" i="5"/>
  <c r="AT326" i="5" s="1"/>
  <c r="AE326" i="5"/>
  <c r="AI325" i="5"/>
  <c r="AJ325" i="5"/>
  <c r="AH326" i="5"/>
  <c r="AN327" i="5"/>
  <c r="BB326" i="5"/>
  <c r="AG325" i="5"/>
  <c r="AF325" i="5"/>
  <c r="AZ133" i="5"/>
  <c r="BI134" i="5" s="1"/>
  <c r="BR135" i="5" s="1"/>
  <c r="AL326" i="5"/>
  <c r="AQ326" i="5"/>
  <c r="AQ327" i="5" s="1"/>
  <c r="AW327" i="5"/>
  <c r="BI327" i="5"/>
  <c r="AU326" i="5"/>
  <c r="BD327" i="5" s="1"/>
  <c r="BF328" i="5"/>
  <c r="BJ326" i="5"/>
  <c r="AR325" i="5"/>
  <c r="AT256" i="5"/>
  <c r="AT194" i="5"/>
  <c r="BO133" i="5"/>
  <c r="BO134" i="5" s="1"/>
  <c r="BK132" i="5"/>
  <c r="BM134" i="5"/>
  <c r="AP256" i="5"/>
  <c r="AS256" i="5"/>
  <c r="BT132" i="5"/>
  <c r="BC132" i="5"/>
  <c r="AQ195" i="5"/>
  <c r="BG132" i="5"/>
  <c r="BG133" i="5" s="1"/>
  <c r="BP132" i="5"/>
  <c r="BP133" i="5" s="1"/>
  <c r="BP134" i="5" s="1"/>
  <c r="AO256" i="5"/>
  <c r="AX133" i="5" s="1"/>
  <c r="AR256" i="5"/>
  <c r="AU257" i="5"/>
  <c r="BL133" i="5"/>
  <c r="BB132" i="5"/>
  <c r="BB133" i="5" s="1"/>
  <c r="AS194" i="5"/>
  <c r="AY132" i="5"/>
  <c r="BA132" i="5"/>
  <c r="BJ133" i="5" s="1"/>
  <c r="AP194" i="5"/>
  <c r="AR194" i="5"/>
  <c r="BH133" i="5"/>
  <c r="BS133" i="5"/>
  <c r="AQ257" i="5"/>
  <c r="AO194" i="5"/>
  <c r="AN257" i="5"/>
  <c r="AW134" i="5" s="1"/>
  <c r="AN195" i="5"/>
  <c r="BF134" i="5"/>
  <c r="AU195" i="5"/>
  <c r="BU133" i="5"/>
  <c r="H193" i="5"/>
  <c r="H323" i="5" s="1"/>
  <c r="J322" i="5"/>
  <c r="B323" i="5"/>
  <c r="M131" i="5"/>
  <c r="V132" i="5" s="1"/>
  <c r="AE133" i="5" s="1"/>
  <c r="M325" i="5"/>
  <c r="V326" i="5" s="1"/>
  <c r="N130" i="5"/>
  <c r="W131" i="5" s="1"/>
  <c r="AF132" i="5" s="1"/>
  <c r="N324" i="5"/>
  <c r="W325" i="5" s="1"/>
  <c r="T131" i="5"/>
  <c r="AC132" i="5" s="1"/>
  <c r="AL133" i="5" s="1"/>
  <c r="T325" i="5"/>
  <c r="AC326" i="5" s="1"/>
  <c r="P131" i="5"/>
  <c r="Y132" i="5" s="1"/>
  <c r="AH133" i="5" s="1"/>
  <c r="P325" i="5"/>
  <c r="Y326" i="5" s="1"/>
  <c r="F193" i="5"/>
  <c r="F323" i="5" s="1"/>
  <c r="R130" i="5"/>
  <c r="AA131" i="5" s="1"/>
  <c r="AJ132" i="5" s="1"/>
  <c r="R324" i="5"/>
  <c r="AA325" i="5" s="1"/>
  <c r="S130" i="5"/>
  <c r="AB131" i="5" s="1"/>
  <c r="AK132" i="5" s="1"/>
  <c r="S324" i="5"/>
  <c r="AB325" i="5" s="1"/>
  <c r="C193" i="5"/>
  <c r="C323" i="5" s="1"/>
  <c r="O130" i="5"/>
  <c r="X131" i="5" s="1"/>
  <c r="AG132" i="5" s="1"/>
  <c r="O324" i="5"/>
  <c r="X325" i="5" s="1"/>
  <c r="Q130" i="5"/>
  <c r="Z131" i="5" s="1"/>
  <c r="AI132" i="5" s="1"/>
  <c r="Q324" i="5"/>
  <c r="Z325" i="5" s="1"/>
  <c r="E193" i="5"/>
  <c r="E323" i="5" s="1"/>
  <c r="I194" i="5"/>
  <c r="I324" i="5" s="1"/>
  <c r="D194" i="5"/>
  <c r="D324" i="5" s="1"/>
  <c r="G193" i="5"/>
  <c r="G323" i="5" s="1"/>
  <c r="B194" i="5"/>
  <c r="G258" i="5"/>
  <c r="B129" i="5"/>
  <c r="D258" i="5"/>
  <c r="J192" i="5"/>
  <c r="J257" i="5"/>
  <c r="H129" i="5"/>
  <c r="E129" i="5"/>
  <c r="F129" i="5"/>
  <c r="J128" i="5"/>
  <c r="C129" i="5"/>
  <c r="C258" i="5"/>
  <c r="I129" i="5"/>
  <c r="I258" i="5"/>
  <c r="B258" i="5"/>
  <c r="F258" i="5"/>
  <c r="D129" i="5"/>
  <c r="E258" i="5"/>
  <c r="G129" i="5"/>
  <c r="H258" i="5"/>
  <c r="BC133" i="5" l="1"/>
  <c r="BL134" i="5"/>
  <c r="BT133" i="5"/>
  <c r="AF326" i="5"/>
  <c r="AL327" i="5"/>
  <c r="AJ326" i="5"/>
  <c r="AS326" i="5"/>
  <c r="AS327" i="5" s="1"/>
  <c r="AO326" i="5"/>
  <c r="AG326" i="5"/>
  <c r="AK326" i="5"/>
  <c r="AT327" i="5" s="1"/>
  <c r="BC327" i="5"/>
  <c r="BK327" i="5"/>
  <c r="BM328" i="5"/>
  <c r="AE327" i="5"/>
  <c r="AR326" i="5"/>
  <c r="BA326" i="5"/>
  <c r="BA327" i="5" s="1"/>
  <c r="BL326" i="5"/>
  <c r="BL327" i="5" s="1"/>
  <c r="BL328" i="5" s="1"/>
  <c r="AU327" i="5"/>
  <c r="AU328" i="5" s="1"/>
  <c r="AI326" i="5"/>
  <c r="AP326" i="5"/>
  <c r="AH327" i="5"/>
  <c r="AQ328" i="5" s="1"/>
  <c r="AY326" i="5"/>
  <c r="AY327" i="5" s="1"/>
  <c r="BH326" i="5"/>
  <c r="BH327" i="5" s="1"/>
  <c r="BH328" i="5" s="1"/>
  <c r="AZ327" i="5"/>
  <c r="AZ328" i="5" s="1"/>
  <c r="AW328" i="5"/>
  <c r="BF329" i="5" s="1"/>
  <c r="BF135" i="5"/>
  <c r="AT195" i="5"/>
  <c r="AT257" i="5"/>
  <c r="BC134" i="5" s="1"/>
  <c r="BL135" i="5" s="1"/>
  <c r="AS195" i="5"/>
  <c r="BG134" i="5"/>
  <c r="BP135" i="5" s="1"/>
  <c r="AQ196" i="5"/>
  <c r="AU258" i="5"/>
  <c r="AN258" i="5"/>
  <c r="AR195" i="5"/>
  <c r="AR257" i="5"/>
  <c r="BU134" i="5"/>
  <c r="BU135" i="5" s="1"/>
  <c r="AW135" i="5"/>
  <c r="AQ258" i="5"/>
  <c r="AP195" i="5"/>
  <c r="AZ134" i="5"/>
  <c r="AZ135" i="5" s="1"/>
  <c r="BK133" i="5"/>
  <c r="BK134" i="5" s="1"/>
  <c r="AP257" i="5"/>
  <c r="BD134" i="5"/>
  <c r="BM135" i="5" s="1"/>
  <c r="BA133" i="5"/>
  <c r="BJ134" i="5" s="1"/>
  <c r="AO257" i="5"/>
  <c r="AS257" i="5"/>
  <c r="BB134" i="5" s="1"/>
  <c r="AU196" i="5"/>
  <c r="AN196" i="5"/>
  <c r="BV135" i="5"/>
  <c r="AY133" i="5"/>
  <c r="BO135" i="5"/>
  <c r="AO195" i="5"/>
  <c r="BS134" i="5"/>
  <c r="BQ134" i="5"/>
  <c r="H194" i="5"/>
  <c r="H324" i="5" s="1"/>
  <c r="F194" i="5"/>
  <c r="F324" i="5" s="1"/>
  <c r="B324" i="5"/>
  <c r="J323" i="5"/>
  <c r="C194" i="5"/>
  <c r="C324" i="5" s="1"/>
  <c r="S131" i="5"/>
  <c r="AB132" i="5" s="1"/>
  <c r="AK133" i="5" s="1"/>
  <c r="S325" i="5"/>
  <c r="AB326" i="5" s="1"/>
  <c r="R131" i="5"/>
  <c r="AA132" i="5" s="1"/>
  <c r="AJ133" i="5" s="1"/>
  <c r="R325" i="5"/>
  <c r="AA326" i="5" s="1"/>
  <c r="M132" i="5"/>
  <c r="V133" i="5" s="1"/>
  <c r="AE134" i="5" s="1"/>
  <c r="M326" i="5"/>
  <c r="V327" i="5" s="1"/>
  <c r="N131" i="5"/>
  <c r="W132" i="5" s="1"/>
  <c r="AF133" i="5" s="1"/>
  <c r="N325" i="5"/>
  <c r="W326" i="5" s="1"/>
  <c r="P132" i="5"/>
  <c r="Y133" i="5" s="1"/>
  <c r="AH134" i="5" s="1"/>
  <c r="P326" i="5"/>
  <c r="Y327" i="5" s="1"/>
  <c r="O131" i="5"/>
  <c r="X132" i="5" s="1"/>
  <c r="AG133" i="5" s="1"/>
  <c r="O325" i="5"/>
  <c r="X326" i="5" s="1"/>
  <c r="T132" i="5"/>
  <c r="AC133" i="5" s="1"/>
  <c r="AL134" i="5" s="1"/>
  <c r="T326" i="5"/>
  <c r="AC327" i="5" s="1"/>
  <c r="Q131" i="5"/>
  <c r="Z132" i="5" s="1"/>
  <c r="AI133" i="5" s="1"/>
  <c r="Q325" i="5"/>
  <c r="Z326" i="5" s="1"/>
  <c r="I195" i="5"/>
  <c r="I325" i="5" s="1"/>
  <c r="E194" i="5"/>
  <c r="E324" i="5" s="1"/>
  <c r="B195" i="5"/>
  <c r="G194" i="5"/>
  <c r="G324" i="5" s="1"/>
  <c r="H259" i="5"/>
  <c r="F259" i="5"/>
  <c r="C130" i="5"/>
  <c r="F130" i="5"/>
  <c r="E130" i="5"/>
  <c r="J129" i="5"/>
  <c r="J258" i="5"/>
  <c r="G130" i="5"/>
  <c r="E259" i="5"/>
  <c r="D130" i="5"/>
  <c r="I130" i="5"/>
  <c r="J193" i="5"/>
  <c r="I259" i="5"/>
  <c r="C259" i="5"/>
  <c r="H130" i="5"/>
  <c r="B259" i="5"/>
  <c r="G259" i="5"/>
  <c r="D259" i="5"/>
  <c r="B130" i="5"/>
  <c r="AG327" i="5" l="1"/>
  <c r="BC328" i="5"/>
  <c r="AE328" i="5"/>
  <c r="AF327" i="5"/>
  <c r="AR327" i="5"/>
  <c r="BD328" i="5"/>
  <c r="BD329" i="5" s="1"/>
  <c r="BM329" i="5"/>
  <c r="BM330" i="5" s="1"/>
  <c r="BJ327" i="5"/>
  <c r="BJ328" i="5" s="1"/>
  <c r="AN328" i="5"/>
  <c r="AN329" i="5" s="1"/>
  <c r="AZ329" i="5"/>
  <c r="BA328" i="5"/>
  <c r="AJ327" i="5"/>
  <c r="AO327" i="5"/>
  <c r="AO328" i="5" s="1"/>
  <c r="AX327" i="5"/>
  <c r="BB327" i="5"/>
  <c r="BB328" i="5" s="1"/>
  <c r="BO136" i="5"/>
  <c r="AY134" i="5"/>
  <c r="AH328" i="5"/>
  <c r="AQ329" i="5" s="1"/>
  <c r="AL328" i="5"/>
  <c r="AU329" i="5" s="1"/>
  <c r="BI328" i="5"/>
  <c r="BI329" i="5" s="1"/>
  <c r="AI327" i="5"/>
  <c r="AK327" i="5"/>
  <c r="AT328" i="5" s="1"/>
  <c r="AP327" i="5"/>
  <c r="AP196" i="5"/>
  <c r="BT134" i="5"/>
  <c r="BT135" i="5" s="1"/>
  <c r="BH134" i="5"/>
  <c r="BH135" i="5" s="1"/>
  <c r="BI135" i="5"/>
  <c r="AO196" i="5"/>
  <c r="BU136" i="5"/>
  <c r="AO258" i="5"/>
  <c r="AR258" i="5"/>
  <c r="AQ197" i="5"/>
  <c r="BF136" i="5"/>
  <c r="BV136" i="5"/>
  <c r="AX134" i="5"/>
  <c r="BS135" i="5"/>
  <c r="BA134" i="5"/>
  <c r="BA135" i="5" s="1"/>
  <c r="AT258" i="5"/>
  <c r="AQ259" i="5"/>
  <c r="AN259" i="5"/>
  <c r="AW136" i="5" s="1"/>
  <c r="AU197" i="5"/>
  <c r="BD135" i="5"/>
  <c r="BM136" i="5" s="1"/>
  <c r="AT196" i="5"/>
  <c r="AN197" i="5"/>
  <c r="AP258" i="5"/>
  <c r="AR196" i="5"/>
  <c r="AU259" i="5"/>
  <c r="AS196" i="5"/>
  <c r="AS258" i="5"/>
  <c r="BK135" i="5"/>
  <c r="F195" i="5"/>
  <c r="F325" i="5" s="1"/>
  <c r="H196" i="5"/>
  <c r="H326" i="5" s="1"/>
  <c r="H195" i="5"/>
  <c r="H325" i="5" s="1"/>
  <c r="C196" i="5"/>
  <c r="C326" i="5" s="1"/>
  <c r="C195" i="5"/>
  <c r="C325" i="5" s="1"/>
  <c r="J324" i="5"/>
  <c r="B325" i="5"/>
  <c r="P133" i="5"/>
  <c r="Y134" i="5" s="1"/>
  <c r="AH135" i="5" s="1"/>
  <c r="P327" i="5"/>
  <c r="Y328" i="5" s="1"/>
  <c r="M133" i="5"/>
  <c r="V134" i="5" s="1"/>
  <c r="AE135" i="5" s="1"/>
  <c r="M327" i="5"/>
  <c r="V328" i="5" s="1"/>
  <c r="T133" i="5"/>
  <c r="AC134" i="5" s="1"/>
  <c r="AL135" i="5" s="1"/>
  <c r="T327" i="5"/>
  <c r="AC328" i="5" s="1"/>
  <c r="N132" i="5"/>
  <c r="W133" i="5" s="1"/>
  <c r="AF134" i="5" s="1"/>
  <c r="N326" i="5"/>
  <c r="W327" i="5" s="1"/>
  <c r="S132" i="5"/>
  <c r="AB133" i="5" s="1"/>
  <c r="AK134" i="5" s="1"/>
  <c r="S326" i="5"/>
  <c r="AB327" i="5" s="1"/>
  <c r="O132" i="5"/>
  <c r="X133" i="5" s="1"/>
  <c r="AG134" i="5" s="1"/>
  <c r="O326" i="5"/>
  <c r="X327" i="5" s="1"/>
  <c r="Q132" i="5"/>
  <c r="Z133" i="5" s="1"/>
  <c r="AI134" i="5" s="1"/>
  <c r="Q326" i="5"/>
  <c r="Z327" i="5" s="1"/>
  <c r="D195" i="5"/>
  <c r="D325" i="5" s="1"/>
  <c r="R132" i="5"/>
  <c r="AA133" i="5" s="1"/>
  <c r="AJ134" i="5" s="1"/>
  <c r="R326" i="5"/>
  <c r="AA327" i="5" s="1"/>
  <c r="I196" i="5"/>
  <c r="I326" i="5" s="1"/>
  <c r="E195" i="5"/>
  <c r="E325" i="5" s="1"/>
  <c r="B196" i="5"/>
  <c r="G195" i="5"/>
  <c r="G325" i="5" s="1"/>
  <c r="J130" i="5"/>
  <c r="J259" i="5"/>
  <c r="D260" i="5"/>
  <c r="J194" i="5"/>
  <c r="I131" i="5"/>
  <c r="D131" i="5"/>
  <c r="E131" i="5"/>
  <c r="B260" i="5"/>
  <c r="I260" i="5"/>
  <c r="E260" i="5"/>
  <c r="G131" i="5"/>
  <c r="C131" i="5"/>
  <c r="F260" i="5"/>
  <c r="H260" i="5"/>
  <c r="B131" i="5"/>
  <c r="G260" i="5"/>
  <c r="H131" i="5"/>
  <c r="C260" i="5"/>
  <c r="F131" i="5"/>
  <c r="AZ330" i="5" l="1"/>
  <c r="AR328" i="5"/>
  <c r="BQ135" i="5"/>
  <c r="BQ136" i="5" s="1"/>
  <c r="AX135" i="5"/>
  <c r="AY135" i="5"/>
  <c r="BA329" i="5"/>
  <c r="AP197" i="5"/>
  <c r="BK328" i="5"/>
  <c r="BK329" i="5" s="1"/>
  <c r="AW329" i="5"/>
  <c r="BJ329" i="5"/>
  <c r="BJ330" i="5" s="1"/>
  <c r="BC329" i="5"/>
  <c r="AX328" i="5"/>
  <c r="AX329" i="5" s="1"/>
  <c r="BG328" i="5"/>
  <c r="BG329" i="5" s="1"/>
  <c r="BG330" i="5" s="1"/>
  <c r="AI328" i="5"/>
  <c r="AJ328" i="5"/>
  <c r="BD330" i="5"/>
  <c r="BM331" i="5" s="1"/>
  <c r="BI330" i="5"/>
  <c r="BI331" i="5" s="1"/>
  <c r="AR329" i="5"/>
  <c r="BA330" i="5" s="1"/>
  <c r="AE329" i="5"/>
  <c r="AN330" i="5" s="1"/>
  <c r="AL329" i="5"/>
  <c r="BL329" i="5"/>
  <c r="BL330" i="5" s="1"/>
  <c r="AK328" i="5"/>
  <c r="AH329" i="5"/>
  <c r="AQ330" i="5" s="1"/>
  <c r="AS328" i="5"/>
  <c r="BB329" i="5" s="1"/>
  <c r="AP328" i="5"/>
  <c r="AF328" i="5"/>
  <c r="AO329" i="5" s="1"/>
  <c r="AG328" i="5"/>
  <c r="AY328" i="5"/>
  <c r="BF137" i="5"/>
  <c r="BV137" i="5"/>
  <c r="AT259" i="5"/>
  <c r="AQ260" i="5"/>
  <c r="AR259" i="5"/>
  <c r="BA136" i="5" s="1"/>
  <c r="BI136" i="5"/>
  <c r="BR136" i="5"/>
  <c r="BR137" i="5" s="1"/>
  <c r="AS197" i="5"/>
  <c r="AT197" i="5"/>
  <c r="AR197" i="5"/>
  <c r="AZ136" i="5"/>
  <c r="AZ137" i="5" s="1"/>
  <c r="BD136" i="5"/>
  <c r="AQ198" i="5"/>
  <c r="BT136" i="5"/>
  <c r="BJ135" i="5"/>
  <c r="BJ136" i="5" s="1"/>
  <c r="BC135" i="5"/>
  <c r="AU198" i="5"/>
  <c r="AO259" i="5"/>
  <c r="BH136" i="5"/>
  <c r="BQ137" i="5" s="1"/>
  <c r="AS259" i="5"/>
  <c r="AN198" i="5"/>
  <c r="BO137" i="5"/>
  <c r="AO197" i="5"/>
  <c r="AG135" i="5"/>
  <c r="AP198" i="5" s="1"/>
  <c r="AU260" i="5"/>
  <c r="AP259" i="5"/>
  <c r="AP260" i="5" s="1"/>
  <c r="BG135" i="5"/>
  <c r="AN260" i="5"/>
  <c r="AW137" i="5" s="1"/>
  <c r="BB135" i="5"/>
  <c r="BK136" i="5" s="1"/>
  <c r="F196" i="5"/>
  <c r="F326" i="5" s="1"/>
  <c r="D196" i="5"/>
  <c r="D326" i="5" s="1"/>
  <c r="B326" i="5"/>
  <c r="J325" i="5"/>
  <c r="S133" i="5"/>
  <c r="AB134" i="5" s="1"/>
  <c r="AK135" i="5" s="1"/>
  <c r="S327" i="5"/>
  <c r="AB328" i="5" s="1"/>
  <c r="R133" i="5"/>
  <c r="AA134" i="5" s="1"/>
  <c r="AJ135" i="5" s="1"/>
  <c r="R327" i="5"/>
  <c r="AA328" i="5" s="1"/>
  <c r="M134" i="5"/>
  <c r="V135" i="5" s="1"/>
  <c r="AE136" i="5" s="1"/>
  <c r="M328" i="5"/>
  <c r="V329" i="5" s="1"/>
  <c r="N133" i="5"/>
  <c r="W134" i="5" s="1"/>
  <c r="AF135" i="5" s="1"/>
  <c r="N327" i="5"/>
  <c r="W328" i="5" s="1"/>
  <c r="P134" i="5"/>
  <c r="Y135" i="5" s="1"/>
  <c r="AH136" i="5" s="1"/>
  <c r="P328" i="5"/>
  <c r="Y329" i="5" s="1"/>
  <c r="Q133" i="5"/>
  <c r="Z134" i="5" s="1"/>
  <c r="AI135" i="5" s="1"/>
  <c r="Q327" i="5"/>
  <c r="Z328" i="5" s="1"/>
  <c r="T134" i="5"/>
  <c r="AC135" i="5" s="1"/>
  <c r="AL136" i="5" s="1"/>
  <c r="T328" i="5"/>
  <c r="AC329" i="5" s="1"/>
  <c r="O133" i="5"/>
  <c r="X134" i="5" s="1"/>
  <c r="O327" i="5"/>
  <c r="X328" i="5" s="1"/>
  <c r="C197" i="5"/>
  <c r="C327" i="5" s="1"/>
  <c r="I197" i="5"/>
  <c r="I327" i="5" s="1"/>
  <c r="D197" i="5"/>
  <c r="D327" i="5" s="1"/>
  <c r="E196" i="5"/>
  <c r="E326" i="5" s="1"/>
  <c r="B197" i="5"/>
  <c r="G196" i="5"/>
  <c r="G326" i="5" s="1"/>
  <c r="J131" i="5"/>
  <c r="J260" i="5"/>
  <c r="B132" i="5"/>
  <c r="H261" i="5"/>
  <c r="F261" i="5"/>
  <c r="C132" i="5"/>
  <c r="B261" i="5"/>
  <c r="H132" i="5"/>
  <c r="G132" i="5"/>
  <c r="D132" i="5"/>
  <c r="I132" i="5"/>
  <c r="F132" i="5"/>
  <c r="C261" i="5"/>
  <c r="E132" i="5"/>
  <c r="G261" i="5"/>
  <c r="E261" i="5"/>
  <c r="I261" i="5"/>
  <c r="J195" i="5"/>
  <c r="D261" i="5"/>
  <c r="BO138" i="5" l="1"/>
  <c r="AZ331" i="5"/>
  <c r="AL330" i="5"/>
  <c r="AK329" i="5"/>
  <c r="BI332" i="5"/>
  <c r="AE330" i="5"/>
  <c r="BJ331" i="5"/>
  <c r="AY329" i="5"/>
  <c r="BH329" i="5"/>
  <c r="AT329" i="5"/>
  <c r="AT330" i="5" s="1"/>
  <c r="AJ329" i="5"/>
  <c r="AG329" i="5"/>
  <c r="BC330" i="5"/>
  <c r="BC331" i="5" s="1"/>
  <c r="AF329" i="5"/>
  <c r="AN331" i="5"/>
  <c r="AU330" i="5"/>
  <c r="AU331" i="5" s="1"/>
  <c r="AX330" i="5"/>
  <c r="BG331" i="5" s="1"/>
  <c r="AW330" i="5"/>
  <c r="AW331" i="5" s="1"/>
  <c r="BF330" i="5"/>
  <c r="BF331" i="5" s="1"/>
  <c r="BF332" i="5" s="1"/>
  <c r="AP329" i="5"/>
  <c r="AH330" i="5"/>
  <c r="AQ331" i="5" s="1"/>
  <c r="AI329" i="5"/>
  <c r="AR330" i="5" s="1"/>
  <c r="BK330" i="5"/>
  <c r="AS329" i="5"/>
  <c r="BB330" i="5" s="1"/>
  <c r="BT137" i="5"/>
  <c r="BD137" i="5"/>
  <c r="AY136" i="5"/>
  <c r="AY137" i="5" s="1"/>
  <c r="BB136" i="5"/>
  <c r="BK137" i="5" s="1"/>
  <c r="BC136" i="5"/>
  <c r="BL136" i="5"/>
  <c r="AU199" i="5"/>
  <c r="AT198" i="5"/>
  <c r="AT260" i="5"/>
  <c r="AS198" i="5"/>
  <c r="BG136" i="5"/>
  <c r="BP136" i="5"/>
  <c r="BJ137" i="5"/>
  <c r="AR198" i="5"/>
  <c r="BI137" i="5"/>
  <c r="BI138" i="5" s="1"/>
  <c r="AN261" i="5"/>
  <c r="AW138" i="5" s="1"/>
  <c r="AR260" i="5"/>
  <c r="BA137" i="5" s="1"/>
  <c r="AO198" i="5"/>
  <c r="AN199" i="5"/>
  <c r="AO260" i="5"/>
  <c r="BF138" i="5"/>
  <c r="BO139" i="5" s="1"/>
  <c r="AU261" i="5"/>
  <c r="BM137" i="5"/>
  <c r="AQ261" i="5"/>
  <c r="AZ138" i="5" s="1"/>
  <c r="AX136" i="5"/>
  <c r="AS260" i="5"/>
  <c r="AQ199" i="5"/>
  <c r="BS136" i="5"/>
  <c r="BS137" i="5" s="1"/>
  <c r="F197" i="5"/>
  <c r="F327" i="5" s="1"/>
  <c r="H198" i="5"/>
  <c r="H328" i="5" s="1"/>
  <c r="H197" i="5"/>
  <c r="H327" i="5" s="1"/>
  <c r="J326" i="5"/>
  <c r="B327" i="5"/>
  <c r="R134" i="5"/>
  <c r="AA135" i="5" s="1"/>
  <c r="AJ136" i="5" s="1"/>
  <c r="R328" i="5"/>
  <c r="AA329" i="5" s="1"/>
  <c r="P135" i="5"/>
  <c r="Y136" i="5" s="1"/>
  <c r="AH137" i="5" s="1"/>
  <c r="P329" i="5"/>
  <c r="Y330" i="5" s="1"/>
  <c r="S134" i="5"/>
  <c r="AB135" i="5" s="1"/>
  <c r="AK136" i="5" s="1"/>
  <c r="S328" i="5"/>
  <c r="AB329" i="5" s="1"/>
  <c r="N134" i="5"/>
  <c r="W135" i="5" s="1"/>
  <c r="AF136" i="5" s="1"/>
  <c r="N328" i="5"/>
  <c r="W329" i="5" s="1"/>
  <c r="M135" i="5"/>
  <c r="V136" i="5" s="1"/>
  <c r="AE137" i="5" s="1"/>
  <c r="M329" i="5"/>
  <c r="V330" i="5" s="1"/>
  <c r="Q134" i="5"/>
  <c r="Z135" i="5" s="1"/>
  <c r="AI136" i="5" s="1"/>
  <c r="Q328" i="5"/>
  <c r="Z329" i="5" s="1"/>
  <c r="O134" i="5"/>
  <c r="X135" i="5" s="1"/>
  <c r="AG136" i="5" s="1"/>
  <c r="O328" i="5"/>
  <c r="X329" i="5" s="1"/>
  <c r="T135" i="5"/>
  <c r="AC136" i="5" s="1"/>
  <c r="AL137" i="5" s="1"/>
  <c r="T329" i="5"/>
  <c r="AC330" i="5" s="1"/>
  <c r="C198" i="5"/>
  <c r="C328" i="5" s="1"/>
  <c r="E197" i="5"/>
  <c r="E327" i="5" s="1"/>
  <c r="D198" i="5"/>
  <c r="D328" i="5" s="1"/>
  <c r="I198" i="5"/>
  <c r="I328" i="5" s="1"/>
  <c r="G197" i="5"/>
  <c r="G327" i="5" s="1"/>
  <c r="B198" i="5"/>
  <c r="G262" i="5"/>
  <c r="F133" i="5"/>
  <c r="D133" i="5"/>
  <c r="B262" i="5"/>
  <c r="F262" i="5"/>
  <c r="E133" i="5"/>
  <c r="J196" i="5"/>
  <c r="D262" i="5"/>
  <c r="I262" i="5"/>
  <c r="I133" i="5"/>
  <c r="C133" i="5"/>
  <c r="J132" i="5"/>
  <c r="E262" i="5"/>
  <c r="C262" i="5"/>
  <c r="G133" i="5"/>
  <c r="H133" i="5"/>
  <c r="J261" i="5"/>
  <c r="H262" i="5"/>
  <c r="B133" i="5"/>
  <c r="BD138" i="5" l="1"/>
  <c r="AZ332" i="5"/>
  <c r="BI333" i="5" s="1"/>
  <c r="AY330" i="5"/>
  <c r="AF330" i="5"/>
  <c r="AE331" i="5"/>
  <c r="BD331" i="5"/>
  <c r="BK331" i="5"/>
  <c r="AL331" i="5"/>
  <c r="AI330" i="5"/>
  <c r="AR331" i="5" s="1"/>
  <c r="AK330" i="5"/>
  <c r="BH137" i="5"/>
  <c r="BH138" i="5" s="1"/>
  <c r="AH331" i="5"/>
  <c r="AQ332" i="5" s="1"/>
  <c r="BH330" i="5"/>
  <c r="BH331" i="5" s="1"/>
  <c r="AO330" i="5"/>
  <c r="AO331" i="5" s="1"/>
  <c r="AS330" i="5"/>
  <c r="AP330" i="5"/>
  <c r="AJ330" i="5"/>
  <c r="BL331" i="5"/>
  <c r="BL332" i="5" s="1"/>
  <c r="BB137" i="5"/>
  <c r="BB138" i="5" s="1"/>
  <c r="BK139" i="5" s="1"/>
  <c r="AW332" i="5"/>
  <c r="BF333" i="5" s="1"/>
  <c r="BA331" i="5"/>
  <c r="BJ332" i="5" s="1"/>
  <c r="AG330" i="5"/>
  <c r="BT138" i="5"/>
  <c r="BT139" i="5" s="1"/>
  <c r="BK138" i="5"/>
  <c r="BI139" i="5"/>
  <c r="AU200" i="5"/>
  <c r="AX137" i="5"/>
  <c r="BG137" i="5"/>
  <c r="BG138" i="5" s="1"/>
  <c r="AR199" i="5"/>
  <c r="BP137" i="5"/>
  <c r="AS261" i="5"/>
  <c r="AS199" i="5"/>
  <c r="AO199" i="5"/>
  <c r="AT199" i="5"/>
  <c r="AP199" i="5"/>
  <c r="BL137" i="5"/>
  <c r="BU137" i="5"/>
  <c r="BM138" i="5"/>
  <c r="BM139" i="5" s="1"/>
  <c r="BV138" i="5"/>
  <c r="AU262" i="5"/>
  <c r="BD139" i="5" s="1"/>
  <c r="AR261" i="5"/>
  <c r="BA138" i="5" s="1"/>
  <c r="AT261" i="5"/>
  <c r="BC137" i="5"/>
  <c r="BF139" i="5"/>
  <c r="BO140" i="5" s="1"/>
  <c r="AN262" i="5"/>
  <c r="BS138" i="5"/>
  <c r="AQ262" i="5"/>
  <c r="BR138" i="5"/>
  <c r="BR139" i="5" s="1"/>
  <c r="AO261" i="5"/>
  <c r="BJ138" i="5"/>
  <c r="AP261" i="5"/>
  <c r="AQ200" i="5"/>
  <c r="AN200" i="5"/>
  <c r="F198" i="5"/>
  <c r="F328" i="5" s="1"/>
  <c r="F199" i="5"/>
  <c r="F329" i="5" s="1"/>
  <c r="B328" i="5"/>
  <c r="J327" i="5"/>
  <c r="P136" i="5"/>
  <c r="Y137" i="5" s="1"/>
  <c r="AH138" i="5" s="1"/>
  <c r="P330" i="5"/>
  <c r="Y331" i="5" s="1"/>
  <c r="S135" i="5"/>
  <c r="AB136" i="5" s="1"/>
  <c r="AK137" i="5" s="1"/>
  <c r="S329" i="5"/>
  <c r="AB330" i="5" s="1"/>
  <c r="O135" i="5"/>
  <c r="X136" i="5" s="1"/>
  <c r="AG137" i="5" s="1"/>
  <c r="O329" i="5"/>
  <c r="X330" i="5" s="1"/>
  <c r="R135" i="5"/>
  <c r="AA136" i="5" s="1"/>
  <c r="AJ137" i="5" s="1"/>
  <c r="R329" i="5"/>
  <c r="AA330" i="5" s="1"/>
  <c r="M136" i="5"/>
  <c r="V137" i="5" s="1"/>
  <c r="AE138" i="5" s="1"/>
  <c r="M330" i="5"/>
  <c r="V331" i="5" s="1"/>
  <c r="T136" i="5"/>
  <c r="AC137" i="5" s="1"/>
  <c r="AL138" i="5" s="1"/>
  <c r="T330" i="5"/>
  <c r="AC331" i="5" s="1"/>
  <c r="Q135" i="5"/>
  <c r="Z136" i="5" s="1"/>
  <c r="AI137" i="5" s="1"/>
  <c r="Q329" i="5"/>
  <c r="Z330" i="5" s="1"/>
  <c r="N135" i="5"/>
  <c r="W136" i="5" s="1"/>
  <c r="AF137" i="5" s="1"/>
  <c r="N329" i="5"/>
  <c r="W330" i="5" s="1"/>
  <c r="D199" i="5"/>
  <c r="D329" i="5" s="1"/>
  <c r="E198" i="5"/>
  <c r="E328" i="5" s="1"/>
  <c r="I199" i="5"/>
  <c r="I329" i="5" s="1"/>
  <c r="C199" i="5"/>
  <c r="C329" i="5" s="1"/>
  <c r="G198" i="5"/>
  <c r="G328" i="5" s="1"/>
  <c r="B199" i="5"/>
  <c r="G263" i="5"/>
  <c r="J133" i="5"/>
  <c r="C134" i="5"/>
  <c r="F134" i="5"/>
  <c r="B134" i="5"/>
  <c r="H134" i="5"/>
  <c r="H263" i="5"/>
  <c r="G134" i="5"/>
  <c r="C263" i="5"/>
  <c r="I134" i="5"/>
  <c r="I263" i="5"/>
  <c r="B263" i="5"/>
  <c r="D263" i="5"/>
  <c r="J262" i="5"/>
  <c r="J197" i="5"/>
  <c r="E263" i="5"/>
  <c r="E134" i="5"/>
  <c r="F263" i="5"/>
  <c r="D134" i="5"/>
  <c r="AS331" i="5" l="1"/>
  <c r="AP331" i="5"/>
  <c r="BP138" i="5"/>
  <c r="BP139" i="5" s="1"/>
  <c r="AZ333" i="5"/>
  <c r="AY331" i="5"/>
  <c r="AY332" i="5" s="1"/>
  <c r="BH332" i="5"/>
  <c r="BH333" i="5" s="1"/>
  <c r="AL332" i="5"/>
  <c r="AX331" i="5"/>
  <c r="AK331" i="5"/>
  <c r="AE332" i="5"/>
  <c r="BB331" i="5"/>
  <c r="BB332" i="5" s="1"/>
  <c r="AH332" i="5"/>
  <c r="AQ333" i="5" s="1"/>
  <c r="AG331" i="5"/>
  <c r="AP332" i="5" s="1"/>
  <c r="BA332" i="5"/>
  <c r="BD332" i="5"/>
  <c r="BM332" i="5"/>
  <c r="BM333" i="5" s="1"/>
  <c r="AN332" i="5"/>
  <c r="AN333" i="5" s="1"/>
  <c r="AI331" i="5"/>
  <c r="AF331" i="5"/>
  <c r="AU332" i="5"/>
  <c r="AU333" i="5" s="1"/>
  <c r="AT331" i="5"/>
  <c r="AX138" i="5"/>
  <c r="BG139" i="5" s="1"/>
  <c r="BP140" i="5" s="1"/>
  <c r="BQ138" i="5"/>
  <c r="BQ139" i="5" s="1"/>
  <c r="BR140" i="5"/>
  <c r="AJ331" i="5"/>
  <c r="AS332" i="5" s="1"/>
  <c r="BC138" i="5"/>
  <c r="BV139" i="5"/>
  <c r="BU138" i="5"/>
  <c r="AR200" i="5"/>
  <c r="BV140" i="5"/>
  <c r="BV141" i="5" s="1"/>
  <c r="BL138" i="5"/>
  <c r="BL139" i="5" s="1"/>
  <c r="AU201" i="5"/>
  <c r="AT200" i="5"/>
  <c r="BM140" i="5"/>
  <c r="AQ263" i="5"/>
  <c r="AP200" i="5"/>
  <c r="AQ201" i="5"/>
  <c r="AO200" i="5"/>
  <c r="AN263" i="5"/>
  <c r="AP262" i="5"/>
  <c r="AY138" i="5"/>
  <c r="AW139" i="5"/>
  <c r="AS200" i="5"/>
  <c r="AN201" i="5"/>
  <c r="AO262" i="5"/>
  <c r="AZ139" i="5"/>
  <c r="BJ139" i="5"/>
  <c r="BS139" i="5"/>
  <c r="BS140" i="5" s="1"/>
  <c r="AT262" i="5"/>
  <c r="AU263" i="5"/>
  <c r="BT140" i="5"/>
  <c r="AS262" i="5"/>
  <c r="AR262" i="5"/>
  <c r="B329" i="5"/>
  <c r="J328" i="5"/>
  <c r="H199" i="5"/>
  <c r="H329" i="5" s="1"/>
  <c r="R136" i="5"/>
  <c r="AA137" i="5" s="1"/>
  <c r="AJ138" i="5" s="1"/>
  <c r="R330" i="5"/>
  <c r="AA331" i="5" s="1"/>
  <c r="Q136" i="5"/>
  <c r="Z137" i="5" s="1"/>
  <c r="AI138" i="5" s="1"/>
  <c r="AR201" i="5" s="1"/>
  <c r="Q330" i="5"/>
  <c r="Z331" i="5" s="1"/>
  <c r="O136" i="5"/>
  <c r="X137" i="5" s="1"/>
  <c r="AG138" i="5" s="1"/>
  <c r="O330" i="5"/>
  <c r="X331" i="5" s="1"/>
  <c r="P137" i="5"/>
  <c r="Y138" i="5" s="1"/>
  <c r="AH139" i="5" s="1"/>
  <c r="P331" i="5"/>
  <c r="Y332" i="5" s="1"/>
  <c r="N136" i="5"/>
  <c r="W137" i="5" s="1"/>
  <c r="AF138" i="5" s="1"/>
  <c r="N330" i="5"/>
  <c r="W331" i="5" s="1"/>
  <c r="T137" i="5"/>
  <c r="AC138" i="5" s="1"/>
  <c r="AL139" i="5" s="1"/>
  <c r="T331" i="5"/>
  <c r="AC332" i="5" s="1"/>
  <c r="S136" i="5"/>
  <c r="AB137" i="5" s="1"/>
  <c r="AK138" i="5" s="1"/>
  <c r="S330" i="5"/>
  <c r="AB331" i="5" s="1"/>
  <c r="M137" i="5"/>
  <c r="V138" i="5" s="1"/>
  <c r="AE139" i="5" s="1"/>
  <c r="M331" i="5"/>
  <c r="V332" i="5" s="1"/>
  <c r="H200" i="5"/>
  <c r="H330" i="5" s="1"/>
  <c r="E199" i="5"/>
  <c r="E329" i="5" s="1"/>
  <c r="C200" i="5"/>
  <c r="C330" i="5" s="1"/>
  <c r="I200" i="5"/>
  <c r="I330" i="5" s="1"/>
  <c r="G199" i="5"/>
  <c r="G329" i="5" s="1"/>
  <c r="B200" i="5"/>
  <c r="G264" i="5"/>
  <c r="J263" i="5"/>
  <c r="J198" i="5"/>
  <c r="J134" i="5"/>
  <c r="H264" i="5"/>
  <c r="B264" i="5"/>
  <c r="C264" i="5"/>
  <c r="G135" i="5"/>
  <c r="B135" i="5"/>
  <c r="F135" i="5"/>
  <c r="D135" i="5"/>
  <c r="D264" i="5"/>
  <c r="I135" i="5"/>
  <c r="C135" i="5"/>
  <c r="E135" i="5"/>
  <c r="E264" i="5"/>
  <c r="I264" i="5"/>
  <c r="H135" i="5"/>
  <c r="F264" i="5"/>
  <c r="BB333" i="5" l="1"/>
  <c r="AX139" i="5"/>
  <c r="AW140" i="5"/>
  <c r="AW333" i="5"/>
  <c r="BD333" i="5"/>
  <c r="BD334" i="5" s="1"/>
  <c r="BM334" i="5"/>
  <c r="BM335" i="5" s="1"/>
  <c r="AF332" i="5"/>
  <c r="AX332" i="5"/>
  <c r="BG332" i="5"/>
  <c r="BG333" i="5" s="1"/>
  <c r="AO332" i="5"/>
  <c r="AO333" i="5" s="1"/>
  <c r="AI332" i="5"/>
  <c r="BJ333" i="5"/>
  <c r="BC139" i="5"/>
  <c r="BL140" i="5" s="1"/>
  <c r="AH333" i="5"/>
  <c r="AK332" i="5"/>
  <c r="AZ334" i="5"/>
  <c r="BI334" i="5"/>
  <c r="BI335" i="5" s="1"/>
  <c r="AL333" i="5"/>
  <c r="AU334" i="5" s="1"/>
  <c r="AJ332" i="5"/>
  <c r="AG332" i="5"/>
  <c r="AE333" i="5"/>
  <c r="AN334" i="5" s="1"/>
  <c r="AR332" i="5"/>
  <c r="BA333" i="5" s="1"/>
  <c r="BK332" i="5"/>
  <c r="BK333" i="5" s="1"/>
  <c r="BK334" i="5" s="1"/>
  <c r="AY333" i="5"/>
  <c r="AT332" i="5"/>
  <c r="BC332" i="5"/>
  <c r="BU139" i="5"/>
  <c r="BU140" i="5" s="1"/>
  <c r="AP263" i="5"/>
  <c r="AY139" i="5"/>
  <c r="BH139" i="5"/>
  <c r="AS201" i="5"/>
  <c r="AQ264" i="5"/>
  <c r="AR263" i="5"/>
  <c r="AN264" i="5"/>
  <c r="AS263" i="5"/>
  <c r="AN202" i="5"/>
  <c r="AQ202" i="5"/>
  <c r="AU202" i="5"/>
  <c r="AW141" i="5"/>
  <c r="BB139" i="5"/>
  <c r="AU264" i="5"/>
  <c r="AZ140" i="5"/>
  <c r="AZ141" i="5" s="1"/>
  <c r="BI140" i="5"/>
  <c r="BA139" i="5"/>
  <c r="BA140" i="5" s="1"/>
  <c r="AO201" i="5"/>
  <c r="AT201" i="5"/>
  <c r="AT263" i="5"/>
  <c r="BC140" i="5" s="1"/>
  <c r="AO263" i="5"/>
  <c r="AX140" i="5" s="1"/>
  <c r="BD140" i="5"/>
  <c r="BM141" i="5" s="1"/>
  <c r="BV142" i="5" s="1"/>
  <c r="BF140" i="5"/>
  <c r="AP201" i="5"/>
  <c r="BG140" i="5"/>
  <c r="BP141" i="5" s="1"/>
  <c r="J329" i="5"/>
  <c r="B330" i="5"/>
  <c r="P138" i="5"/>
  <c r="Y139" i="5" s="1"/>
  <c r="AH140" i="5" s="1"/>
  <c r="P332" i="5"/>
  <c r="Y333" i="5" s="1"/>
  <c r="O137" i="5"/>
  <c r="X138" i="5" s="1"/>
  <c r="AG139" i="5" s="1"/>
  <c r="O331" i="5"/>
  <c r="X332" i="5" s="1"/>
  <c r="F200" i="5"/>
  <c r="F330" i="5" s="1"/>
  <c r="M138" i="5"/>
  <c r="V139" i="5" s="1"/>
  <c r="AE140" i="5" s="1"/>
  <c r="M332" i="5"/>
  <c r="V333" i="5" s="1"/>
  <c r="D200" i="5"/>
  <c r="D330" i="5" s="1"/>
  <c r="R137" i="5"/>
  <c r="AA138" i="5" s="1"/>
  <c r="AJ139" i="5" s="1"/>
  <c r="R331" i="5"/>
  <c r="AA332" i="5" s="1"/>
  <c r="T138" i="5"/>
  <c r="AC139" i="5" s="1"/>
  <c r="AL140" i="5" s="1"/>
  <c r="T332" i="5"/>
  <c r="AC333" i="5" s="1"/>
  <c r="S137" i="5"/>
  <c r="AB138" i="5" s="1"/>
  <c r="AK139" i="5" s="1"/>
  <c r="S331" i="5"/>
  <c r="AB332" i="5" s="1"/>
  <c r="N137" i="5"/>
  <c r="W138" i="5" s="1"/>
  <c r="AF139" i="5" s="1"/>
  <c r="N331" i="5"/>
  <c r="W332" i="5" s="1"/>
  <c r="Q137" i="5"/>
  <c r="Z138" i="5" s="1"/>
  <c r="AI139" i="5" s="1"/>
  <c r="Q331" i="5"/>
  <c r="Z332" i="5" s="1"/>
  <c r="C201" i="5"/>
  <c r="C331" i="5" s="1"/>
  <c r="E200" i="5"/>
  <c r="E330" i="5" s="1"/>
  <c r="I201" i="5"/>
  <c r="I331" i="5" s="1"/>
  <c r="B201" i="5"/>
  <c r="G200" i="5"/>
  <c r="G330" i="5" s="1"/>
  <c r="I265" i="5"/>
  <c r="I136" i="5"/>
  <c r="D136" i="5"/>
  <c r="B136" i="5"/>
  <c r="C265" i="5"/>
  <c r="C136" i="5"/>
  <c r="J135" i="5"/>
  <c r="B265" i="5"/>
  <c r="J264" i="5"/>
  <c r="D265" i="5"/>
  <c r="H265" i="5"/>
  <c r="J199" i="5"/>
  <c r="H136" i="5"/>
  <c r="F265" i="5"/>
  <c r="E265" i="5"/>
  <c r="G265" i="5"/>
  <c r="E136" i="5"/>
  <c r="F136" i="5"/>
  <c r="G136" i="5"/>
  <c r="AY140" i="5" l="1"/>
  <c r="BJ334" i="5"/>
  <c r="AG333" i="5"/>
  <c r="AL334" i="5"/>
  <c r="AH334" i="5"/>
  <c r="AK333" i="5"/>
  <c r="AI333" i="5"/>
  <c r="AX333" i="5"/>
  <c r="AX334" i="5" s="1"/>
  <c r="AW334" i="5"/>
  <c r="AW335" i="5" s="1"/>
  <c r="BF334" i="5"/>
  <c r="BF335" i="5" s="1"/>
  <c r="BF336" i="5" s="1"/>
  <c r="AJ333" i="5"/>
  <c r="AF333" i="5"/>
  <c r="AP333" i="5"/>
  <c r="AP334" i="5" s="1"/>
  <c r="BG334" i="5"/>
  <c r="BG335" i="5" s="1"/>
  <c r="BD335" i="5"/>
  <c r="AR333" i="5"/>
  <c r="AR334" i="5" s="1"/>
  <c r="AQ334" i="5"/>
  <c r="AQ335" i="5" s="1"/>
  <c r="BC333" i="5"/>
  <c r="BL333" i="5"/>
  <c r="BL334" i="5" s="1"/>
  <c r="BH334" i="5"/>
  <c r="AS333" i="5"/>
  <c r="AT333" i="5"/>
  <c r="AE334" i="5"/>
  <c r="AN335" i="5" s="1"/>
  <c r="BI141" i="5"/>
  <c r="BI142" i="5" s="1"/>
  <c r="BR141" i="5"/>
  <c r="BR142" i="5" s="1"/>
  <c r="BR143" i="5" s="1"/>
  <c r="AQ203" i="5"/>
  <c r="AO202" i="5"/>
  <c r="AU203" i="5"/>
  <c r="AQ265" i="5"/>
  <c r="AZ142" i="5" s="1"/>
  <c r="BB140" i="5"/>
  <c r="BK140" i="5"/>
  <c r="AS202" i="5"/>
  <c r="BD141" i="5"/>
  <c r="BM142" i="5" s="1"/>
  <c r="AU265" i="5"/>
  <c r="AO264" i="5"/>
  <c r="AN203" i="5"/>
  <c r="AP202" i="5"/>
  <c r="BJ140" i="5"/>
  <c r="AS264" i="5"/>
  <c r="BG141" i="5"/>
  <c r="AR202" i="5"/>
  <c r="AT264" i="5"/>
  <c r="BC141" i="5" s="1"/>
  <c r="AN265" i="5"/>
  <c r="AP264" i="5"/>
  <c r="AY141" i="5" s="1"/>
  <c r="AR264" i="5"/>
  <c r="BA141" i="5" s="1"/>
  <c r="BH140" i="5"/>
  <c r="BH141" i="5" s="1"/>
  <c r="BQ140" i="5"/>
  <c r="BL141" i="5"/>
  <c r="BU141" i="5"/>
  <c r="BF141" i="5"/>
  <c r="BF142" i="5" s="1"/>
  <c r="BO141" i="5"/>
  <c r="BO142" i="5" s="1"/>
  <c r="BO143" i="5" s="1"/>
  <c r="AT202" i="5"/>
  <c r="G201" i="5"/>
  <c r="G331" i="5" s="1"/>
  <c r="D201" i="5"/>
  <c r="D331" i="5" s="1"/>
  <c r="B331" i="5"/>
  <c r="J330" i="5"/>
  <c r="Q138" i="5"/>
  <c r="Z139" i="5" s="1"/>
  <c r="AI140" i="5" s="1"/>
  <c r="Q332" i="5"/>
  <c r="Z333" i="5" s="1"/>
  <c r="H201" i="5"/>
  <c r="H331" i="5" s="1"/>
  <c r="T139" i="5"/>
  <c r="AC140" i="5" s="1"/>
  <c r="AL141" i="5" s="1"/>
  <c r="T333" i="5"/>
  <c r="AC334" i="5" s="1"/>
  <c r="N138" i="5"/>
  <c r="W139" i="5" s="1"/>
  <c r="AF140" i="5" s="1"/>
  <c r="N332" i="5"/>
  <c r="W333" i="5" s="1"/>
  <c r="P139" i="5"/>
  <c r="Y140" i="5" s="1"/>
  <c r="AH141" i="5" s="1"/>
  <c r="P333" i="5"/>
  <c r="Y334" i="5" s="1"/>
  <c r="M139" i="5"/>
  <c r="V140" i="5" s="1"/>
  <c r="AE141" i="5" s="1"/>
  <c r="M333" i="5"/>
  <c r="V334" i="5" s="1"/>
  <c r="F201" i="5"/>
  <c r="F331" i="5" s="1"/>
  <c r="S138" i="5"/>
  <c r="AB139" i="5" s="1"/>
  <c r="AK140" i="5" s="1"/>
  <c r="S332" i="5"/>
  <c r="AB333" i="5" s="1"/>
  <c r="O138" i="5"/>
  <c r="X139" i="5" s="1"/>
  <c r="AG140" i="5" s="1"/>
  <c r="O332" i="5"/>
  <c r="X333" i="5" s="1"/>
  <c r="R138" i="5"/>
  <c r="AA139" i="5" s="1"/>
  <c r="AJ140" i="5" s="1"/>
  <c r="R332" i="5"/>
  <c r="AA333" i="5" s="1"/>
  <c r="I202" i="5"/>
  <c r="I332" i="5" s="1"/>
  <c r="C202" i="5"/>
  <c r="C332" i="5" s="1"/>
  <c r="D202" i="5"/>
  <c r="D332" i="5" s="1"/>
  <c r="E201" i="5"/>
  <c r="E331" i="5" s="1"/>
  <c r="B202" i="5"/>
  <c r="J200" i="5"/>
  <c r="E266" i="5"/>
  <c r="G137" i="5"/>
  <c r="H137" i="5"/>
  <c r="D266" i="5"/>
  <c r="J265" i="5"/>
  <c r="E137" i="5"/>
  <c r="G266" i="5"/>
  <c r="C137" i="5"/>
  <c r="D137" i="5"/>
  <c r="F266" i="5"/>
  <c r="F137" i="5"/>
  <c r="H266" i="5"/>
  <c r="B137" i="5"/>
  <c r="I266" i="5"/>
  <c r="B266" i="5"/>
  <c r="C266" i="5"/>
  <c r="J136" i="5"/>
  <c r="I137" i="5"/>
  <c r="AR203" i="5" l="1"/>
  <c r="AZ335" i="5"/>
  <c r="AF334" i="5"/>
  <c r="AY334" i="5"/>
  <c r="AY335" i="5" s="1"/>
  <c r="AJ334" i="5"/>
  <c r="AE335" i="5"/>
  <c r="AN336" i="5" s="1"/>
  <c r="AL335" i="5"/>
  <c r="AT334" i="5"/>
  <c r="AH335" i="5"/>
  <c r="AQ336" i="5" s="1"/>
  <c r="BA334" i="5"/>
  <c r="AI334" i="5"/>
  <c r="AR335" i="5" s="1"/>
  <c r="BM336" i="5"/>
  <c r="AS334" i="5"/>
  <c r="AS335" i="5" s="1"/>
  <c r="BB334" i="5"/>
  <c r="AU335" i="5"/>
  <c r="AU336" i="5" s="1"/>
  <c r="AW336" i="5"/>
  <c r="AO334" i="5"/>
  <c r="AO335" i="5" s="1"/>
  <c r="BH335" i="5"/>
  <c r="BH336" i="5" s="1"/>
  <c r="AG334" i="5"/>
  <c r="AP335" i="5" s="1"/>
  <c r="AK334" i="5"/>
  <c r="BC334" i="5"/>
  <c r="BQ141" i="5"/>
  <c r="BQ142" i="5" s="1"/>
  <c r="AS203" i="5"/>
  <c r="AS265" i="5"/>
  <c r="BU142" i="5"/>
  <c r="BV143" i="5"/>
  <c r="AP203" i="5"/>
  <c r="AU266" i="5"/>
  <c r="AN204" i="5"/>
  <c r="AO265" i="5"/>
  <c r="BK141" i="5"/>
  <c r="BT141" i="5"/>
  <c r="AU204" i="5"/>
  <c r="AX141" i="5"/>
  <c r="AQ266" i="5"/>
  <c r="BJ141" i="5"/>
  <c r="BJ142" i="5" s="1"/>
  <c r="BS141" i="5"/>
  <c r="BS142" i="5" s="1"/>
  <c r="BB141" i="5"/>
  <c r="AQ204" i="5"/>
  <c r="AN266" i="5"/>
  <c r="AO203" i="5"/>
  <c r="BL142" i="5"/>
  <c r="BH142" i="5"/>
  <c r="AW142" i="5"/>
  <c r="AW143" i="5" s="1"/>
  <c r="BD142" i="5"/>
  <c r="BM143" i="5" s="1"/>
  <c r="AT203" i="5"/>
  <c r="BF143" i="5"/>
  <c r="BI143" i="5"/>
  <c r="BR144" i="5" s="1"/>
  <c r="AR265" i="5"/>
  <c r="BA142" i="5" s="1"/>
  <c r="AP265" i="5"/>
  <c r="BP142" i="5"/>
  <c r="AT265" i="5"/>
  <c r="G202" i="5"/>
  <c r="G332" i="5" s="1"/>
  <c r="J331" i="5"/>
  <c r="F202" i="5"/>
  <c r="F332" i="5" s="1"/>
  <c r="B332" i="5"/>
  <c r="H202" i="5"/>
  <c r="H332" i="5" s="1"/>
  <c r="P140" i="5"/>
  <c r="Y141" i="5" s="1"/>
  <c r="AH142" i="5" s="1"/>
  <c r="P334" i="5"/>
  <c r="Y335" i="5" s="1"/>
  <c r="T140" i="5"/>
  <c r="AC141" i="5" s="1"/>
  <c r="AL142" i="5" s="1"/>
  <c r="T334" i="5"/>
  <c r="AC335" i="5" s="1"/>
  <c r="R139" i="5"/>
  <c r="AA140" i="5" s="1"/>
  <c r="AJ141" i="5" s="1"/>
  <c r="R333" i="5"/>
  <c r="AA334" i="5" s="1"/>
  <c r="O139" i="5"/>
  <c r="X140" i="5" s="1"/>
  <c r="AG141" i="5" s="1"/>
  <c r="O333" i="5"/>
  <c r="X334" i="5" s="1"/>
  <c r="D203" i="5"/>
  <c r="D333" i="5" s="1"/>
  <c r="Q139" i="5"/>
  <c r="Z140" i="5" s="1"/>
  <c r="AI141" i="5" s="1"/>
  <c r="Q333" i="5"/>
  <c r="Z334" i="5" s="1"/>
  <c r="N139" i="5"/>
  <c r="W140" i="5" s="1"/>
  <c r="AF141" i="5" s="1"/>
  <c r="N333" i="5"/>
  <c r="W334" i="5" s="1"/>
  <c r="S139" i="5"/>
  <c r="AB140" i="5" s="1"/>
  <c r="AK141" i="5" s="1"/>
  <c r="S333" i="5"/>
  <c r="AB334" i="5" s="1"/>
  <c r="M140" i="5"/>
  <c r="V141" i="5" s="1"/>
  <c r="AE142" i="5" s="1"/>
  <c r="M334" i="5"/>
  <c r="V335" i="5" s="1"/>
  <c r="C203" i="5"/>
  <c r="C333" i="5" s="1"/>
  <c r="F203" i="5"/>
  <c r="F333" i="5" s="1"/>
  <c r="E202" i="5"/>
  <c r="E332" i="5" s="1"/>
  <c r="I203" i="5"/>
  <c r="I333" i="5" s="1"/>
  <c r="B203" i="5"/>
  <c r="G267" i="5"/>
  <c r="J201" i="5"/>
  <c r="J266" i="5"/>
  <c r="I267" i="5"/>
  <c r="F138" i="5"/>
  <c r="H138" i="5"/>
  <c r="C267" i="5"/>
  <c r="H267" i="5"/>
  <c r="E138" i="5"/>
  <c r="B138" i="5"/>
  <c r="E267" i="5"/>
  <c r="F267" i="5"/>
  <c r="I138" i="5"/>
  <c r="B267" i="5"/>
  <c r="J137" i="5"/>
  <c r="D138" i="5"/>
  <c r="C138" i="5"/>
  <c r="D267" i="5"/>
  <c r="G138" i="5"/>
  <c r="BU143" i="5" l="1"/>
  <c r="AT335" i="5"/>
  <c r="AY336" i="5"/>
  <c r="BH337" i="5" s="1"/>
  <c r="BQ143" i="5"/>
  <c r="AX142" i="5"/>
  <c r="BB142" i="5"/>
  <c r="BT142" i="5"/>
  <c r="W335" i="5"/>
  <c r="AH336" i="5"/>
  <c r="AQ337" i="5" s="1"/>
  <c r="AW337" i="5"/>
  <c r="AS336" i="5"/>
  <c r="BA335" i="5"/>
  <c r="BA336" i="5" s="1"/>
  <c r="BJ335" i="5"/>
  <c r="BJ336" i="5" s="1"/>
  <c r="BJ337" i="5" s="1"/>
  <c r="AF335" i="5"/>
  <c r="AF336" i="5" s="1"/>
  <c r="BF144" i="5"/>
  <c r="AI335" i="5"/>
  <c r="AZ336" i="5"/>
  <c r="AZ337" i="5" s="1"/>
  <c r="BI336" i="5"/>
  <c r="BI337" i="5" s="1"/>
  <c r="BI338" i="5" s="1"/>
  <c r="BC335" i="5"/>
  <c r="BC336" i="5" s="1"/>
  <c r="AE336" i="5"/>
  <c r="AN337" i="5" s="1"/>
  <c r="BO144" i="5"/>
  <c r="BO145" i="5" s="1"/>
  <c r="AK335" i="5"/>
  <c r="BD336" i="5"/>
  <c r="BD337" i="5" s="1"/>
  <c r="BL335" i="5"/>
  <c r="BB335" i="5"/>
  <c r="BB336" i="5" s="1"/>
  <c r="BK335" i="5"/>
  <c r="BK336" i="5" s="1"/>
  <c r="BK337" i="5" s="1"/>
  <c r="AL336" i="5"/>
  <c r="AU337" i="5" s="1"/>
  <c r="AG335" i="5"/>
  <c r="AP336" i="5" s="1"/>
  <c r="AY337" i="5" s="1"/>
  <c r="BF337" i="5"/>
  <c r="AJ335" i="5"/>
  <c r="AX335" i="5"/>
  <c r="BS143" i="5"/>
  <c r="AO266" i="5"/>
  <c r="BJ143" i="5"/>
  <c r="BS144" i="5" s="1"/>
  <c r="AR204" i="5"/>
  <c r="AS204" i="5"/>
  <c r="AS266" i="5"/>
  <c r="AQ267" i="5"/>
  <c r="AN205" i="5"/>
  <c r="AT204" i="5"/>
  <c r="AQ205" i="5"/>
  <c r="AR266" i="5"/>
  <c r="AU267" i="5"/>
  <c r="AP204" i="5"/>
  <c r="AT266" i="5"/>
  <c r="BB143" i="5"/>
  <c r="AU205" i="5"/>
  <c r="BC142" i="5"/>
  <c r="BC143" i="5" s="1"/>
  <c r="AP266" i="5"/>
  <c r="BD143" i="5"/>
  <c r="BM144" i="5" s="1"/>
  <c r="AO204" i="5"/>
  <c r="BK142" i="5"/>
  <c r="BK143" i="5" s="1"/>
  <c r="AY142" i="5"/>
  <c r="AY143" i="5" s="1"/>
  <c r="BG142" i="5"/>
  <c r="BG143" i="5" s="1"/>
  <c r="AZ143" i="5"/>
  <c r="BI144" i="5" s="1"/>
  <c r="BR145" i="5" s="1"/>
  <c r="BV144" i="5"/>
  <c r="AN267" i="5"/>
  <c r="H203" i="5"/>
  <c r="H333" i="5" s="1"/>
  <c r="H204" i="5"/>
  <c r="H334" i="5" s="1"/>
  <c r="J332" i="5"/>
  <c r="B333" i="5"/>
  <c r="N140" i="5"/>
  <c r="W141" i="5" s="1"/>
  <c r="AF142" i="5" s="1"/>
  <c r="N334" i="5"/>
  <c r="Q140" i="5"/>
  <c r="Z141" i="5" s="1"/>
  <c r="AI142" i="5" s="1"/>
  <c r="Q334" i="5"/>
  <c r="Z335" i="5" s="1"/>
  <c r="P141" i="5"/>
  <c r="Y142" i="5" s="1"/>
  <c r="AH143" i="5" s="1"/>
  <c r="P335" i="5"/>
  <c r="Y336" i="5" s="1"/>
  <c r="R140" i="5"/>
  <c r="AA141" i="5" s="1"/>
  <c r="AJ142" i="5" s="1"/>
  <c r="R334" i="5"/>
  <c r="AA335" i="5" s="1"/>
  <c r="F204" i="5"/>
  <c r="F334" i="5" s="1"/>
  <c r="S140" i="5"/>
  <c r="AB141" i="5" s="1"/>
  <c r="AK142" i="5" s="1"/>
  <c r="S334" i="5"/>
  <c r="AB335" i="5" s="1"/>
  <c r="T141" i="5"/>
  <c r="AC142" i="5" s="1"/>
  <c r="AL143" i="5" s="1"/>
  <c r="T335" i="5"/>
  <c r="AC336" i="5" s="1"/>
  <c r="O140" i="5"/>
  <c r="X141" i="5" s="1"/>
  <c r="AG142" i="5" s="1"/>
  <c r="O334" i="5"/>
  <c r="X335" i="5" s="1"/>
  <c r="M141" i="5"/>
  <c r="V142" i="5" s="1"/>
  <c r="AE143" i="5" s="1"/>
  <c r="M335" i="5"/>
  <c r="V336" i="5" s="1"/>
  <c r="I204" i="5"/>
  <c r="I334" i="5" s="1"/>
  <c r="E203" i="5"/>
  <c r="E333" i="5" s="1"/>
  <c r="B204" i="5"/>
  <c r="G203" i="5"/>
  <c r="G333" i="5" s="1"/>
  <c r="G268" i="5"/>
  <c r="J267" i="5"/>
  <c r="B268" i="5"/>
  <c r="D139" i="5"/>
  <c r="C268" i="5"/>
  <c r="H139" i="5"/>
  <c r="F139" i="5"/>
  <c r="G139" i="5"/>
  <c r="D268" i="5"/>
  <c r="C139" i="5"/>
  <c r="F268" i="5"/>
  <c r="J138" i="5"/>
  <c r="E139" i="5"/>
  <c r="E268" i="5"/>
  <c r="I139" i="5"/>
  <c r="B139" i="5"/>
  <c r="J202" i="5"/>
  <c r="H268" i="5"/>
  <c r="I268" i="5"/>
  <c r="BD338" i="5" l="1"/>
  <c r="AX143" i="5"/>
  <c r="BH338" i="5"/>
  <c r="AK336" i="5"/>
  <c r="W336" i="5"/>
  <c r="BF338" i="5"/>
  <c r="AI336" i="5"/>
  <c r="AF337" i="5"/>
  <c r="AG336" i="5"/>
  <c r="AZ338" i="5"/>
  <c r="AL337" i="5"/>
  <c r="AU338" i="5" s="1"/>
  <c r="BM337" i="5"/>
  <c r="BM338" i="5" s="1"/>
  <c r="BM339" i="5" s="1"/>
  <c r="AH337" i="5"/>
  <c r="AO336" i="5"/>
  <c r="AO337" i="5" s="1"/>
  <c r="AO338" i="5" s="1"/>
  <c r="AR336" i="5"/>
  <c r="AR337" i="5" s="1"/>
  <c r="AX336" i="5"/>
  <c r="AX337" i="5" s="1"/>
  <c r="AX338" i="5" s="1"/>
  <c r="AX339" i="5" s="1"/>
  <c r="BG336" i="5"/>
  <c r="AT336" i="5"/>
  <c r="BC337" i="5" s="1"/>
  <c r="BB337" i="5"/>
  <c r="BK338" i="5" s="1"/>
  <c r="AE337" i="5"/>
  <c r="AW338" i="5"/>
  <c r="AJ336" i="5"/>
  <c r="AS337" i="5" s="1"/>
  <c r="BL336" i="5"/>
  <c r="BL337" i="5" s="1"/>
  <c r="AN268" i="5"/>
  <c r="AN206" i="5"/>
  <c r="BG144" i="5"/>
  <c r="BP143" i="5"/>
  <c r="BP144" i="5" s="1"/>
  <c r="BP145" i="5" s="1"/>
  <c r="BT143" i="5"/>
  <c r="BT144" i="5" s="1"/>
  <c r="BH143" i="5"/>
  <c r="BH144" i="5" s="1"/>
  <c r="AO267" i="5"/>
  <c r="AU268" i="5"/>
  <c r="AU206" i="5"/>
  <c r="BL143" i="5"/>
  <c r="AR267" i="5"/>
  <c r="AQ268" i="5"/>
  <c r="AT267" i="5"/>
  <c r="AQ206" i="5"/>
  <c r="AS267" i="5"/>
  <c r="BB144" i="5" s="1"/>
  <c r="AR205" i="5"/>
  <c r="BA143" i="5"/>
  <c r="AP205" i="5"/>
  <c r="AO205" i="5"/>
  <c r="AT205" i="5"/>
  <c r="BD144" i="5"/>
  <c r="BM145" i="5" s="1"/>
  <c r="AZ144" i="5"/>
  <c r="BI145" i="5" s="1"/>
  <c r="AW144" i="5"/>
  <c r="BV145" i="5"/>
  <c r="AS205" i="5"/>
  <c r="BK144" i="5"/>
  <c r="AP267" i="5"/>
  <c r="AY144" i="5" s="1"/>
  <c r="C204" i="5"/>
  <c r="C334" i="5" s="1"/>
  <c r="F205" i="5"/>
  <c r="F335" i="5" s="1"/>
  <c r="D204" i="5"/>
  <c r="D334" i="5" s="1"/>
  <c r="C205" i="5"/>
  <c r="C335" i="5" s="1"/>
  <c r="J333" i="5"/>
  <c r="B334" i="5"/>
  <c r="M142" i="5"/>
  <c r="V143" i="5" s="1"/>
  <c r="AE144" i="5" s="1"/>
  <c r="M336" i="5"/>
  <c r="V337" i="5" s="1"/>
  <c r="R141" i="5"/>
  <c r="AA142" i="5" s="1"/>
  <c r="AJ143" i="5" s="1"/>
  <c r="R335" i="5"/>
  <c r="AA336" i="5" s="1"/>
  <c r="N141" i="5"/>
  <c r="W142" i="5" s="1"/>
  <c r="AF143" i="5" s="1"/>
  <c r="N335" i="5"/>
  <c r="O141" i="5"/>
  <c r="X142" i="5" s="1"/>
  <c r="AG143" i="5" s="1"/>
  <c r="O335" i="5"/>
  <c r="X336" i="5" s="1"/>
  <c r="T142" i="5"/>
  <c r="AC143" i="5" s="1"/>
  <c r="AL144" i="5" s="1"/>
  <c r="T336" i="5"/>
  <c r="AC337" i="5" s="1"/>
  <c r="P142" i="5"/>
  <c r="Y143" i="5" s="1"/>
  <c r="AH144" i="5" s="1"/>
  <c r="P336" i="5"/>
  <c r="Y337" i="5" s="1"/>
  <c r="Q141" i="5"/>
  <c r="Z142" i="5" s="1"/>
  <c r="AI143" i="5" s="1"/>
  <c r="Q335" i="5"/>
  <c r="Z336" i="5" s="1"/>
  <c r="S141" i="5"/>
  <c r="AB142" i="5" s="1"/>
  <c r="AK143" i="5" s="1"/>
  <c r="S335" i="5"/>
  <c r="AB336" i="5" s="1"/>
  <c r="H205" i="5"/>
  <c r="H335" i="5" s="1"/>
  <c r="I205" i="5"/>
  <c r="I335" i="5" s="1"/>
  <c r="E204" i="5"/>
  <c r="E334" i="5" s="1"/>
  <c r="B205" i="5"/>
  <c r="G204" i="5"/>
  <c r="G334" i="5" s="1"/>
  <c r="C140" i="5"/>
  <c r="F140" i="5"/>
  <c r="C269" i="5"/>
  <c r="G269" i="5"/>
  <c r="B269" i="5"/>
  <c r="J203" i="5"/>
  <c r="F269" i="5"/>
  <c r="D140" i="5"/>
  <c r="H269" i="5"/>
  <c r="J139" i="5"/>
  <c r="I140" i="5"/>
  <c r="J268" i="5"/>
  <c r="D269" i="5"/>
  <c r="G140" i="5"/>
  <c r="I269" i="5"/>
  <c r="B140" i="5"/>
  <c r="E269" i="5"/>
  <c r="E140" i="5"/>
  <c r="H140" i="5"/>
  <c r="BF339" i="5" l="1"/>
  <c r="BQ144" i="5"/>
  <c r="BQ145" i="5" s="1"/>
  <c r="BD339" i="5"/>
  <c r="AG337" i="5"/>
  <c r="BI339" i="5"/>
  <c r="AI337" i="5"/>
  <c r="BA337" i="5"/>
  <c r="AJ337" i="5"/>
  <c r="AS338" i="5" s="1"/>
  <c r="AH338" i="5"/>
  <c r="AQ338" i="5"/>
  <c r="AQ339" i="5" s="1"/>
  <c r="BM340" i="5"/>
  <c r="BH145" i="5"/>
  <c r="BQ146" i="5" s="1"/>
  <c r="AE338" i="5"/>
  <c r="AN338" i="5"/>
  <c r="AN339" i="5" s="1"/>
  <c r="AP337" i="5"/>
  <c r="BT145" i="5"/>
  <c r="BB338" i="5"/>
  <c r="BK339" i="5" s="1"/>
  <c r="AL338" i="5"/>
  <c r="AU339" i="5" s="1"/>
  <c r="AK337" i="5"/>
  <c r="BL338" i="5"/>
  <c r="AT337" i="5"/>
  <c r="AT338" i="5" s="1"/>
  <c r="BG337" i="5"/>
  <c r="BG338" i="5" s="1"/>
  <c r="BG339" i="5" s="1"/>
  <c r="BG340" i="5" s="1"/>
  <c r="BV146" i="5"/>
  <c r="AN269" i="5"/>
  <c r="AN207" i="5"/>
  <c r="AT206" i="5"/>
  <c r="BA144" i="5"/>
  <c r="BJ144" i="5"/>
  <c r="BL144" i="5"/>
  <c r="BU144" i="5"/>
  <c r="AT268" i="5"/>
  <c r="AR206" i="5"/>
  <c r="AU269" i="5"/>
  <c r="AO268" i="5"/>
  <c r="AX144" i="5"/>
  <c r="AP206" i="5"/>
  <c r="AS268" i="5"/>
  <c r="BC144" i="5"/>
  <c r="BC145" i="5" s="1"/>
  <c r="AW145" i="5"/>
  <c r="BF145" i="5"/>
  <c r="AQ269" i="5"/>
  <c r="AS206" i="5"/>
  <c r="AZ145" i="5"/>
  <c r="AZ146" i="5" s="1"/>
  <c r="BR146" i="5"/>
  <c r="AO206" i="5"/>
  <c r="AR268" i="5"/>
  <c r="BK145" i="5"/>
  <c r="AQ207" i="5"/>
  <c r="AU207" i="5"/>
  <c r="AP268" i="5"/>
  <c r="BD145" i="5"/>
  <c r="BM146" i="5" s="1"/>
  <c r="B335" i="5"/>
  <c r="J334" i="5"/>
  <c r="D205" i="5"/>
  <c r="D335" i="5" s="1"/>
  <c r="S142" i="5"/>
  <c r="AB143" i="5" s="1"/>
  <c r="AK144" i="5" s="1"/>
  <c r="S336" i="5"/>
  <c r="AB337" i="5" s="1"/>
  <c r="N142" i="5"/>
  <c r="W143" i="5" s="1"/>
  <c r="AF144" i="5" s="1"/>
  <c r="N336" i="5"/>
  <c r="W337" i="5" s="1"/>
  <c r="P143" i="5"/>
  <c r="Y144" i="5" s="1"/>
  <c r="AH145" i="5" s="1"/>
  <c r="P337" i="5"/>
  <c r="Y338" i="5" s="1"/>
  <c r="R142" i="5"/>
  <c r="AA143" i="5" s="1"/>
  <c r="AJ144" i="5" s="1"/>
  <c r="R336" i="5"/>
  <c r="AA337" i="5" s="1"/>
  <c r="M143" i="5"/>
  <c r="V144" i="5" s="1"/>
  <c r="AE145" i="5" s="1"/>
  <c r="M337" i="5"/>
  <c r="V338" i="5" s="1"/>
  <c r="O142" i="5"/>
  <c r="X143" i="5" s="1"/>
  <c r="AG144" i="5" s="1"/>
  <c r="O336" i="5"/>
  <c r="X337" i="5" s="1"/>
  <c r="Q142" i="5"/>
  <c r="Z143" i="5" s="1"/>
  <c r="AI144" i="5" s="1"/>
  <c r="Q336" i="5"/>
  <c r="Z337" i="5" s="1"/>
  <c r="T143" i="5"/>
  <c r="AC144" i="5" s="1"/>
  <c r="AL145" i="5" s="1"/>
  <c r="T337" i="5"/>
  <c r="AC338" i="5" s="1"/>
  <c r="E205" i="5"/>
  <c r="E335" i="5" s="1"/>
  <c r="I206" i="5"/>
  <c r="I336" i="5" s="1"/>
  <c r="G205" i="5"/>
  <c r="G335" i="5" s="1"/>
  <c r="B206" i="5"/>
  <c r="G270" i="5"/>
  <c r="J140" i="5"/>
  <c r="H270" i="5"/>
  <c r="F270" i="5"/>
  <c r="C141" i="5"/>
  <c r="E141" i="5"/>
  <c r="D270" i="5"/>
  <c r="H141" i="5"/>
  <c r="E270" i="5"/>
  <c r="B141" i="5"/>
  <c r="I270" i="5"/>
  <c r="I141" i="5"/>
  <c r="D141" i="5"/>
  <c r="B270" i="5"/>
  <c r="J204" i="5"/>
  <c r="G141" i="5"/>
  <c r="J269" i="5"/>
  <c r="C270" i="5"/>
  <c r="F141" i="5"/>
  <c r="BT146" i="5" l="1"/>
  <c r="BC338" i="5"/>
  <c r="BC339" i="5" s="1"/>
  <c r="AW146" i="5"/>
  <c r="AF338" i="5"/>
  <c r="AE339" i="5"/>
  <c r="AH339" i="5"/>
  <c r="AI338" i="5"/>
  <c r="BA338" i="5"/>
  <c r="BJ338" i="5"/>
  <c r="BJ339" i="5" s="1"/>
  <c r="AP338" i="5"/>
  <c r="AY338" i="5"/>
  <c r="BL339" i="5"/>
  <c r="BL340" i="5" s="1"/>
  <c r="AN340" i="5"/>
  <c r="AG338" i="5"/>
  <c r="AK338" i="5"/>
  <c r="BD340" i="5"/>
  <c r="BM341" i="5" s="1"/>
  <c r="AR338" i="5"/>
  <c r="AR339" i="5" s="1"/>
  <c r="AZ339" i="5"/>
  <c r="AZ340" i="5" s="1"/>
  <c r="AL339" i="5"/>
  <c r="AW339" i="5"/>
  <c r="BB339" i="5"/>
  <c r="BK340" i="5" s="1"/>
  <c r="AJ338" i="5"/>
  <c r="BV147" i="5"/>
  <c r="BA145" i="5"/>
  <c r="BI146" i="5"/>
  <c r="BI147" i="5" s="1"/>
  <c r="BU145" i="5"/>
  <c r="AS269" i="5"/>
  <c r="AO269" i="5"/>
  <c r="BF146" i="5"/>
  <c r="BF147" i="5" s="1"/>
  <c r="BO146" i="5"/>
  <c r="BO147" i="5" s="1"/>
  <c r="BO148" i="5" s="1"/>
  <c r="AU270" i="5"/>
  <c r="BJ145" i="5"/>
  <c r="BS145" i="5"/>
  <c r="BS146" i="5" s="1"/>
  <c r="AP269" i="5"/>
  <c r="AT269" i="5"/>
  <c r="BC146" i="5" s="1"/>
  <c r="BB145" i="5"/>
  <c r="AO207" i="5"/>
  <c r="AR207" i="5"/>
  <c r="AT207" i="5"/>
  <c r="AU208" i="5"/>
  <c r="AY145" i="5"/>
  <c r="BD146" i="5"/>
  <c r="AQ208" i="5"/>
  <c r="AX145" i="5"/>
  <c r="BG145" i="5"/>
  <c r="BL145" i="5"/>
  <c r="BL146" i="5" s="1"/>
  <c r="AN270" i="5"/>
  <c r="AW147" i="5" s="1"/>
  <c r="AS207" i="5"/>
  <c r="AP207" i="5"/>
  <c r="AN208" i="5"/>
  <c r="AR269" i="5"/>
  <c r="AQ270" i="5"/>
  <c r="C206" i="5"/>
  <c r="C336" i="5" s="1"/>
  <c r="D206" i="5"/>
  <c r="D336" i="5" s="1"/>
  <c r="H206" i="5"/>
  <c r="H336" i="5" s="1"/>
  <c r="H207" i="5"/>
  <c r="H337" i="5" s="1"/>
  <c r="J335" i="5"/>
  <c r="B336" i="5"/>
  <c r="R143" i="5"/>
  <c r="AA144" i="5" s="1"/>
  <c r="AJ145" i="5" s="1"/>
  <c r="R337" i="5"/>
  <c r="AA338" i="5" s="1"/>
  <c r="N143" i="5"/>
  <c r="W144" i="5" s="1"/>
  <c r="AF145" i="5" s="1"/>
  <c r="N337" i="5"/>
  <c r="W338" i="5" s="1"/>
  <c r="P144" i="5"/>
  <c r="Y145" i="5" s="1"/>
  <c r="AH146" i="5" s="1"/>
  <c r="P338" i="5"/>
  <c r="Y339" i="5" s="1"/>
  <c r="S143" i="5"/>
  <c r="AB144" i="5" s="1"/>
  <c r="AK145" i="5" s="1"/>
  <c r="S337" i="5"/>
  <c r="AB338" i="5" s="1"/>
  <c r="T144" i="5"/>
  <c r="AC145" i="5" s="1"/>
  <c r="AL146" i="5" s="1"/>
  <c r="T338" i="5"/>
  <c r="AC339" i="5" s="1"/>
  <c r="Q143" i="5"/>
  <c r="Z144" i="5" s="1"/>
  <c r="AI145" i="5" s="1"/>
  <c r="Q337" i="5"/>
  <c r="Z338" i="5" s="1"/>
  <c r="O143" i="5"/>
  <c r="X144" i="5" s="1"/>
  <c r="AG145" i="5" s="1"/>
  <c r="O337" i="5"/>
  <c r="X338" i="5" s="1"/>
  <c r="F206" i="5"/>
  <c r="F336" i="5" s="1"/>
  <c r="M144" i="5"/>
  <c r="V145" i="5" s="1"/>
  <c r="AE146" i="5" s="1"/>
  <c r="M338" i="5"/>
  <c r="V339" i="5" s="1"/>
  <c r="I207" i="5"/>
  <c r="I337" i="5" s="1"/>
  <c r="D207" i="5"/>
  <c r="D337" i="5" s="1"/>
  <c r="F207" i="5"/>
  <c r="F337" i="5" s="1"/>
  <c r="C207" i="5"/>
  <c r="C337" i="5" s="1"/>
  <c r="E206" i="5"/>
  <c r="E336" i="5" s="1"/>
  <c r="B207" i="5"/>
  <c r="G206" i="5"/>
  <c r="G336" i="5" s="1"/>
  <c r="J205" i="5"/>
  <c r="J141" i="5"/>
  <c r="C271" i="5"/>
  <c r="F142" i="5"/>
  <c r="I271" i="5"/>
  <c r="E142" i="5"/>
  <c r="G271" i="5"/>
  <c r="B271" i="5"/>
  <c r="I142" i="5"/>
  <c r="H271" i="5"/>
  <c r="D142" i="5"/>
  <c r="H142" i="5"/>
  <c r="J270" i="5"/>
  <c r="F271" i="5"/>
  <c r="G142" i="5"/>
  <c r="B142" i="5"/>
  <c r="E271" i="5"/>
  <c r="D271" i="5"/>
  <c r="C142" i="5"/>
  <c r="BD147" i="5" l="1"/>
  <c r="BB146" i="5"/>
  <c r="BR147" i="5"/>
  <c r="BR148" i="5" s="1"/>
  <c r="BJ146" i="5"/>
  <c r="BS147" i="5" s="1"/>
  <c r="AL340" i="5"/>
  <c r="AK339" i="5"/>
  <c r="AW340" i="5"/>
  <c r="AW341" i="5" s="1"/>
  <c r="BF340" i="5"/>
  <c r="BF341" i="5" s="1"/>
  <c r="BF342" i="5" s="1"/>
  <c r="AI339" i="5"/>
  <c r="AH340" i="5"/>
  <c r="AY339" i="5"/>
  <c r="BH339" i="5"/>
  <c r="BA339" i="5"/>
  <c r="BA340" i="5" s="1"/>
  <c r="AE340" i="5"/>
  <c r="AJ339" i="5"/>
  <c r="AS339" i="5"/>
  <c r="AS340" i="5" s="1"/>
  <c r="AG339" i="5"/>
  <c r="AP339" i="5"/>
  <c r="AP340" i="5" s="1"/>
  <c r="AQ340" i="5"/>
  <c r="AQ341" i="5" s="1"/>
  <c r="BB340" i="5"/>
  <c r="BB341" i="5" s="1"/>
  <c r="AU340" i="5"/>
  <c r="AU341" i="5" s="1"/>
  <c r="AF339" i="5"/>
  <c r="AO339" i="5"/>
  <c r="AT339" i="5"/>
  <c r="BI340" i="5"/>
  <c r="BI341" i="5" s="1"/>
  <c r="AP208" i="5"/>
  <c r="AP270" i="5"/>
  <c r="BU146" i="5"/>
  <c r="BU147" i="5" s="1"/>
  <c r="AR208" i="5"/>
  <c r="AY146" i="5"/>
  <c r="AY147" i="5" s="1"/>
  <c r="BH146" i="5"/>
  <c r="AO208" i="5"/>
  <c r="AU271" i="5"/>
  <c r="BF148" i="5"/>
  <c r="AU209" i="5"/>
  <c r="AR270" i="5"/>
  <c r="AO270" i="5"/>
  <c r="AT208" i="5"/>
  <c r="AN209" i="5"/>
  <c r="AS270" i="5"/>
  <c r="AQ271" i="5"/>
  <c r="AS208" i="5"/>
  <c r="AN271" i="5"/>
  <c r="AW148" i="5" s="1"/>
  <c r="BG146" i="5"/>
  <c r="BP146" i="5"/>
  <c r="BP147" i="5" s="1"/>
  <c r="BA146" i="5"/>
  <c r="BJ147" i="5" s="1"/>
  <c r="AX146" i="5"/>
  <c r="BM147" i="5"/>
  <c r="BK146" i="5"/>
  <c r="BL147" i="5"/>
  <c r="AZ147" i="5"/>
  <c r="AT270" i="5"/>
  <c r="AQ209" i="5"/>
  <c r="B337" i="5"/>
  <c r="J336" i="5"/>
  <c r="T145" i="5"/>
  <c r="AC146" i="5" s="1"/>
  <c r="AL147" i="5" s="1"/>
  <c r="T339" i="5"/>
  <c r="AC340" i="5" s="1"/>
  <c r="Q144" i="5"/>
  <c r="Z145" i="5" s="1"/>
  <c r="AI146" i="5" s="1"/>
  <c r="Q338" i="5"/>
  <c r="Z339" i="5" s="1"/>
  <c r="O144" i="5"/>
  <c r="X145" i="5" s="1"/>
  <c r="AG146" i="5" s="1"/>
  <c r="O338" i="5"/>
  <c r="X339" i="5" s="1"/>
  <c r="S144" i="5"/>
  <c r="AB145" i="5" s="1"/>
  <c r="AK146" i="5" s="1"/>
  <c r="S338" i="5"/>
  <c r="AB339" i="5" s="1"/>
  <c r="P145" i="5"/>
  <c r="Y146" i="5" s="1"/>
  <c r="AH147" i="5" s="1"/>
  <c r="P339" i="5"/>
  <c r="Y340" i="5" s="1"/>
  <c r="N144" i="5"/>
  <c r="W145" i="5" s="1"/>
  <c r="AF146" i="5" s="1"/>
  <c r="N338" i="5"/>
  <c r="W339" i="5" s="1"/>
  <c r="M145" i="5"/>
  <c r="V146" i="5" s="1"/>
  <c r="AE147" i="5" s="1"/>
  <c r="M339" i="5"/>
  <c r="V340" i="5" s="1"/>
  <c r="H208" i="5"/>
  <c r="H338" i="5" s="1"/>
  <c r="R144" i="5"/>
  <c r="AA145" i="5" s="1"/>
  <c r="AJ146" i="5" s="1"/>
  <c r="R338" i="5"/>
  <c r="AA339" i="5" s="1"/>
  <c r="E207" i="5"/>
  <c r="E337" i="5" s="1"/>
  <c r="F208" i="5"/>
  <c r="F338" i="5" s="1"/>
  <c r="C208" i="5"/>
  <c r="C338" i="5" s="1"/>
  <c r="D208" i="5"/>
  <c r="D338" i="5" s="1"/>
  <c r="I208" i="5"/>
  <c r="I338" i="5" s="1"/>
  <c r="G207" i="5"/>
  <c r="G337" i="5" s="1"/>
  <c r="B208" i="5"/>
  <c r="H143" i="5"/>
  <c r="H272" i="5"/>
  <c r="C143" i="5"/>
  <c r="B143" i="5"/>
  <c r="F143" i="5"/>
  <c r="D143" i="5"/>
  <c r="E272" i="5"/>
  <c r="J142" i="5"/>
  <c r="J271" i="5"/>
  <c r="F272" i="5"/>
  <c r="I143" i="5"/>
  <c r="B272" i="5"/>
  <c r="G272" i="5"/>
  <c r="C272" i="5"/>
  <c r="G143" i="5"/>
  <c r="E143" i="5"/>
  <c r="I272" i="5"/>
  <c r="D272" i="5"/>
  <c r="J206" i="5"/>
  <c r="AL341" i="5" l="1"/>
  <c r="AU342" i="5" s="1"/>
  <c r="BU148" i="5"/>
  <c r="BS148" i="5"/>
  <c r="AE341" i="5"/>
  <c r="AJ340" i="5"/>
  <c r="AS341" i="5" s="1"/>
  <c r="AI340" i="5"/>
  <c r="BD341" i="5"/>
  <c r="AY340" i="5"/>
  <c r="AY341" i="5" s="1"/>
  <c r="AC341" i="5"/>
  <c r="AZ341" i="5"/>
  <c r="AZ342" i="5" s="1"/>
  <c r="BH340" i="5"/>
  <c r="BH341" i="5" s="1"/>
  <c r="BH342" i="5" s="1"/>
  <c r="BI342" i="5"/>
  <c r="BI343" i="5" s="1"/>
  <c r="AG340" i="5"/>
  <c r="AH341" i="5"/>
  <c r="AR340" i="5"/>
  <c r="AR341" i="5" s="1"/>
  <c r="BJ340" i="5"/>
  <c r="BJ341" i="5" s="1"/>
  <c r="AN341" i="5"/>
  <c r="AN342" i="5" s="1"/>
  <c r="BK341" i="5"/>
  <c r="BK342" i="5" s="1"/>
  <c r="AT340" i="5"/>
  <c r="BC340" i="5"/>
  <c r="AL342" i="5"/>
  <c r="AO340" i="5"/>
  <c r="AX340" i="5"/>
  <c r="AK340" i="5"/>
  <c r="AF340" i="5"/>
  <c r="BG147" i="5"/>
  <c r="BP148" i="5" s="1"/>
  <c r="AP209" i="5"/>
  <c r="AP271" i="5"/>
  <c r="AY148" i="5" s="1"/>
  <c r="AN210" i="5"/>
  <c r="AS209" i="5"/>
  <c r="BF149" i="5"/>
  <c r="AQ272" i="5"/>
  <c r="AU272" i="5"/>
  <c r="AS271" i="5"/>
  <c r="AO209" i="5"/>
  <c r="BH147" i="5"/>
  <c r="BH148" i="5" s="1"/>
  <c r="BQ147" i="5"/>
  <c r="BQ148" i="5" s="1"/>
  <c r="BQ149" i="5" s="1"/>
  <c r="AZ148" i="5"/>
  <c r="AZ149" i="5" s="1"/>
  <c r="BI148" i="5"/>
  <c r="AU210" i="5"/>
  <c r="AQ210" i="5"/>
  <c r="BO149" i="5"/>
  <c r="BB147" i="5"/>
  <c r="BB148" i="5" s="1"/>
  <c r="BM148" i="5"/>
  <c r="BV148" i="5"/>
  <c r="AN272" i="5"/>
  <c r="AW149" i="5" s="1"/>
  <c r="AR271" i="5"/>
  <c r="BD148" i="5"/>
  <c r="AT271" i="5"/>
  <c r="AX147" i="5"/>
  <c r="AO271" i="5"/>
  <c r="BC147" i="5"/>
  <c r="AT209" i="5"/>
  <c r="AR209" i="5"/>
  <c r="BK147" i="5"/>
  <c r="BT147" i="5"/>
  <c r="BA147" i="5"/>
  <c r="BJ148" i="5" s="1"/>
  <c r="J337" i="5"/>
  <c r="B338" i="5"/>
  <c r="S145" i="5"/>
  <c r="AB146" i="5" s="1"/>
  <c r="AK147" i="5" s="1"/>
  <c r="S339" i="5"/>
  <c r="AB340" i="5" s="1"/>
  <c r="T146" i="5"/>
  <c r="AC147" i="5" s="1"/>
  <c r="AL148" i="5" s="1"/>
  <c r="T340" i="5"/>
  <c r="N145" i="5"/>
  <c r="W146" i="5" s="1"/>
  <c r="AF147" i="5" s="1"/>
  <c r="N339" i="5"/>
  <c r="W340" i="5" s="1"/>
  <c r="Q145" i="5"/>
  <c r="Z146" i="5" s="1"/>
  <c r="AI147" i="5" s="1"/>
  <c r="Q339" i="5"/>
  <c r="Z340" i="5" s="1"/>
  <c r="M146" i="5"/>
  <c r="V147" i="5" s="1"/>
  <c r="AE148" i="5" s="1"/>
  <c r="M340" i="5"/>
  <c r="V341" i="5" s="1"/>
  <c r="R145" i="5"/>
  <c r="AA146" i="5" s="1"/>
  <c r="AJ147" i="5" s="1"/>
  <c r="R339" i="5"/>
  <c r="AA340" i="5" s="1"/>
  <c r="P146" i="5"/>
  <c r="Y147" i="5" s="1"/>
  <c r="AH148" i="5" s="1"/>
  <c r="P340" i="5"/>
  <c r="Y341" i="5" s="1"/>
  <c r="O145" i="5"/>
  <c r="X146" i="5" s="1"/>
  <c r="AG147" i="5" s="1"/>
  <c r="O339" i="5"/>
  <c r="X340" i="5" s="1"/>
  <c r="I209" i="5"/>
  <c r="I339" i="5" s="1"/>
  <c r="E208" i="5"/>
  <c r="E338" i="5" s="1"/>
  <c r="D209" i="5"/>
  <c r="D339" i="5" s="1"/>
  <c r="C209" i="5"/>
  <c r="C339" i="5" s="1"/>
  <c r="B209" i="5"/>
  <c r="G208" i="5"/>
  <c r="G338" i="5" s="1"/>
  <c r="J272" i="5"/>
  <c r="F144" i="5"/>
  <c r="C273" i="5"/>
  <c r="I144" i="5"/>
  <c r="H144" i="5"/>
  <c r="G144" i="5"/>
  <c r="B273" i="5"/>
  <c r="J207" i="5"/>
  <c r="H273" i="5"/>
  <c r="F273" i="5"/>
  <c r="B144" i="5"/>
  <c r="D273" i="5"/>
  <c r="I273" i="5"/>
  <c r="E144" i="5"/>
  <c r="G273" i="5"/>
  <c r="E273" i="5"/>
  <c r="D144" i="5"/>
  <c r="J143" i="5"/>
  <c r="C144" i="5"/>
  <c r="BO150" i="5" l="1"/>
  <c r="AT341" i="5"/>
  <c r="BB342" i="5"/>
  <c r="AH342" i="5"/>
  <c r="AQ342" i="5"/>
  <c r="AQ343" i="5" s="1"/>
  <c r="BC341" i="5"/>
  <c r="BC342" i="5" s="1"/>
  <c r="BL341" i="5"/>
  <c r="BL342" i="5" s="1"/>
  <c r="BL343" i="5" s="1"/>
  <c r="AE342" i="5"/>
  <c r="BK343" i="5"/>
  <c r="BA341" i="5"/>
  <c r="BA342" i="5" s="1"/>
  <c r="AG341" i="5"/>
  <c r="AJ341" i="5"/>
  <c r="AS342" i="5" s="1"/>
  <c r="AI341" i="5"/>
  <c r="AF341" i="5"/>
  <c r="AN343" i="5"/>
  <c r="AP341" i="5"/>
  <c r="AP342" i="5" s="1"/>
  <c r="AK341" i="5"/>
  <c r="AW342" i="5"/>
  <c r="AU343" i="5"/>
  <c r="BC148" i="5"/>
  <c r="AX341" i="5"/>
  <c r="BG341" i="5"/>
  <c r="BG342" i="5" s="1"/>
  <c r="BD342" i="5"/>
  <c r="BD343" i="5" s="1"/>
  <c r="BD344" i="5" s="1"/>
  <c r="BM342" i="5"/>
  <c r="BM343" i="5" s="1"/>
  <c r="BM344" i="5" s="1"/>
  <c r="BM345" i="5" s="1"/>
  <c r="AO341" i="5"/>
  <c r="BV149" i="5"/>
  <c r="AX148" i="5"/>
  <c r="BA148" i="5"/>
  <c r="BJ149" i="5" s="1"/>
  <c r="BT148" i="5"/>
  <c r="BM149" i="5"/>
  <c r="BV150" i="5" s="1"/>
  <c r="BH149" i="5"/>
  <c r="BQ150" i="5" s="1"/>
  <c r="BL148" i="5"/>
  <c r="BL149" i="5" s="1"/>
  <c r="AU211" i="5"/>
  <c r="AS272" i="5"/>
  <c r="BB149" i="5" s="1"/>
  <c r="AQ273" i="5"/>
  <c r="BF150" i="5"/>
  <c r="BO151" i="5" s="1"/>
  <c r="BS149" i="5"/>
  <c r="AR210" i="5"/>
  <c r="AP272" i="5"/>
  <c r="AY149" i="5" s="1"/>
  <c r="BI149" i="5"/>
  <c r="BI150" i="5" s="1"/>
  <c r="BR149" i="5"/>
  <c r="AN211" i="5"/>
  <c r="AP210" i="5"/>
  <c r="AZ150" i="5"/>
  <c r="BK148" i="5"/>
  <c r="BK149" i="5" s="1"/>
  <c r="AT272" i="5"/>
  <c r="AQ211" i="5"/>
  <c r="AT210" i="5"/>
  <c r="BD149" i="5"/>
  <c r="AO210" i="5"/>
  <c r="AO272" i="5"/>
  <c r="BG148" i="5"/>
  <c r="AR272" i="5"/>
  <c r="AU273" i="5"/>
  <c r="AS210" i="5"/>
  <c r="AN273" i="5"/>
  <c r="H209" i="5"/>
  <c r="H339" i="5" s="1"/>
  <c r="H210" i="5"/>
  <c r="H340" i="5" s="1"/>
  <c r="B339" i="5"/>
  <c r="J338" i="5"/>
  <c r="F209" i="5"/>
  <c r="F339" i="5" s="1"/>
  <c r="S146" i="5"/>
  <c r="AB147" i="5" s="1"/>
  <c r="AK148" i="5" s="1"/>
  <c r="S340" i="5"/>
  <c r="AB341" i="5" s="1"/>
  <c r="N146" i="5"/>
  <c r="W147" i="5" s="1"/>
  <c r="AF148" i="5" s="1"/>
  <c r="N340" i="5"/>
  <c r="W341" i="5" s="1"/>
  <c r="Q146" i="5"/>
  <c r="Z147" i="5" s="1"/>
  <c r="AI148" i="5" s="1"/>
  <c r="Q340" i="5"/>
  <c r="Z341" i="5" s="1"/>
  <c r="M147" i="5"/>
  <c r="V148" i="5" s="1"/>
  <c r="AE149" i="5" s="1"/>
  <c r="M341" i="5"/>
  <c r="V342" i="5" s="1"/>
  <c r="T147" i="5"/>
  <c r="AC148" i="5" s="1"/>
  <c r="AL149" i="5" s="1"/>
  <c r="T341" i="5"/>
  <c r="AC342" i="5" s="1"/>
  <c r="P147" i="5"/>
  <c r="Y148" i="5" s="1"/>
  <c r="AH149" i="5" s="1"/>
  <c r="P341" i="5"/>
  <c r="Y342" i="5" s="1"/>
  <c r="O146" i="5"/>
  <c r="X147" i="5" s="1"/>
  <c r="AG148" i="5" s="1"/>
  <c r="O340" i="5"/>
  <c r="X341" i="5" s="1"/>
  <c r="R146" i="5"/>
  <c r="AA147" i="5" s="1"/>
  <c r="AJ148" i="5" s="1"/>
  <c r="R340" i="5"/>
  <c r="AA341" i="5" s="1"/>
  <c r="E209" i="5"/>
  <c r="E339" i="5" s="1"/>
  <c r="D210" i="5"/>
  <c r="D340" i="5" s="1"/>
  <c r="C210" i="5"/>
  <c r="C340" i="5" s="1"/>
  <c r="I210" i="5"/>
  <c r="I340" i="5" s="1"/>
  <c r="G209" i="5"/>
  <c r="G339" i="5" s="1"/>
  <c r="B210" i="5"/>
  <c r="J273" i="5"/>
  <c r="D145" i="5"/>
  <c r="C145" i="5"/>
  <c r="E274" i="5"/>
  <c r="J144" i="5"/>
  <c r="G145" i="5"/>
  <c r="I145" i="5"/>
  <c r="F145" i="5"/>
  <c r="E145" i="5"/>
  <c r="B145" i="5"/>
  <c r="H274" i="5"/>
  <c r="B274" i="5"/>
  <c r="I274" i="5"/>
  <c r="J208" i="5"/>
  <c r="D274" i="5"/>
  <c r="F274" i="5"/>
  <c r="H145" i="5"/>
  <c r="C274" i="5"/>
  <c r="G274" i="5"/>
  <c r="BU149" i="5" l="1"/>
  <c r="BU150" i="5" s="1"/>
  <c r="AL343" i="5"/>
  <c r="AI342" i="5"/>
  <c r="AW343" i="5"/>
  <c r="AW344" i="5" s="1"/>
  <c r="BF343" i="5"/>
  <c r="BF344" i="5" s="1"/>
  <c r="BF345" i="5" s="1"/>
  <c r="AG342" i="5"/>
  <c r="AP343" i="5" s="1"/>
  <c r="AH343" i="5"/>
  <c r="BB343" i="5"/>
  <c r="AK342" i="5"/>
  <c r="AR342" i="5"/>
  <c r="AR343" i="5" s="1"/>
  <c r="BJ342" i="5"/>
  <c r="BJ343" i="5" s="1"/>
  <c r="BA149" i="5"/>
  <c r="AO342" i="5"/>
  <c r="AX342" i="5"/>
  <c r="AX343" i="5" s="1"/>
  <c r="AJ342" i="5"/>
  <c r="AE343" i="5"/>
  <c r="AQ344" i="5"/>
  <c r="AX149" i="5"/>
  <c r="AF342" i="5"/>
  <c r="AZ343" i="5"/>
  <c r="AT342" i="5"/>
  <c r="BC343" i="5" s="1"/>
  <c r="BL344" i="5" s="1"/>
  <c r="AU344" i="5"/>
  <c r="BD345" i="5" s="1"/>
  <c r="BM150" i="5"/>
  <c r="BV151" i="5" s="1"/>
  <c r="AY342" i="5"/>
  <c r="BR150" i="5"/>
  <c r="BR151" i="5" s="1"/>
  <c r="BS150" i="5"/>
  <c r="BH150" i="5"/>
  <c r="AP211" i="5"/>
  <c r="AN212" i="5"/>
  <c r="BT149" i="5"/>
  <c r="BT150" i="5" s="1"/>
  <c r="BT151" i="5" s="1"/>
  <c r="BK150" i="5"/>
  <c r="AU212" i="5"/>
  <c r="AS273" i="5"/>
  <c r="BB150" i="5" s="1"/>
  <c r="AR273" i="5"/>
  <c r="BD150" i="5"/>
  <c r="AP273" i="5"/>
  <c r="AN274" i="5"/>
  <c r="AU274" i="5"/>
  <c r="AT273" i="5"/>
  <c r="BC149" i="5"/>
  <c r="AT211" i="5"/>
  <c r="AR211" i="5"/>
  <c r="AQ274" i="5"/>
  <c r="AZ151" i="5" s="1"/>
  <c r="BJ150" i="5"/>
  <c r="BG149" i="5"/>
  <c r="BP149" i="5"/>
  <c r="AO211" i="5"/>
  <c r="BI151" i="5"/>
  <c r="AS211" i="5"/>
  <c r="AO273" i="5"/>
  <c r="AX150" i="5" s="1"/>
  <c r="AQ212" i="5"/>
  <c r="AW150" i="5"/>
  <c r="BF151" i="5" s="1"/>
  <c r="BO152" i="5" s="1"/>
  <c r="F210" i="5"/>
  <c r="F340" i="5" s="1"/>
  <c r="B340" i="5"/>
  <c r="J339" i="5"/>
  <c r="N147" i="5"/>
  <c r="W148" i="5" s="1"/>
  <c r="AF149" i="5" s="1"/>
  <c r="N341" i="5"/>
  <c r="W342" i="5" s="1"/>
  <c r="R147" i="5"/>
  <c r="AA148" i="5" s="1"/>
  <c r="AJ149" i="5" s="1"/>
  <c r="R341" i="5"/>
  <c r="AA342" i="5" s="1"/>
  <c r="C211" i="5"/>
  <c r="C341" i="5" s="1"/>
  <c r="Q147" i="5"/>
  <c r="Z148" i="5" s="1"/>
  <c r="AI149" i="5" s="1"/>
  <c r="Q341" i="5"/>
  <c r="Z342" i="5" s="1"/>
  <c r="P148" i="5"/>
  <c r="Y149" i="5" s="1"/>
  <c r="AH150" i="5" s="1"/>
  <c r="P342" i="5"/>
  <c r="Y343" i="5" s="1"/>
  <c r="O147" i="5"/>
  <c r="X148" i="5" s="1"/>
  <c r="AG149" i="5" s="1"/>
  <c r="O341" i="5"/>
  <c r="X342" i="5" s="1"/>
  <c r="T148" i="5"/>
  <c r="AC149" i="5" s="1"/>
  <c r="AL150" i="5" s="1"/>
  <c r="T342" i="5"/>
  <c r="AC343" i="5" s="1"/>
  <c r="M148" i="5"/>
  <c r="V149" i="5" s="1"/>
  <c r="AE150" i="5" s="1"/>
  <c r="M342" i="5"/>
  <c r="V343" i="5" s="1"/>
  <c r="S147" i="5"/>
  <c r="AB148" i="5" s="1"/>
  <c r="AK149" i="5" s="1"/>
  <c r="S341" i="5"/>
  <c r="AB342" i="5" s="1"/>
  <c r="I211" i="5"/>
  <c r="I341" i="5" s="1"/>
  <c r="E210" i="5"/>
  <c r="E340" i="5" s="1"/>
  <c r="H211" i="5"/>
  <c r="H341" i="5" s="1"/>
  <c r="D211" i="5"/>
  <c r="D341" i="5" s="1"/>
  <c r="B211" i="5"/>
  <c r="G210" i="5"/>
  <c r="G340" i="5" s="1"/>
  <c r="G275" i="5"/>
  <c r="J274" i="5"/>
  <c r="B275" i="5"/>
  <c r="G146" i="5"/>
  <c r="J209" i="5"/>
  <c r="C146" i="5"/>
  <c r="H146" i="5"/>
  <c r="D275" i="5"/>
  <c r="H275" i="5"/>
  <c r="B146" i="5"/>
  <c r="C275" i="5"/>
  <c r="F275" i="5"/>
  <c r="I275" i="5"/>
  <c r="J145" i="5"/>
  <c r="E146" i="5"/>
  <c r="F146" i="5"/>
  <c r="I146" i="5"/>
  <c r="E275" i="5"/>
  <c r="D146" i="5"/>
  <c r="BM151" i="5" l="1"/>
  <c r="BG150" i="5"/>
  <c r="BS151" i="5"/>
  <c r="AO343" i="5"/>
  <c r="AX344" i="5" s="1"/>
  <c r="AJ343" i="5"/>
  <c r="BA150" i="5"/>
  <c r="AK343" i="5"/>
  <c r="AS343" i="5"/>
  <c r="AS344" i="5" s="1"/>
  <c r="BG343" i="5"/>
  <c r="BG344" i="5" s="1"/>
  <c r="BA343" i="5"/>
  <c r="BA344" i="5" s="1"/>
  <c r="AI343" i="5"/>
  <c r="AT343" i="5"/>
  <c r="AT344" i="5" s="1"/>
  <c r="AL344" i="5"/>
  <c r="AE344" i="5"/>
  <c r="AG343" i="5"/>
  <c r="AN344" i="5"/>
  <c r="AN345" i="5" s="1"/>
  <c r="AZ344" i="5"/>
  <c r="AZ345" i="5" s="1"/>
  <c r="BI344" i="5"/>
  <c r="BB344" i="5"/>
  <c r="BB345" i="5" s="1"/>
  <c r="BC344" i="5"/>
  <c r="BC345" i="5" s="1"/>
  <c r="AY343" i="5"/>
  <c r="AY344" i="5" s="1"/>
  <c r="BH343" i="5"/>
  <c r="BH344" i="5" s="1"/>
  <c r="BH345" i="5" s="1"/>
  <c r="BR152" i="5"/>
  <c r="BK344" i="5"/>
  <c r="BM346" i="5"/>
  <c r="AF343" i="5"/>
  <c r="AO344" i="5" s="1"/>
  <c r="AX345" i="5" s="1"/>
  <c r="AH344" i="5"/>
  <c r="AQ345" i="5" s="1"/>
  <c r="BP150" i="5"/>
  <c r="BP151" i="5" s="1"/>
  <c r="BV152" i="5"/>
  <c r="AT274" i="5"/>
  <c r="AU275" i="5"/>
  <c r="BD151" i="5"/>
  <c r="BD152" i="5" s="1"/>
  <c r="BK151" i="5"/>
  <c r="AP274" i="5"/>
  <c r="AW151" i="5"/>
  <c r="AN275" i="5"/>
  <c r="AS274" i="5"/>
  <c r="AN213" i="5"/>
  <c r="AS212" i="5"/>
  <c r="BT152" i="5"/>
  <c r="AQ213" i="5"/>
  <c r="AK150" i="5"/>
  <c r="AR212" i="5"/>
  <c r="BM152" i="5"/>
  <c r="BM153" i="5" s="1"/>
  <c r="AU213" i="5"/>
  <c r="BI152" i="5"/>
  <c r="BQ151" i="5"/>
  <c r="BJ151" i="5"/>
  <c r="BS152" i="5" s="1"/>
  <c r="AR274" i="5"/>
  <c r="BA151" i="5" s="1"/>
  <c r="AP212" i="5"/>
  <c r="AY150" i="5"/>
  <c r="AT212" i="5"/>
  <c r="AO274" i="5"/>
  <c r="AX151" i="5" s="1"/>
  <c r="AO212" i="5"/>
  <c r="BG151" i="5"/>
  <c r="AQ275" i="5"/>
  <c r="AZ152" i="5" s="1"/>
  <c r="BC150" i="5"/>
  <c r="BL150" i="5"/>
  <c r="F211" i="5"/>
  <c r="F341" i="5" s="1"/>
  <c r="B341" i="5"/>
  <c r="J340" i="5"/>
  <c r="P149" i="5"/>
  <c r="Y150" i="5" s="1"/>
  <c r="AH151" i="5" s="1"/>
  <c r="P343" i="5"/>
  <c r="Y344" i="5" s="1"/>
  <c r="Q148" i="5"/>
  <c r="Z149" i="5" s="1"/>
  <c r="AI150" i="5" s="1"/>
  <c r="Q342" i="5"/>
  <c r="Z343" i="5" s="1"/>
  <c r="S148" i="5"/>
  <c r="AB149" i="5" s="1"/>
  <c r="S342" i="5"/>
  <c r="AB343" i="5" s="1"/>
  <c r="N148" i="5"/>
  <c r="W149" i="5" s="1"/>
  <c r="AF150" i="5" s="1"/>
  <c r="N342" i="5"/>
  <c r="W343" i="5" s="1"/>
  <c r="T149" i="5"/>
  <c r="AC150" i="5" s="1"/>
  <c r="AL151" i="5" s="1"/>
  <c r="T343" i="5"/>
  <c r="AC344" i="5" s="1"/>
  <c r="O148" i="5"/>
  <c r="X149" i="5" s="1"/>
  <c r="AG150" i="5" s="1"/>
  <c r="O342" i="5"/>
  <c r="X343" i="5" s="1"/>
  <c r="R148" i="5"/>
  <c r="AA149" i="5" s="1"/>
  <c r="AJ150" i="5" s="1"/>
  <c r="R342" i="5"/>
  <c r="AA343" i="5" s="1"/>
  <c r="M149" i="5"/>
  <c r="V150" i="5" s="1"/>
  <c r="AE151" i="5" s="1"/>
  <c r="M343" i="5"/>
  <c r="V344" i="5" s="1"/>
  <c r="F212" i="5"/>
  <c r="F342" i="5" s="1"/>
  <c r="E211" i="5"/>
  <c r="E341" i="5" s="1"/>
  <c r="I212" i="5"/>
  <c r="I342" i="5" s="1"/>
  <c r="D212" i="5"/>
  <c r="D342" i="5" s="1"/>
  <c r="H212" i="5"/>
  <c r="H342" i="5" s="1"/>
  <c r="G211" i="5"/>
  <c r="G341" i="5" s="1"/>
  <c r="B212" i="5"/>
  <c r="J275" i="5"/>
  <c r="D276" i="5"/>
  <c r="I147" i="5"/>
  <c r="E147" i="5"/>
  <c r="J146" i="5"/>
  <c r="C147" i="5"/>
  <c r="J210" i="5"/>
  <c r="G276" i="5"/>
  <c r="E276" i="5"/>
  <c r="B147" i="5"/>
  <c r="B276" i="5"/>
  <c r="C276" i="5"/>
  <c r="D147" i="5"/>
  <c r="I276" i="5"/>
  <c r="F147" i="5"/>
  <c r="F276" i="5"/>
  <c r="H276" i="5"/>
  <c r="H147" i="5"/>
  <c r="G147" i="5"/>
  <c r="AZ346" i="5" l="1"/>
  <c r="BG345" i="5"/>
  <c r="AE345" i="5"/>
  <c r="BJ344" i="5"/>
  <c r="BJ345" i="5" s="1"/>
  <c r="AL345" i="5"/>
  <c r="BL345" i="5"/>
  <c r="BL346" i="5" s="1"/>
  <c r="AI344" i="5"/>
  <c r="AJ344" i="5"/>
  <c r="AH345" i="5"/>
  <c r="AR344" i="5"/>
  <c r="AR345" i="5" s="1"/>
  <c r="BI345" i="5"/>
  <c r="BI346" i="5" s="1"/>
  <c r="BI347" i="5" s="1"/>
  <c r="AF344" i="5"/>
  <c r="AU345" i="5"/>
  <c r="BC151" i="5"/>
  <c r="AO345" i="5"/>
  <c r="AX346" i="5" s="1"/>
  <c r="AW345" i="5"/>
  <c r="BK345" i="5"/>
  <c r="BK346" i="5" s="1"/>
  <c r="AG344" i="5"/>
  <c r="BG346" i="5"/>
  <c r="AP344" i="5"/>
  <c r="AP345" i="5" s="1"/>
  <c r="AK344" i="5"/>
  <c r="AT345" i="5" s="1"/>
  <c r="AY345" i="5"/>
  <c r="AY346" i="5" s="1"/>
  <c r="AW152" i="5"/>
  <c r="BI153" i="5"/>
  <c r="AN214" i="5"/>
  <c r="AN276" i="5"/>
  <c r="AW153" i="5" s="1"/>
  <c r="AR213" i="5"/>
  <c r="AQ214" i="5"/>
  <c r="AU214" i="5"/>
  <c r="AS213" i="5"/>
  <c r="BR153" i="5"/>
  <c r="BR154" i="5" s="1"/>
  <c r="BG152" i="5"/>
  <c r="AS275" i="5"/>
  <c r="BV153" i="5"/>
  <c r="BV154" i="5" s="1"/>
  <c r="AU276" i="5"/>
  <c r="BL151" i="5"/>
  <c r="BU151" i="5"/>
  <c r="AO213" i="5"/>
  <c r="AT213" i="5"/>
  <c r="AR275" i="5"/>
  <c r="AQ276" i="5"/>
  <c r="AZ153" i="5" s="1"/>
  <c r="BP152" i="5"/>
  <c r="BP153" i="5" s="1"/>
  <c r="BJ152" i="5"/>
  <c r="AP275" i="5"/>
  <c r="AO275" i="5"/>
  <c r="AX152" i="5" s="1"/>
  <c r="BF152" i="5"/>
  <c r="AY151" i="5"/>
  <c r="AY152" i="5" s="1"/>
  <c r="AP213" i="5"/>
  <c r="BB151" i="5"/>
  <c r="BK152" i="5" s="1"/>
  <c r="AT275" i="5"/>
  <c r="BH151" i="5"/>
  <c r="J341" i="5"/>
  <c r="B342" i="5"/>
  <c r="C212" i="5"/>
  <c r="C342" i="5" s="1"/>
  <c r="N149" i="5"/>
  <c r="W150" i="5" s="1"/>
  <c r="AF151" i="5" s="1"/>
  <c r="N343" i="5"/>
  <c r="W344" i="5" s="1"/>
  <c r="P150" i="5"/>
  <c r="Y151" i="5" s="1"/>
  <c r="AH152" i="5" s="1"/>
  <c r="P344" i="5"/>
  <c r="Y345" i="5" s="1"/>
  <c r="M150" i="5"/>
  <c r="V151" i="5" s="1"/>
  <c r="AE152" i="5" s="1"/>
  <c r="M344" i="5"/>
  <c r="V345" i="5" s="1"/>
  <c r="T150" i="5"/>
  <c r="AC151" i="5" s="1"/>
  <c r="AL152" i="5" s="1"/>
  <c r="T344" i="5"/>
  <c r="AC345" i="5" s="1"/>
  <c r="Q149" i="5"/>
  <c r="Z150" i="5" s="1"/>
  <c r="AI151" i="5" s="1"/>
  <c r="Q343" i="5"/>
  <c r="Z344" i="5" s="1"/>
  <c r="R149" i="5"/>
  <c r="AA150" i="5" s="1"/>
  <c r="AJ151" i="5" s="1"/>
  <c r="R343" i="5"/>
  <c r="AA344" i="5" s="1"/>
  <c r="S149" i="5"/>
  <c r="AB150" i="5" s="1"/>
  <c r="AK151" i="5" s="1"/>
  <c r="S343" i="5"/>
  <c r="AB344" i="5" s="1"/>
  <c r="O149" i="5"/>
  <c r="X150" i="5" s="1"/>
  <c r="AG151" i="5" s="1"/>
  <c r="O343" i="5"/>
  <c r="X344" i="5" s="1"/>
  <c r="H213" i="5"/>
  <c r="H343" i="5" s="1"/>
  <c r="D213" i="5"/>
  <c r="D343" i="5" s="1"/>
  <c r="I213" i="5"/>
  <c r="I343" i="5" s="1"/>
  <c r="E212" i="5"/>
  <c r="E342" i="5" s="1"/>
  <c r="B213" i="5"/>
  <c r="G212" i="5"/>
  <c r="G342" i="5" s="1"/>
  <c r="G277" i="5"/>
  <c r="J276" i="5"/>
  <c r="C277" i="5"/>
  <c r="F277" i="5"/>
  <c r="D277" i="5"/>
  <c r="J147" i="5"/>
  <c r="J211" i="5"/>
  <c r="H148" i="5"/>
  <c r="H277" i="5"/>
  <c r="F148" i="5"/>
  <c r="D148" i="5"/>
  <c r="B277" i="5"/>
  <c r="B148" i="5"/>
  <c r="E277" i="5"/>
  <c r="I148" i="5"/>
  <c r="G148" i="5"/>
  <c r="I277" i="5"/>
  <c r="C148" i="5"/>
  <c r="E148" i="5"/>
  <c r="AU346" i="5" l="1"/>
  <c r="BD346" i="5"/>
  <c r="BC346" i="5"/>
  <c r="BL347" i="5" s="1"/>
  <c r="AJ345" i="5"/>
  <c r="AL346" i="5"/>
  <c r="AS345" i="5"/>
  <c r="BL152" i="5"/>
  <c r="BA345" i="5"/>
  <c r="BA346" i="5" s="1"/>
  <c r="BH346" i="5"/>
  <c r="BH347" i="5" s="1"/>
  <c r="AF345" i="5"/>
  <c r="AI345" i="5"/>
  <c r="BH152" i="5"/>
  <c r="BH153" i="5" s="1"/>
  <c r="AK345" i="5"/>
  <c r="AO346" i="5"/>
  <c r="AE346" i="5"/>
  <c r="AN346" i="5"/>
  <c r="AN347" i="5" s="1"/>
  <c r="AH346" i="5"/>
  <c r="BG347" i="5"/>
  <c r="AW346" i="5"/>
  <c r="BF346" i="5"/>
  <c r="BF347" i="5" s="1"/>
  <c r="AQ346" i="5"/>
  <c r="AG345" i="5"/>
  <c r="AP346" i="5" s="1"/>
  <c r="AY347" i="5" s="1"/>
  <c r="AT276" i="5"/>
  <c r="AT214" i="5"/>
  <c r="BU152" i="5"/>
  <c r="BI154" i="5"/>
  <c r="BR155" i="5" s="1"/>
  <c r="AN277" i="5"/>
  <c r="AN215" i="5"/>
  <c r="AR276" i="5"/>
  <c r="BS153" i="5"/>
  <c r="AU277" i="5"/>
  <c r="AS214" i="5"/>
  <c r="AU215" i="5"/>
  <c r="AQ277" i="5"/>
  <c r="AZ154" i="5" s="1"/>
  <c r="BG153" i="5"/>
  <c r="BP154" i="5" s="1"/>
  <c r="BA152" i="5"/>
  <c r="BD153" i="5"/>
  <c r="BB152" i="5"/>
  <c r="BQ152" i="5"/>
  <c r="BF153" i="5"/>
  <c r="BF154" i="5" s="1"/>
  <c r="BO153" i="5"/>
  <c r="AQ215" i="5"/>
  <c r="AO276" i="5"/>
  <c r="BC152" i="5"/>
  <c r="AO214" i="5"/>
  <c r="AS276" i="5"/>
  <c r="AP214" i="5"/>
  <c r="AP276" i="5"/>
  <c r="AR214" i="5"/>
  <c r="BT153" i="5"/>
  <c r="F213" i="5"/>
  <c r="F343" i="5" s="1"/>
  <c r="C213" i="5"/>
  <c r="C343" i="5" s="1"/>
  <c r="C214" i="5"/>
  <c r="C344" i="5" s="1"/>
  <c r="B343" i="5"/>
  <c r="J342" i="5"/>
  <c r="M151" i="5"/>
  <c r="V152" i="5" s="1"/>
  <c r="AE153" i="5" s="1"/>
  <c r="M345" i="5"/>
  <c r="V346" i="5" s="1"/>
  <c r="O150" i="5"/>
  <c r="X151" i="5" s="1"/>
  <c r="AG152" i="5" s="1"/>
  <c r="O344" i="5"/>
  <c r="X345" i="5" s="1"/>
  <c r="T151" i="5"/>
  <c r="AC152" i="5" s="1"/>
  <c r="AL153" i="5" s="1"/>
  <c r="T345" i="5"/>
  <c r="AC346" i="5" s="1"/>
  <c r="P151" i="5"/>
  <c r="Y152" i="5" s="1"/>
  <c r="AH153" i="5" s="1"/>
  <c r="P345" i="5"/>
  <c r="Y346" i="5" s="1"/>
  <c r="N150" i="5"/>
  <c r="W151" i="5" s="1"/>
  <c r="AF152" i="5" s="1"/>
  <c r="N344" i="5"/>
  <c r="W345" i="5" s="1"/>
  <c r="R150" i="5"/>
  <c r="AA151" i="5" s="1"/>
  <c r="AJ152" i="5" s="1"/>
  <c r="R344" i="5"/>
  <c r="AA345" i="5" s="1"/>
  <c r="S150" i="5"/>
  <c r="AB151" i="5" s="1"/>
  <c r="AK152" i="5" s="1"/>
  <c r="S344" i="5"/>
  <c r="AB345" i="5" s="1"/>
  <c r="Q150" i="5"/>
  <c r="Z151" i="5" s="1"/>
  <c r="AI152" i="5" s="1"/>
  <c r="Q344" i="5"/>
  <c r="Z345" i="5" s="1"/>
  <c r="F214" i="5"/>
  <c r="F344" i="5" s="1"/>
  <c r="I214" i="5"/>
  <c r="I344" i="5" s="1"/>
  <c r="E213" i="5"/>
  <c r="E343" i="5" s="1"/>
  <c r="G213" i="5"/>
  <c r="G343" i="5" s="1"/>
  <c r="B214" i="5"/>
  <c r="J212" i="5"/>
  <c r="B149" i="5"/>
  <c r="J277" i="5"/>
  <c r="E149" i="5"/>
  <c r="C149" i="5"/>
  <c r="I278" i="5"/>
  <c r="E278" i="5"/>
  <c r="C278" i="5"/>
  <c r="G149" i="5"/>
  <c r="I149" i="5"/>
  <c r="B278" i="5"/>
  <c r="D278" i="5"/>
  <c r="F278" i="5"/>
  <c r="F149" i="5"/>
  <c r="G278" i="5"/>
  <c r="J148" i="5"/>
  <c r="D149" i="5"/>
  <c r="H278" i="5"/>
  <c r="H149" i="5"/>
  <c r="BJ346" i="5" l="1"/>
  <c r="BJ347" i="5" s="1"/>
  <c r="BL153" i="5"/>
  <c r="BA153" i="5"/>
  <c r="BC153" i="5"/>
  <c r="AT215" i="5"/>
  <c r="AK346" i="5"/>
  <c r="AE347" i="5"/>
  <c r="AF346" i="5"/>
  <c r="AO347" i="5" s="1"/>
  <c r="AJ346" i="5"/>
  <c r="AX347" i="5"/>
  <c r="BG348" i="5" s="1"/>
  <c r="BQ153" i="5"/>
  <c r="BQ154" i="5" s="1"/>
  <c r="AL347" i="5"/>
  <c r="AG346" i="5"/>
  <c r="AI346" i="5"/>
  <c r="AQ347" i="5"/>
  <c r="AZ347" i="5"/>
  <c r="AP347" i="5"/>
  <c r="AY348" i="5" s="1"/>
  <c r="BU153" i="5"/>
  <c r="BU154" i="5" s="1"/>
  <c r="AU347" i="5"/>
  <c r="AU348" i="5" s="1"/>
  <c r="AR346" i="5"/>
  <c r="AR347" i="5" s="1"/>
  <c r="AT346" i="5"/>
  <c r="AT347" i="5" s="1"/>
  <c r="BH348" i="5"/>
  <c r="AW347" i="5"/>
  <c r="AW348" i="5" s="1"/>
  <c r="AS346" i="5"/>
  <c r="BB346" i="5"/>
  <c r="BD347" i="5"/>
  <c r="BM347" i="5"/>
  <c r="BM348" i="5" s="1"/>
  <c r="AH347" i="5"/>
  <c r="BB153" i="5"/>
  <c r="BO154" i="5"/>
  <c r="BO155" i="5" s="1"/>
  <c r="AQ216" i="5"/>
  <c r="AU216" i="5"/>
  <c r="AU278" i="5"/>
  <c r="AR215" i="5"/>
  <c r="BJ153" i="5"/>
  <c r="BJ154" i="5" s="1"/>
  <c r="BI155" i="5"/>
  <c r="BR156" i="5" s="1"/>
  <c r="BK153" i="5"/>
  <c r="AO215" i="5"/>
  <c r="AS215" i="5"/>
  <c r="BS154" i="5"/>
  <c r="BS155" i="5" s="1"/>
  <c r="AP215" i="5"/>
  <c r="BD154" i="5"/>
  <c r="BD155" i="5" s="1"/>
  <c r="BM154" i="5"/>
  <c r="AQ278" i="5"/>
  <c r="AZ155" i="5" s="1"/>
  <c r="AP277" i="5"/>
  <c r="AY153" i="5"/>
  <c r="AR277" i="5"/>
  <c r="BA154" i="5" s="1"/>
  <c r="AN278" i="5"/>
  <c r="AW154" i="5"/>
  <c r="BF155" i="5" s="1"/>
  <c r="AK153" i="5"/>
  <c r="AT216" i="5" s="1"/>
  <c r="AT277" i="5"/>
  <c r="AT278" i="5" s="1"/>
  <c r="AN216" i="5"/>
  <c r="AS277" i="5"/>
  <c r="AO277" i="5"/>
  <c r="AX153" i="5"/>
  <c r="AX154" i="5" s="1"/>
  <c r="D214" i="5"/>
  <c r="D344" i="5" s="1"/>
  <c r="D215" i="5"/>
  <c r="D345" i="5" s="1"/>
  <c r="J343" i="5"/>
  <c r="B344" i="5"/>
  <c r="R151" i="5"/>
  <c r="AA152" i="5" s="1"/>
  <c r="AJ153" i="5" s="1"/>
  <c r="R345" i="5"/>
  <c r="AA346" i="5" s="1"/>
  <c r="O151" i="5"/>
  <c r="X152" i="5" s="1"/>
  <c r="AG153" i="5" s="1"/>
  <c r="O345" i="5"/>
  <c r="X346" i="5" s="1"/>
  <c r="H214" i="5"/>
  <c r="H344" i="5" s="1"/>
  <c r="M152" i="5"/>
  <c r="V153" i="5" s="1"/>
  <c r="AE154" i="5" s="1"/>
  <c r="M346" i="5"/>
  <c r="V347" i="5" s="1"/>
  <c r="N151" i="5"/>
  <c r="W152" i="5" s="1"/>
  <c r="AF153" i="5" s="1"/>
  <c r="N345" i="5"/>
  <c r="W346" i="5" s="1"/>
  <c r="P152" i="5"/>
  <c r="Y153" i="5" s="1"/>
  <c r="AH154" i="5" s="1"/>
  <c r="P346" i="5"/>
  <c r="Y347" i="5" s="1"/>
  <c r="Q151" i="5"/>
  <c r="Z152" i="5" s="1"/>
  <c r="AI153" i="5" s="1"/>
  <c r="Q345" i="5"/>
  <c r="Z346" i="5" s="1"/>
  <c r="T152" i="5"/>
  <c r="AC153" i="5" s="1"/>
  <c r="AL154" i="5" s="1"/>
  <c r="T346" i="5"/>
  <c r="AC347" i="5" s="1"/>
  <c r="S151" i="5"/>
  <c r="AB152" i="5" s="1"/>
  <c r="S345" i="5"/>
  <c r="AB346" i="5" s="1"/>
  <c r="E214" i="5"/>
  <c r="E344" i="5" s="1"/>
  <c r="F215" i="5"/>
  <c r="F345" i="5" s="1"/>
  <c r="I215" i="5"/>
  <c r="I345" i="5" s="1"/>
  <c r="B215" i="5"/>
  <c r="G214" i="5"/>
  <c r="G344" i="5" s="1"/>
  <c r="J213" i="5"/>
  <c r="D150" i="5"/>
  <c r="J278" i="5"/>
  <c r="E279" i="5"/>
  <c r="D279" i="5"/>
  <c r="I150" i="5"/>
  <c r="H150" i="5"/>
  <c r="H279" i="5"/>
  <c r="C150" i="5"/>
  <c r="F279" i="5"/>
  <c r="B279" i="5"/>
  <c r="C279" i="5"/>
  <c r="B150" i="5"/>
  <c r="G279" i="5"/>
  <c r="F150" i="5"/>
  <c r="G150" i="5"/>
  <c r="I279" i="5"/>
  <c r="E150" i="5"/>
  <c r="J149" i="5"/>
  <c r="AQ348" i="5" l="1"/>
  <c r="BK154" i="5"/>
  <c r="BL154" i="5"/>
  <c r="BU155" i="5" s="1"/>
  <c r="AZ348" i="5"/>
  <c r="AZ349" i="5" s="1"/>
  <c r="BI348" i="5"/>
  <c r="BI349" i="5" s="1"/>
  <c r="BI350" i="5" s="1"/>
  <c r="BF348" i="5"/>
  <c r="BF349" i="5" s="1"/>
  <c r="AG347" i="5"/>
  <c r="BH349" i="5"/>
  <c r="BA347" i="5"/>
  <c r="AI347" i="5"/>
  <c r="AP348" i="5"/>
  <c r="AF347" i="5"/>
  <c r="BD348" i="5"/>
  <c r="BD349" i="5" s="1"/>
  <c r="AL348" i="5"/>
  <c r="AK347" i="5"/>
  <c r="BB347" i="5"/>
  <c r="BK347" i="5"/>
  <c r="BK348" i="5" s="1"/>
  <c r="AJ347" i="5"/>
  <c r="AS347" i="5"/>
  <c r="AS348" i="5" s="1"/>
  <c r="AE348" i="5"/>
  <c r="AN348" i="5"/>
  <c r="AN349" i="5" s="1"/>
  <c r="BB154" i="5"/>
  <c r="AX348" i="5"/>
  <c r="BG349" i="5" s="1"/>
  <c r="AH348" i="5"/>
  <c r="BC347" i="5"/>
  <c r="BC154" i="5"/>
  <c r="BC155" i="5" s="1"/>
  <c r="BJ155" i="5"/>
  <c r="BS156" i="5" s="1"/>
  <c r="BK155" i="5"/>
  <c r="BG154" i="5"/>
  <c r="BG155" i="5" s="1"/>
  <c r="AS216" i="5"/>
  <c r="AO216" i="5"/>
  <c r="AR216" i="5"/>
  <c r="AO278" i="5"/>
  <c r="AU279" i="5"/>
  <c r="AN279" i="5"/>
  <c r="AQ217" i="5"/>
  <c r="AR278" i="5"/>
  <c r="AP216" i="5"/>
  <c r="AU217" i="5"/>
  <c r="AQ279" i="5"/>
  <c r="BI156" i="5"/>
  <c r="AS278" i="5"/>
  <c r="AW155" i="5"/>
  <c r="AW156" i="5" s="1"/>
  <c r="AY154" i="5"/>
  <c r="BH154" i="5"/>
  <c r="BM155" i="5"/>
  <c r="BM156" i="5" s="1"/>
  <c r="BV155" i="5"/>
  <c r="BV156" i="5" s="1"/>
  <c r="BV157" i="5" s="1"/>
  <c r="AN217" i="5"/>
  <c r="BO156" i="5"/>
  <c r="AP278" i="5"/>
  <c r="BT154" i="5"/>
  <c r="BT155" i="5" s="1"/>
  <c r="C215" i="5"/>
  <c r="C345" i="5" s="1"/>
  <c r="B345" i="5"/>
  <c r="H215" i="5"/>
  <c r="H345" i="5" s="1"/>
  <c r="J344" i="5"/>
  <c r="N152" i="5"/>
  <c r="W153" i="5" s="1"/>
  <c r="AF154" i="5" s="1"/>
  <c r="N346" i="5"/>
  <c r="W347" i="5" s="1"/>
  <c r="M153" i="5"/>
  <c r="V154" i="5" s="1"/>
  <c r="AE155" i="5" s="1"/>
  <c r="M347" i="5"/>
  <c r="V348" i="5" s="1"/>
  <c r="R152" i="5"/>
  <c r="AA153" i="5" s="1"/>
  <c r="AJ154" i="5" s="1"/>
  <c r="R346" i="5"/>
  <c r="AA347" i="5" s="1"/>
  <c r="Q152" i="5"/>
  <c r="Z153" i="5" s="1"/>
  <c r="AI154" i="5" s="1"/>
  <c r="Q346" i="5"/>
  <c r="Z347" i="5" s="1"/>
  <c r="O152" i="5"/>
  <c r="X153" i="5" s="1"/>
  <c r="AG154" i="5" s="1"/>
  <c r="O346" i="5"/>
  <c r="X347" i="5" s="1"/>
  <c r="S152" i="5"/>
  <c r="AB153" i="5" s="1"/>
  <c r="AK154" i="5" s="1"/>
  <c r="S346" i="5"/>
  <c r="AB347" i="5" s="1"/>
  <c r="P153" i="5"/>
  <c r="Y154" i="5" s="1"/>
  <c r="AH155" i="5" s="1"/>
  <c r="P347" i="5"/>
  <c r="Y348" i="5" s="1"/>
  <c r="T153" i="5"/>
  <c r="AC154" i="5" s="1"/>
  <c r="AL155" i="5" s="1"/>
  <c r="T347" i="5"/>
  <c r="AC348" i="5" s="1"/>
  <c r="I216" i="5"/>
  <c r="I346" i="5" s="1"/>
  <c r="F216" i="5"/>
  <c r="F346" i="5" s="1"/>
  <c r="E215" i="5"/>
  <c r="E345" i="5" s="1"/>
  <c r="G215" i="5"/>
  <c r="G345" i="5" s="1"/>
  <c r="B216" i="5"/>
  <c r="J279" i="5"/>
  <c r="E151" i="5"/>
  <c r="J150" i="5"/>
  <c r="C151" i="5"/>
  <c r="I151" i="5"/>
  <c r="F151" i="5"/>
  <c r="C280" i="5"/>
  <c r="J214" i="5"/>
  <c r="D151" i="5"/>
  <c r="G280" i="5"/>
  <c r="B280" i="5"/>
  <c r="H280" i="5"/>
  <c r="H151" i="5"/>
  <c r="D280" i="5"/>
  <c r="G151" i="5"/>
  <c r="B151" i="5"/>
  <c r="I280" i="5"/>
  <c r="F280" i="5"/>
  <c r="E280" i="5"/>
  <c r="BL155" i="5" l="1"/>
  <c r="AF348" i="5"/>
  <c r="AK348" i="5"/>
  <c r="BA348" i="5"/>
  <c r="BJ348" i="5"/>
  <c r="BJ349" i="5" s="1"/>
  <c r="AE349" i="5"/>
  <c r="AN350" i="5" s="1"/>
  <c r="AG348" i="5"/>
  <c r="AI348" i="5"/>
  <c r="AO348" i="5"/>
  <c r="AO349" i="5" s="1"/>
  <c r="AL349" i="5"/>
  <c r="AR348" i="5"/>
  <c r="AR349" i="5" s="1"/>
  <c r="AH349" i="5"/>
  <c r="BB348" i="5"/>
  <c r="BB349" i="5" s="1"/>
  <c r="AU349" i="5"/>
  <c r="AU350" i="5" s="1"/>
  <c r="AX349" i="5"/>
  <c r="AX350" i="5" s="1"/>
  <c r="BK349" i="5"/>
  <c r="BK350" i="5" s="1"/>
  <c r="AW349" i="5"/>
  <c r="AW350" i="5" s="1"/>
  <c r="BT156" i="5"/>
  <c r="AT348" i="5"/>
  <c r="BP155" i="5"/>
  <c r="BP156" i="5" s="1"/>
  <c r="BM349" i="5"/>
  <c r="BM350" i="5" s="1"/>
  <c r="AJ348" i="5"/>
  <c r="AS349" i="5" s="1"/>
  <c r="BC348" i="5"/>
  <c r="BC349" i="5" s="1"/>
  <c r="BL348" i="5"/>
  <c r="BL349" i="5" s="1"/>
  <c r="BL350" i="5" s="1"/>
  <c r="AQ349" i="5"/>
  <c r="AY349" i="5"/>
  <c r="AQ218" i="5"/>
  <c r="AQ280" i="5"/>
  <c r="AT217" i="5"/>
  <c r="AT279" i="5"/>
  <c r="AS279" i="5"/>
  <c r="BR157" i="5"/>
  <c r="AR279" i="5"/>
  <c r="BL156" i="5"/>
  <c r="BU156" i="5"/>
  <c r="BU157" i="5" s="1"/>
  <c r="AU280" i="5"/>
  <c r="AO279" i="5"/>
  <c r="AX155" i="5"/>
  <c r="AP217" i="5"/>
  <c r="BF156" i="5"/>
  <c r="BF157" i="5" s="1"/>
  <c r="BD156" i="5"/>
  <c r="BD157" i="5" s="1"/>
  <c r="AU218" i="5"/>
  <c r="BB155" i="5"/>
  <c r="AO217" i="5"/>
  <c r="BA155" i="5"/>
  <c r="BM157" i="5"/>
  <c r="BM158" i="5" s="1"/>
  <c r="AZ156" i="5"/>
  <c r="AN280" i="5"/>
  <c r="AS217" i="5"/>
  <c r="BH155" i="5"/>
  <c r="BQ155" i="5"/>
  <c r="BQ156" i="5" s="1"/>
  <c r="AR217" i="5"/>
  <c r="AP279" i="5"/>
  <c r="AN218" i="5"/>
  <c r="AY155" i="5"/>
  <c r="AY156" i="5" s="1"/>
  <c r="H216" i="5"/>
  <c r="H346" i="5" s="1"/>
  <c r="D216" i="5"/>
  <c r="D346" i="5" s="1"/>
  <c r="J345" i="5"/>
  <c r="C216" i="5"/>
  <c r="C346" i="5" s="1"/>
  <c r="B346" i="5"/>
  <c r="R153" i="5"/>
  <c r="AA154" i="5" s="1"/>
  <c r="AJ155" i="5" s="1"/>
  <c r="R347" i="5"/>
  <c r="AA348" i="5" s="1"/>
  <c r="N153" i="5"/>
  <c r="W154" i="5" s="1"/>
  <c r="AF155" i="5" s="1"/>
  <c r="N347" i="5"/>
  <c r="W348" i="5" s="1"/>
  <c r="Q153" i="5"/>
  <c r="Z154" i="5" s="1"/>
  <c r="AI155" i="5" s="1"/>
  <c r="Q347" i="5"/>
  <c r="Z348" i="5" s="1"/>
  <c r="S153" i="5"/>
  <c r="AB154" i="5" s="1"/>
  <c r="AK155" i="5" s="1"/>
  <c r="S347" i="5"/>
  <c r="AB348" i="5" s="1"/>
  <c r="P154" i="5"/>
  <c r="Y155" i="5" s="1"/>
  <c r="AH156" i="5" s="1"/>
  <c r="P348" i="5"/>
  <c r="Y349" i="5" s="1"/>
  <c r="T154" i="5"/>
  <c r="AC155" i="5" s="1"/>
  <c r="AL156" i="5" s="1"/>
  <c r="T348" i="5"/>
  <c r="AC349" i="5" s="1"/>
  <c r="O153" i="5"/>
  <c r="X154" i="5" s="1"/>
  <c r="AG155" i="5" s="1"/>
  <c r="O347" i="5"/>
  <c r="X348" i="5" s="1"/>
  <c r="M154" i="5"/>
  <c r="V155" i="5" s="1"/>
  <c r="AE156" i="5" s="1"/>
  <c r="M348" i="5"/>
  <c r="V349" i="5" s="1"/>
  <c r="F217" i="5"/>
  <c r="F347" i="5" s="1"/>
  <c r="E216" i="5"/>
  <c r="E346" i="5" s="1"/>
  <c r="D217" i="5"/>
  <c r="D347" i="5" s="1"/>
  <c r="I217" i="5"/>
  <c r="I347" i="5" s="1"/>
  <c r="H217" i="5"/>
  <c r="H347" i="5" s="1"/>
  <c r="B217" i="5"/>
  <c r="G216" i="5"/>
  <c r="G346" i="5" s="1"/>
  <c r="J280" i="5"/>
  <c r="B152" i="5"/>
  <c r="D152" i="5"/>
  <c r="F152" i="5"/>
  <c r="D281" i="5"/>
  <c r="H152" i="5"/>
  <c r="C281" i="5"/>
  <c r="I152" i="5"/>
  <c r="J215" i="5"/>
  <c r="B281" i="5"/>
  <c r="G281" i="5"/>
  <c r="I281" i="5"/>
  <c r="E152" i="5"/>
  <c r="J151" i="5"/>
  <c r="G152" i="5"/>
  <c r="H281" i="5"/>
  <c r="E281" i="5"/>
  <c r="F281" i="5"/>
  <c r="C152" i="5"/>
  <c r="AZ157" i="5" l="1"/>
  <c r="BG350" i="5"/>
  <c r="BG351" i="5" s="1"/>
  <c r="BB350" i="5"/>
  <c r="BK351" i="5" s="1"/>
  <c r="AH350" i="5"/>
  <c r="AL350" i="5"/>
  <c r="AG349" i="5"/>
  <c r="AI349" i="5"/>
  <c r="AU351" i="5"/>
  <c r="AF349" i="5"/>
  <c r="AW351" i="5"/>
  <c r="BF350" i="5"/>
  <c r="BF351" i="5" s="1"/>
  <c r="BF352" i="5" s="1"/>
  <c r="AE350" i="5"/>
  <c r="BH350" i="5"/>
  <c r="BD350" i="5"/>
  <c r="BD351" i="5" s="1"/>
  <c r="BD352" i="5" s="1"/>
  <c r="AQ350" i="5"/>
  <c r="AQ351" i="5" s="1"/>
  <c r="AJ349" i="5"/>
  <c r="AP349" i="5"/>
  <c r="AP350" i="5" s="1"/>
  <c r="AK349" i="5"/>
  <c r="BM351" i="5"/>
  <c r="BM352" i="5" s="1"/>
  <c r="BM353" i="5" s="1"/>
  <c r="BA349" i="5"/>
  <c r="BA350" i="5" s="1"/>
  <c r="AZ350" i="5"/>
  <c r="AT349" i="5"/>
  <c r="AQ281" i="5"/>
  <c r="AZ158" i="5" s="1"/>
  <c r="AQ219" i="5"/>
  <c r="BV158" i="5"/>
  <c r="BA156" i="5"/>
  <c r="BJ156" i="5"/>
  <c r="AP218" i="5"/>
  <c r="AT280" i="5"/>
  <c r="BC156" i="5"/>
  <c r="AO218" i="5"/>
  <c r="AU281" i="5"/>
  <c r="BO157" i="5"/>
  <c r="BO158" i="5" s="1"/>
  <c r="AP280" i="5"/>
  <c r="AT218" i="5"/>
  <c r="AU219" i="5"/>
  <c r="AR280" i="5"/>
  <c r="BD158" i="5"/>
  <c r="AO280" i="5"/>
  <c r="AN219" i="5"/>
  <c r="AS218" i="5"/>
  <c r="BI157" i="5"/>
  <c r="BI158" i="5" s="1"/>
  <c r="AN281" i="5"/>
  <c r="BB156" i="5"/>
  <c r="BK156" i="5"/>
  <c r="AX156" i="5"/>
  <c r="BG156" i="5"/>
  <c r="AS280" i="5"/>
  <c r="AR218" i="5"/>
  <c r="BH156" i="5"/>
  <c r="BH157" i="5" s="1"/>
  <c r="AW157" i="5"/>
  <c r="C217" i="5"/>
  <c r="C347" i="5" s="1"/>
  <c r="B347" i="5"/>
  <c r="J346" i="5"/>
  <c r="R154" i="5"/>
  <c r="AA155" i="5" s="1"/>
  <c r="AJ156" i="5" s="1"/>
  <c r="R348" i="5"/>
  <c r="AA349" i="5" s="1"/>
  <c r="N154" i="5"/>
  <c r="W155" i="5" s="1"/>
  <c r="AF156" i="5" s="1"/>
  <c r="N348" i="5"/>
  <c r="W349" i="5" s="1"/>
  <c r="Q154" i="5"/>
  <c r="Z155" i="5" s="1"/>
  <c r="AI156" i="5" s="1"/>
  <c r="Q348" i="5"/>
  <c r="Z349" i="5" s="1"/>
  <c r="O154" i="5"/>
  <c r="X155" i="5" s="1"/>
  <c r="AG156" i="5" s="1"/>
  <c r="O348" i="5"/>
  <c r="X349" i="5" s="1"/>
  <c r="M155" i="5"/>
  <c r="V156" i="5" s="1"/>
  <c r="AE157" i="5" s="1"/>
  <c r="M349" i="5"/>
  <c r="V350" i="5" s="1"/>
  <c r="S154" i="5"/>
  <c r="AB155" i="5" s="1"/>
  <c r="AK156" i="5" s="1"/>
  <c r="S348" i="5"/>
  <c r="AB349" i="5" s="1"/>
  <c r="T155" i="5"/>
  <c r="AC156" i="5" s="1"/>
  <c r="AL157" i="5" s="1"/>
  <c r="T349" i="5"/>
  <c r="AC350" i="5" s="1"/>
  <c r="P155" i="5"/>
  <c r="Y156" i="5" s="1"/>
  <c r="AH157" i="5" s="1"/>
  <c r="P349" i="5"/>
  <c r="Y350" i="5" s="1"/>
  <c r="I218" i="5"/>
  <c r="I348" i="5" s="1"/>
  <c r="H218" i="5"/>
  <c r="H348" i="5" s="1"/>
  <c r="D218" i="5"/>
  <c r="D348" i="5" s="1"/>
  <c r="E217" i="5"/>
  <c r="E347" i="5" s="1"/>
  <c r="G217" i="5"/>
  <c r="G347" i="5" s="1"/>
  <c r="B218" i="5"/>
  <c r="H282" i="5"/>
  <c r="G153" i="5"/>
  <c r="E282" i="5"/>
  <c r="E153" i="5"/>
  <c r="J281" i="5"/>
  <c r="G282" i="5"/>
  <c r="D282" i="5"/>
  <c r="J216" i="5"/>
  <c r="F153" i="5"/>
  <c r="D153" i="5"/>
  <c r="C153" i="5"/>
  <c r="I282" i="5"/>
  <c r="I153" i="5"/>
  <c r="H153" i="5"/>
  <c r="B153" i="5"/>
  <c r="B282" i="5"/>
  <c r="F282" i="5"/>
  <c r="C282" i="5"/>
  <c r="J152" i="5"/>
  <c r="BJ350" i="5" l="1"/>
  <c r="BJ351" i="5" s="1"/>
  <c r="BC157" i="5"/>
  <c r="AJ350" i="5"/>
  <c r="AF350" i="5"/>
  <c r="AE351" i="5"/>
  <c r="AY350" i="5"/>
  <c r="AY351" i="5" s="1"/>
  <c r="AK350" i="5"/>
  <c r="AG350" i="5"/>
  <c r="AT350" i="5"/>
  <c r="AT351" i="5" s="1"/>
  <c r="BH351" i="5"/>
  <c r="BH352" i="5" s="1"/>
  <c r="AW158" i="5"/>
  <c r="AN351" i="5"/>
  <c r="AN352" i="5" s="1"/>
  <c r="AZ351" i="5"/>
  <c r="AZ352" i="5" s="1"/>
  <c r="BI351" i="5"/>
  <c r="BI352" i="5" s="1"/>
  <c r="BI353" i="5" s="1"/>
  <c r="AW352" i="5"/>
  <c r="AW353" i="5" s="1"/>
  <c r="AI350" i="5"/>
  <c r="AS350" i="5"/>
  <c r="AL351" i="5"/>
  <c r="AO350" i="5"/>
  <c r="BC350" i="5"/>
  <c r="AR350" i="5"/>
  <c r="BA351" i="5" s="1"/>
  <c r="AH351" i="5"/>
  <c r="AQ352" i="5" s="1"/>
  <c r="BF158" i="5"/>
  <c r="BR158" i="5"/>
  <c r="AN220" i="5"/>
  <c r="AO281" i="5"/>
  <c r="AP281" i="5"/>
  <c r="AT281" i="5"/>
  <c r="BC158" i="5" s="1"/>
  <c r="AU220" i="5"/>
  <c r="BJ157" i="5"/>
  <c r="BS157" i="5"/>
  <c r="BS158" i="5" s="1"/>
  <c r="BK157" i="5"/>
  <c r="BT157" i="5"/>
  <c r="AU282" i="5"/>
  <c r="AY157" i="5"/>
  <c r="BB157" i="5"/>
  <c r="AR281" i="5"/>
  <c r="AP219" i="5"/>
  <c r="AN282" i="5"/>
  <c r="AQ220" i="5"/>
  <c r="AS219" i="5"/>
  <c r="AO219" i="5"/>
  <c r="BL157" i="5"/>
  <c r="AS281" i="5"/>
  <c r="BQ157" i="5"/>
  <c r="BQ158" i="5" s="1"/>
  <c r="AQ282" i="5"/>
  <c r="AT219" i="5"/>
  <c r="BA157" i="5"/>
  <c r="AR219" i="5"/>
  <c r="AX157" i="5"/>
  <c r="BG157" i="5"/>
  <c r="BP157" i="5"/>
  <c r="B348" i="5"/>
  <c r="C219" i="5"/>
  <c r="C349" i="5" s="1"/>
  <c r="J347" i="5"/>
  <c r="Q155" i="5"/>
  <c r="Z156" i="5" s="1"/>
  <c r="AI157" i="5" s="1"/>
  <c r="Q349" i="5"/>
  <c r="Z350" i="5" s="1"/>
  <c r="N155" i="5"/>
  <c r="W156" i="5" s="1"/>
  <c r="AF157" i="5" s="1"/>
  <c r="N349" i="5"/>
  <c r="W350" i="5" s="1"/>
  <c r="C218" i="5"/>
  <c r="C348" i="5" s="1"/>
  <c r="S155" i="5"/>
  <c r="AB156" i="5" s="1"/>
  <c r="AK157" i="5" s="1"/>
  <c r="S349" i="5"/>
  <c r="AB350" i="5" s="1"/>
  <c r="F218" i="5"/>
  <c r="F348" i="5" s="1"/>
  <c r="P156" i="5"/>
  <c r="Y157" i="5" s="1"/>
  <c r="AH158" i="5" s="1"/>
  <c r="P350" i="5"/>
  <c r="Y351" i="5" s="1"/>
  <c r="M156" i="5"/>
  <c r="V157" i="5" s="1"/>
  <c r="AE158" i="5" s="1"/>
  <c r="M350" i="5"/>
  <c r="V351" i="5" s="1"/>
  <c r="O155" i="5"/>
  <c r="X156" i="5" s="1"/>
  <c r="AG157" i="5" s="1"/>
  <c r="O349" i="5"/>
  <c r="X350" i="5" s="1"/>
  <c r="R155" i="5"/>
  <c r="AA156" i="5" s="1"/>
  <c r="AJ157" i="5" s="1"/>
  <c r="R349" i="5"/>
  <c r="AA350" i="5" s="1"/>
  <c r="T156" i="5"/>
  <c r="AC157" i="5" s="1"/>
  <c r="AL158" i="5" s="1"/>
  <c r="T350" i="5"/>
  <c r="AC351" i="5" s="1"/>
  <c r="D219" i="5"/>
  <c r="D349" i="5" s="1"/>
  <c r="H219" i="5"/>
  <c r="H349" i="5" s="1"/>
  <c r="I219" i="5"/>
  <c r="I349" i="5" s="1"/>
  <c r="E218" i="5"/>
  <c r="E348" i="5" s="1"/>
  <c r="G218" i="5"/>
  <c r="G348" i="5" s="1"/>
  <c r="B219" i="5"/>
  <c r="J153" i="5"/>
  <c r="J217" i="5"/>
  <c r="D154" i="5"/>
  <c r="G283" i="5"/>
  <c r="E154" i="5"/>
  <c r="H283" i="5"/>
  <c r="F283" i="5"/>
  <c r="J282" i="5"/>
  <c r="C154" i="5"/>
  <c r="F154" i="5"/>
  <c r="I283" i="5"/>
  <c r="E283" i="5"/>
  <c r="B154" i="5"/>
  <c r="I154" i="5"/>
  <c r="B283" i="5"/>
  <c r="H154" i="5"/>
  <c r="D283" i="5"/>
  <c r="G154" i="5"/>
  <c r="C283" i="5"/>
  <c r="AY158" i="5" l="1"/>
  <c r="BT158" i="5"/>
  <c r="AZ353" i="5"/>
  <c r="BJ352" i="5"/>
  <c r="AI351" i="5"/>
  <c r="AL352" i="5"/>
  <c r="AS351" i="5"/>
  <c r="BB351" i="5"/>
  <c r="AO351" i="5"/>
  <c r="AX351" i="5"/>
  <c r="AK351" i="5"/>
  <c r="AJ351" i="5"/>
  <c r="BC351" i="5"/>
  <c r="BC352" i="5" s="1"/>
  <c r="BL351" i="5"/>
  <c r="BL352" i="5" s="1"/>
  <c r="BL353" i="5" s="1"/>
  <c r="AE352" i="5"/>
  <c r="AG351" i="5"/>
  <c r="AF351" i="5"/>
  <c r="AH352" i="5"/>
  <c r="AU352" i="5"/>
  <c r="BF353" i="5"/>
  <c r="AP351" i="5"/>
  <c r="AP352" i="5" s="1"/>
  <c r="AR351" i="5"/>
  <c r="BG158" i="5"/>
  <c r="BP158" i="5"/>
  <c r="BJ158" i="5"/>
  <c r="AT220" i="5"/>
  <c r="AS220" i="5"/>
  <c r="BB158" i="5"/>
  <c r="AP220" i="5"/>
  <c r="AO282" i="5"/>
  <c r="AS282" i="5"/>
  <c r="AT282" i="5"/>
  <c r="AX158" i="5"/>
  <c r="BL158" i="5"/>
  <c r="BU158" i="5"/>
  <c r="AR282" i="5"/>
  <c r="BH158" i="5"/>
  <c r="AR220" i="5"/>
  <c r="AO220" i="5"/>
  <c r="BK158" i="5"/>
  <c r="AP282" i="5"/>
  <c r="BA158" i="5"/>
  <c r="J348" i="5"/>
  <c r="B349" i="5"/>
  <c r="S156" i="5"/>
  <c r="AB157" i="5" s="1"/>
  <c r="AK158" i="5" s="1"/>
  <c r="S350" i="5"/>
  <c r="AB351" i="5" s="1"/>
  <c r="F219" i="5"/>
  <c r="F349" i="5" s="1"/>
  <c r="O156" i="5"/>
  <c r="X157" i="5" s="1"/>
  <c r="AG158" i="5" s="1"/>
  <c r="O350" i="5"/>
  <c r="X351" i="5" s="1"/>
  <c r="Q156" i="5"/>
  <c r="Z157" i="5" s="1"/>
  <c r="AI158" i="5" s="1"/>
  <c r="Q350" i="5"/>
  <c r="Z351" i="5" s="1"/>
  <c r="R156" i="5"/>
  <c r="AA157" i="5" s="1"/>
  <c r="AJ158" i="5" s="1"/>
  <c r="R350" i="5"/>
  <c r="AA351" i="5" s="1"/>
  <c r="N156" i="5"/>
  <c r="W157" i="5" s="1"/>
  <c r="AF158" i="5" s="1"/>
  <c r="N350" i="5"/>
  <c r="W351" i="5" s="1"/>
  <c r="M157" i="5"/>
  <c r="V158" i="5" s="1"/>
  <c r="M351" i="5"/>
  <c r="V352" i="5" s="1"/>
  <c r="P157" i="5"/>
  <c r="Y158" i="5" s="1"/>
  <c r="P351" i="5"/>
  <c r="Y352" i="5" s="1"/>
  <c r="T157" i="5"/>
  <c r="AC158" i="5" s="1"/>
  <c r="T351" i="5"/>
  <c r="AC352" i="5" s="1"/>
  <c r="I220" i="5"/>
  <c r="I350" i="5" s="1"/>
  <c r="D220" i="5"/>
  <c r="D350" i="5" s="1"/>
  <c r="E219" i="5"/>
  <c r="E349" i="5" s="1"/>
  <c r="B220" i="5"/>
  <c r="G219" i="5"/>
  <c r="G349" i="5" s="1"/>
  <c r="J283" i="5"/>
  <c r="G155" i="5"/>
  <c r="I284" i="5"/>
  <c r="J218" i="5"/>
  <c r="F284" i="5"/>
  <c r="H284" i="5"/>
  <c r="D284" i="5"/>
  <c r="J154" i="5"/>
  <c r="C155" i="5"/>
  <c r="E155" i="5"/>
  <c r="B155" i="5"/>
  <c r="F155" i="5"/>
  <c r="C284" i="5"/>
  <c r="H155" i="5"/>
  <c r="B284" i="5"/>
  <c r="I155" i="5"/>
  <c r="E284" i="5"/>
  <c r="G284" i="5"/>
  <c r="D155" i="5"/>
  <c r="AE353" i="5" l="1"/>
  <c r="AJ352" i="5"/>
  <c r="AU353" i="5"/>
  <c r="BD353" i="5"/>
  <c r="AN353" i="5"/>
  <c r="AK352" i="5"/>
  <c r="AG352" i="5"/>
  <c r="AY352" i="5"/>
  <c r="AS352" i="5"/>
  <c r="AS353" i="5" s="1"/>
  <c r="AI352" i="5"/>
  <c r="AT352" i="5"/>
  <c r="AT353" i="5" s="1"/>
  <c r="AO352" i="5"/>
  <c r="AL353" i="5"/>
  <c r="AH353" i="5"/>
  <c r="AX352" i="5"/>
  <c r="AX353" i="5" s="1"/>
  <c r="BG352" i="5"/>
  <c r="BG353" i="5" s="1"/>
  <c r="V353" i="5"/>
  <c r="AQ353" i="5"/>
  <c r="AF352" i="5"/>
  <c r="BB352" i="5"/>
  <c r="BB353" i="5" s="1"/>
  <c r="BK352" i="5"/>
  <c r="BK353" i="5" s="1"/>
  <c r="AA352" i="5"/>
  <c r="AR352" i="5"/>
  <c r="AR353" i="5" s="1"/>
  <c r="BA352" i="5"/>
  <c r="BA353" i="5" s="1"/>
  <c r="C220" i="5"/>
  <c r="C350" i="5" s="1"/>
  <c r="F220" i="5"/>
  <c r="F350" i="5" s="1"/>
  <c r="B350" i="5"/>
  <c r="J349" i="5"/>
  <c r="H220" i="5"/>
  <c r="H350" i="5" s="1"/>
  <c r="T158" i="5"/>
  <c r="T353" i="5" s="1"/>
  <c r="T352" i="5"/>
  <c r="AC353" i="5" s="1"/>
  <c r="O157" i="5"/>
  <c r="X158" i="5" s="1"/>
  <c r="O351" i="5"/>
  <c r="X352" i="5" s="1"/>
  <c r="Q157" i="5"/>
  <c r="Z158" i="5" s="1"/>
  <c r="Q351" i="5"/>
  <c r="Z352" i="5" s="1"/>
  <c r="P158" i="5"/>
  <c r="P353" i="5" s="1"/>
  <c r="P352" i="5"/>
  <c r="Y353" i="5" s="1"/>
  <c r="N157" i="5"/>
  <c r="W158" i="5" s="1"/>
  <c r="N351" i="5"/>
  <c r="W352" i="5" s="1"/>
  <c r="D221" i="5"/>
  <c r="D351" i="5" s="1"/>
  <c r="S157" i="5"/>
  <c r="AB158" i="5" s="1"/>
  <c r="S351" i="5"/>
  <c r="AB352" i="5" s="1"/>
  <c r="M158" i="5"/>
  <c r="M353" i="5" s="1"/>
  <c r="M352" i="5"/>
  <c r="R157" i="5"/>
  <c r="AA158" i="5" s="1"/>
  <c r="R351" i="5"/>
  <c r="C221" i="5"/>
  <c r="C351" i="5" s="1"/>
  <c r="E220" i="5"/>
  <c r="E350" i="5" s="1"/>
  <c r="I221" i="5"/>
  <c r="I351" i="5" s="1"/>
  <c r="B221" i="5"/>
  <c r="G220" i="5"/>
  <c r="G350" i="5" s="1"/>
  <c r="J284" i="5"/>
  <c r="G285" i="5"/>
  <c r="J219" i="5"/>
  <c r="E285" i="5"/>
  <c r="C285" i="5"/>
  <c r="F156" i="5"/>
  <c r="C156" i="5"/>
  <c r="I285" i="5"/>
  <c r="G156" i="5"/>
  <c r="I156" i="5"/>
  <c r="H156" i="5"/>
  <c r="F285" i="5"/>
  <c r="D156" i="5"/>
  <c r="B285" i="5"/>
  <c r="J155" i="5"/>
  <c r="E156" i="5"/>
  <c r="B156" i="5"/>
  <c r="D285" i="5"/>
  <c r="H285" i="5"/>
  <c r="AI353" i="5" l="1"/>
  <c r="AK353" i="5"/>
  <c r="AJ353" i="5"/>
  <c r="AG353" i="5"/>
  <c r="BJ353" i="5"/>
  <c r="AO353" i="5"/>
  <c r="BC353" i="5"/>
  <c r="AF353" i="5"/>
  <c r="AY353" i="5"/>
  <c r="BH353" i="5"/>
  <c r="AP353" i="5"/>
  <c r="F221" i="5"/>
  <c r="F351" i="5" s="1"/>
  <c r="B351" i="5"/>
  <c r="F222" i="5"/>
  <c r="F352" i="5" s="1"/>
  <c r="H221" i="5"/>
  <c r="H351" i="5" s="1"/>
  <c r="J350" i="5"/>
  <c r="N158" i="5"/>
  <c r="N353" i="5" s="1"/>
  <c r="N352" i="5"/>
  <c r="W353" i="5" s="1"/>
  <c r="R158" i="5"/>
  <c r="R353" i="5" s="1"/>
  <c r="R352" i="5"/>
  <c r="AA353" i="5" s="1"/>
  <c r="S158" i="5"/>
  <c r="S353" i="5" s="1"/>
  <c r="S352" i="5"/>
  <c r="AB353" i="5" s="1"/>
  <c r="Q158" i="5"/>
  <c r="Q353" i="5" s="1"/>
  <c r="Q352" i="5"/>
  <c r="Z353" i="5" s="1"/>
  <c r="O158" i="5"/>
  <c r="O353" i="5" s="1"/>
  <c r="O352" i="5"/>
  <c r="X353" i="5" s="1"/>
  <c r="H222" i="5"/>
  <c r="H352" i="5" s="1"/>
  <c r="I222" i="5"/>
  <c r="I352" i="5" s="1"/>
  <c r="E221" i="5"/>
  <c r="E351" i="5" s="1"/>
  <c r="B222" i="5"/>
  <c r="G221" i="5"/>
  <c r="G351" i="5" s="1"/>
  <c r="J220" i="5"/>
  <c r="J156" i="5"/>
  <c r="G157" i="5"/>
  <c r="D286" i="5"/>
  <c r="E158" i="5"/>
  <c r="E157" i="5"/>
  <c r="B286" i="5"/>
  <c r="J285" i="5"/>
  <c r="F286" i="5"/>
  <c r="H157" i="5"/>
  <c r="F157" i="5"/>
  <c r="D157" i="5"/>
  <c r="I286" i="5"/>
  <c r="E286" i="5"/>
  <c r="G286" i="5"/>
  <c r="H286" i="5"/>
  <c r="B157" i="5"/>
  <c r="B158" i="5"/>
  <c r="I157" i="5"/>
  <c r="I158" i="5"/>
  <c r="C157" i="5"/>
  <c r="C286" i="5"/>
  <c r="C158" i="5" l="1"/>
  <c r="F223" i="5"/>
  <c r="F353" i="5" s="1"/>
  <c r="D222" i="5"/>
  <c r="D352" i="5" s="1"/>
  <c r="J351" i="5"/>
  <c r="B352" i="5"/>
  <c r="G158" i="5"/>
  <c r="C222" i="5"/>
  <c r="C352" i="5" s="1"/>
  <c r="H158" i="5"/>
  <c r="F158" i="5"/>
  <c r="D158" i="5"/>
  <c r="H223" i="5"/>
  <c r="H353" i="5" s="1"/>
  <c r="C223" i="5"/>
  <c r="C353" i="5" s="1"/>
  <c r="I223" i="5"/>
  <c r="I353" i="5" s="1"/>
  <c r="E222" i="5"/>
  <c r="E352" i="5" s="1"/>
  <c r="B223" i="5"/>
  <c r="G222" i="5"/>
  <c r="G352" i="5" s="1"/>
  <c r="J286" i="5"/>
  <c r="C287" i="5"/>
  <c r="G287" i="5"/>
  <c r="J157" i="5"/>
  <c r="J221" i="5"/>
  <c r="F287" i="5"/>
  <c r="B287" i="5"/>
  <c r="D287" i="5"/>
  <c r="H287" i="5"/>
  <c r="E287" i="5"/>
  <c r="I287" i="5"/>
  <c r="J158" i="5" l="1"/>
  <c r="D223" i="5"/>
  <c r="D353" i="5" s="1"/>
  <c r="J352" i="5"/>
  <c r="B353" i="5"/>
  <c r="E223" i="5"/>
  <c r="E353" i="5" s="1"/>
  <c r="G223" i="5"/>
  <c r="G353" i="5" s="1"/>
  <c r="J287" i="5"/>
  <c r="H288" i="5"/>
  <c r="C288" i="5"/>
  <c r="E288" i="5"/>
  <c r="D288" i="5"/>
  <c r="B288" i="5"/>
  <c r="J222" i="5"/>
  <c r="I288" i="5"/>
  <c r="G288" i="5"/>
  <c r="F288" i="5"/>
  <c r="J353" i="5" l="1"/>
  <c r="J288" i="5"/>
  <c r="J223" i="5"/>
</calcChain>
</file>

<file path=xl/sharedStrings.xml><?xml version="1.0" encoding="utf-8"?>
<sst xmlns="http://schemas.openxmlformats.org/spreadsheetml/2006/main" count="269" uniqueCount="107">
  <si>
    <t>10歳台</t>
  </si>
  <si>
    <t>20歳台</t>
  </si>
  <si>
    <t>30歳台</t>
  </si>
  <si>
    <t>40歳台</t>
  </si>
  <si>
    <t>50歳台</t>
  </si>
  <si>
    <t>60歳台</t>
  </si>
  <si>
    <t>年齢ごとの状況</t>
  </si>
  <si>
    <t>増加</t>
  </si>
  <si>
    <t>横ばい</t>
  </si>
  <si>
    <t>急増</t>
  </si>
  <si>
    <t>制御</t>
  </si>
  <si>
    <t>先月と同様</t>
  </si>
  <si>
    <t>ワクチンの効果（％）</t>
  </si>
  <si>
    <t>＋ワクチン効果の入院率</t>
  </si>
  <si>
    <t>オリジナル中等症（入院必要）率</t>
  </si>
  <si>
    <t>オリジナル重症率</t>
  </si>
  <si>
    <t>↑初期値</t>
  </si>
  <si>
    <t>70歳台以上</t>
  </si>
  <si>
    <t>deltaCheck</t>
  </si>
  <si>
    <t>シナリオ変数</t>
  </si>
  <si>
    <t>治療薬の効果</t>
  </si>
  <si>
    <t>酸素需要を避けられる効果（％）</t>
  </si>
  <si>
    <t>＋治療薬</t>
  </si>
  <si>
    <t>modify重症</t>
  </si>
  <si>
    <t>オリジナル重症/オリジナル入院</t>
  </si>
  <si>
    <t>10歳未満</t>
  </si>
  <si>
    <t>中等症の入院期間（日数）</t>
  </si>
  <si>
    <t>重症者の入院期間（重症病床を占有していないときも含む日数）</t>
  </si>
  <si>
    <t>血中酸素濃度低下の前に治療薬の投与を受けられる割合（％）</t>
  </si>
  <si>
    <t>delta1-div3</t>
  </si>
  <si>
    <t>delta2-div3</t>
  </si>
  <si>
    <t>exp</t>
  </si>
  <si>
    <t>0s</t>
  </si>
  <si>
    <t>10s</t>
  </si>
  <si>
    <t>20s</t>
  </si>
  <si>
    <t>30s</t>
  </si>
  <si>
    <t>40s</t>
  </si>
  <si>
    <t>50s</t>
  </si>
  <si>
    <t>60s</t>
  </si>
  <si>
    <t>70s</t>
  </si>
  <si>
    <t>Ha</t>
  </si>
  <si>
    <t>Hb</t>
  </si>
  <si>
    <t>Hc</t>
  </si>
  <si>
    <t>Da</t>
  </si>
  <si>
    <t>Db</t>
  </si>
  <si>
    <t>Dc</t>
  </si>
  <si>
    <t>新規陽性者数</t>
  </si>
  <si>
    <t>全年齢</t>
  </si>
  <si>
    <t>重症病床を要する人</t>
  </si>
  <si>
    <t>I</t>
  </si>
  <si>
    <t>1日あたりの検査陽性者数</t>
  </si>
  <si>
    <t>酸素需要を要する人（重症者を含む）</t>
  </si>
  <si>
    <t>HcH</t>
  </si>
  <si>
    <t>HcD</t>
  </si>
  <si>
    <t>シミュレーション結果</t>
  </si>
  <si>
    <t>1週間後</t>
  </si>
  <si>
    <t>2週間後</t>
  </si>
  <si>
    <t>現在の重症者数</t>
  </si>
  <si>
    <t>現在の酸素投与を要する人の数（重症者を含む）</t>
  </si>
  <si>
    <t>酸素投与を要する人（重症者を含む）</t>
  </si>
  <si>
    <t>検査陽性者数の今週/先週比</t>
  </si>
  <si>
    <t>3週間後</t>
  </si>
  <si>
    <t>4週間後</t>
  </si>
  <si>
    <t>← 0以上の数字を入力。1週間の平均をとった小数も可</t>
  </si>
  <si>
    <t>← 0～100までの数字（小数も可）を入力。不明の場合、初期値から変更不要</t>
  </si>
  <si>
    <t>← 0以上の数字（小数）を入力。</t>
  </si>
  <si>
    <t>← 0以上の数字を入力。</t>
  </si>
  <si>
    <t>← 0～100までの数字を入力。</t>
  </si>
  <si>
    <t>← 0～100までの数字を入力。不明であれば0でも可</t>
  </si>
  <si>
    <r>
      <rPr>
        <sz val="11"/>
        <color rgb="FFFF0000"/>
        <rFont val="Calibri"/>
        <family val="2"/>
        <scheme val="minor"/>
      </rPr>
      <t>自宅療養や療養施設を積極的に利用</t>
    </r>
    <r>
      <rPr>
        <sz val="11"/>
        <color theme="1"/>
        <rFont val="Calibri"/>
        <family val="2"/>
        <scheme val="minor"/>
      </rPr>
      <t>した場合、必要と思われる確保病床数（酸素需要者の2.5倍）</t>
    </r>
  </si>
  <si>
    <r>
      <t>ハイリスク軽症者や、ハイリスクでなくとも中等症 I は</t>
    </r>
    <r>
      <rPr>
        <sz val="11"/>
        <color rgb="FFFF0000"/>
        <rFont val="Calibri"/>
        <family val="2"/>
        <scheme val="minor"/>
      </rPr>
      <t>基本的に入院</t>
    </r>
    <r>
      <rPr>
        <sz val="11"/>
        <color theme="1"/>
        <rFont val="Calibri"/>
        <family val="2"/>
        <scheme val="minor"/>
      </rPr>
      <t>させる場合、必要と思われる確保病床数（酸素需要者の4倍）</t>
    </r>
  </si>
  <si>
    <t>全療養者</t>
  </si>
  <si>
    <t>All</t>
  </si>
  <si>
    <t>RestA</t>
  </si>
  <si>
    <t>RestB</t>
  </si>
  <si>
    <t>RestC</t>
  </si>
  <si>
    <t>RestD</t>
  </si>
  <si>
    <t>RestE</t>
  </si>
  <si>
    <t>現在の全療養者数</t>
  </si>
  <si>
    <t>← 0～100までの数字を入力。※この入院・重症化予防効果は、未接種者と接種者を比較する前向きコホート研究で得られる「追跡期間中に重症COVID-19に罹患するリスクが減る」という有効性を示しています。感染者を母集団として、入院や重症化の有無とワクチン接種の有無の関連を後ろ向き症例対照研究によって解析することで得られる「感染者が重症化しなくなる」という有効性ではありません。</t>
  </si>
  <si>
    <t>重症者（＝必要と思われる重症病床の確保数）</t>
  </si>
  <si>
    <t>← 0～100までの数字を入力。不明であれば、概数でも可</t>
  </si>
  <si>
    <t>ワクチン３回接種率（％）</t>
  </si>
  <si>
    <t>ワクチン２回接種率（％） ※３回接種者を含む</t>
  </si>
  <si>
    <t>デルタ株：（ワクチンなしで）酸素投与を要する率（％）</t>
  </si>
  <si>
    <t>← 0～100までの数字（小数も可）を入力。</t>
  </si>
  <si>
    <t>２回接種：感染予防</t>
  </si>
  <si>
    <t>３回接種：感染予防</t>
  </si>
  <si>
    <t>２回接種：入院・重症化予防</t>
  </si>
  <si>
    <t>３回接種：入院・重症化予防</t>
  </si>
  <si>
    <t>← 0～100までの数字を入力。酸素投与を要する潜在的リスクのある人のうち、どの程度の割合が実際に投薬を受けられるのデータはほとんどなく、不明であれば0のままで可</t>
  </si>
  <si>
    <t>ワクチン２回</t>
  </si>
  <si>
    <t>２回感染→入院ワクチン</t>
  </si>
  <si>
    <t>３回感染→入院ワクチン</t>
  </si>
  <si>
    <t>ワクチン０回</t>
  </si>
  <si>
    <t>ワクチン３回</t>
  </si>
  <si>
    <t>sensitiveSum</t>
  </si>
  <si>
    <t>snsitive0</t>
  </si>
  <si>
    <t>sensitive2</t>
  </si>
  <si>
    <t>sensitive3</t>
  </si>
  <si>
    <t>デルタ株：（ワクチンなしの）重症化率（％）</t>
  </si>
  <si>
    <t>　↑初期値（デルタ株主体の流行）</t>
  </si>
  <si>
    <t>　↑初期値
（オミクロン株主体の流行）</t>
  </si>
  <si>
    <t>↓流行している変異株に応じて、値を変更してください</t>
  </si>
  <si>
    <t>デルタ株と比べたときの流行株の重症化率（％）</t>
  </si>
  <si>
    <t>← 2以上の数字を入力。不明の場合、初期値から変更不要</t>
  </si>
  <si>
    <t>←  1以上の数字を入力。不明の場合、初期値から変更不要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</si>
</sst>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10" x14ac:knownFonts="1">
    <font>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sz val="11"/>
      <color theme="9"/>
      <name val="Calibri"/>
      <family val="2"/>
      <scheme val="minor"/>
    </font>
    <font>
      <sz val="11"/>
      <color theme="6"/>
      <name val="Calibri"/>
      <family val="2"/>
      <scheme val="minor"/>
    </font>
    <font>
      <b/>
      <sz val="24"/>
      <color theme="1"/>
      <name val="Calibri"/>
      <family val="2"/>
      <scheme val="minor"/>
    </font>
    <font>
      <b/>
      <sz val="11"/>
      <color rgb="FFFF0000"/>
      <name val="Calibri"/>
      <family val="2"/>
      <scheme val="minor"/>
    </font>
    <font>
      <b/>
      <sz val="11"/>
      <color theme="4"/>
      <name val="Calibri"/>
      <family val="2"/>
      <scheme val="minor"/>
    </font>
    <font>
      <sz val="11"/>
      <color theme="4"/>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rgb="FFFF99CC"/>
        <bgColor indexed="64"/>
      </patternFill>
    </fill>
    <fill>
      <patternFill patternType="solid">
        <fgColor rgb="FFFFB7DB"/>
        <bgColor indexed="64"/>
      </patternFill>
    </fill>
    <fill>
      <patternFill patternType="solid">
        <fgColor rgb="FFFFD9EC"/>
        <bgColor indexed="64"/>
      </patternFill>
    </fill>
    <fill>
      <patternFill patternType="solid">
        <fgColor rgb="FFFF71B8"/>
        <bgColor indexed="64"/>
      </patternFill>
    </fill>
    <fill>
      <patternFill patternType="solid">
        <fgColor theme="9"/>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2">
    <xf numFmtId="0" fontId="0" fillId="0" borderId="0" xfId="0"/>
    <xf numFmtId="0" fontId="1" fillId="0" borderId="0" xfId="0" applyFont="1"/>
    <xf numFmtId="0" fontId="2" fillId="0" borderId="0" xfId="0" applyFont="1"/>
    <xf numFmtId="0" fontId="0" fillId="0" borderId="0" xfId="0" applyAlignment="1">
      <alignment horizontal="right"/>
    </xf>
    <xf numFmtId="165" fontId="0" fillId="0" borderId="0" xfId="0" applyNumberFormat="1"/>
    <xf numFmtId="0" fontId="0" fillId="0" borderId="0" xfId="0" applyAlignment="1">
      <alignment horizontal="center"/>
    </xf>
    <xf numFmtId="164" fontId="3" fillId="0" borderId="0" xfId="0" applyNumberFormat="1" applyFont="1"/>
    <xf numFmtId="0" fontId="3" fillId="0" borderId="0" xfId="0" applyFont="1"/>
    <xf numFmtId="0" fontId="4" fillId="0" borderId="0" xfId="0" applyFont="1"/>
    <xf numFmtId="0" fontId="5" fillId="0" borderId="0" xfId="0" applyFont="1"/>
    <xf numFmtId="0" fontId="0" fillId="0" borderId="0" xfId="0" applyNumberFormat="1"/>
    <xf numFmtId="0" fontId="0" fillId="0" borderId="0" xfId="0" applyNumberFormat="1" applyFill="1" applyBorder="1"/>
    <xf numFmtId="0" fontId="0" fillId="0" borderId="0" xfId="0" applyNumberFormat="1" applyFill="1"/>
    <xf numFmtId="0" fontId="3" fillId="0" borderId="0" xfId="0" applyNumberFormat="1" applyFont="1" applyFill="1" applyBorder="1"/>
    <xf numFmtId="0" fontId="0" fillId="2" borderId="1" xfId="0" applyFill="1" applyBorder="1" applyProtection="1">
      <protection locked="0"/>
    </xf>
    <xf numFmtId="0" fontId="0" fillId="3" borderId="1" xfId="0" applyFill="1" applyBorder="1" applyProtection="1">
      <protection locked="0"/>
    </xf>
    <xf numFmtId="1" fontId="5" fillId="0" borderId="0" xfId="0" applyNumberFormat="1" applyFont="1"/>
    <xf numFmtId="1" fontId="1" fillId="4" borderId="1" xfId="0" applyNumberFormat="1" applyFont="1" applyFill="1" applyBorder="1"/>
    <xf numFmtId="0" fontId="0" fillId="0" borderId="0" xfId="0" applyFont="1"/>
    <xf numFmtId="0" fontId="0" fillId="2" borderId="1" xfId="0" applyNumberFormat="1" applyFill="1" applyBorder="1" applyProtection="1">
      <protection locked="0"/>
    </xf>
    <xf numFmtId="0" fontId="3" fillId="3" borderId="1" xfId="0" applyNumberFormat="1" applyFont="1" applyFill="1" applyBorder="1" applyProtection="1">
      <protection locked="0"/>
    </xf>
    <xf numFmtId="0" fontId="0" fillId="3" borderId="1" xfId="0" applyNumberFormat="1" applyFill="1" applyBorder="1" applyProtection="1">
      <protection locked="0"/>
    </xf>
    <xf numFmtId="1" fontId="0" fillId="4" borderId="1" xfId="0" applyNumberFormat="1" applyFill="1" applyBorder="1"/>
    <xf numFmtId="0" fontId="1" fillId="0" borderId="0" xfId="0" applyFont="1" applyAlignment="1">
      <alignment horizontal="left"/>
    </xf>
    <xf numFmtId="1" fontId="1" fillId="5" borderId="1" xfId="0" applyNumberFormat="1" applyFont="1" applyFill="1" applyBorder="1"/>
    <xf numFmtId="1" fontId="0" fillId="5" borderId="1" xfId="0" applyNumberFormat="1" applyFill="1" applyBorder="1"/>
    <xf numFmtId="1" fontId="1" fillId="6" borderId="1" xfId="0" applyNumberFormat="1" applyFont="1" applyFill="1" applyBorder="1"/>
    <xf numFmtId="1" fontId="0" fillId="6" borderId="1" xfId="0" applyNumberFormat="1" applyFill="1" applyBorder="1"/>
    <xf numFmtId="1" fontId="1" fillId="7" borderId="1" xfId="0" applyNumberFormat="1" applyFont="1" applyFill="1" applyBorder="1"/>
    <xf numFmtId="1" fontId="0" fillId="7" borderId="1" xfId="0" applyNumberFormat="1" applyFill="1" applyBorder="1"/>
    <xf numFmtId="0" fontId="6" fillId="0" borderId="0" xfId="0" applyFont="1"/>
    <xf numFmtId="1" fontId="0" fillId="8" borderId="1" xfId="0" applyNumberFormat="1" applyFill="1" applyBorder="1"/>
    <xf numFmtId="1" fontId="0" fillId="9" borderId="1" xfId="0" applyNumberFormat="1" applyFill="1" applyBorder="1"/>
    <xf numFmtId="1" fontId="0" fillId="10" borderId="1" xfId="0" applyNumberFormat="1" applyFill="1" applyBorder="1"/>
    <xf numFmtId="1" fontId="0" fillId="11" borderId="1" xfId="0" applyNumberFormat="1" applyFill="1" applyBorder="1"/>
    <xf numFmtId="0" fontId="7" fillId="0" borderId="0" xfId="0" applyNumberFormat="1" applyFont="1"/>
    <xf numFmtId="0" fontId="7" fillId="0" borderId="0" xfId="0" applyNumberFormat="1" applyFont="1" applyFill="1" applyBorder="1"/>
    <xf numFmtId="0" fontId="2" fillId="0" borderId="0" xfId="0" applyFont="1" applyAlignment="1"/>
    <xf numFmtId="0" fontId="8" fillId="0" borderId="0" xfId="0" applyFont="1"/>
    <xf numFmtId="0" fontId="9" fillId="0" borderId="0" xfId="0" applyFont="1" applyAlignment="1"/>
    <xf numFmtId="1" fontId="7" fillId="0" borderId="0" xfId="0" applyNumberFormat="1" applyFont="1"/>
    <xf numFmtId="1" fontId="8" fillId="0" borderId="0" xfId="0" applyNumberFormat="1" applyFont="1"/>
  </cellXfs>
  <cellStyles count="1">
    <cellStyle name="Normal" xfId="0" builtinId="0"/>
  </cellStyles>
  <dxfs count="0"/>
  <tableStyles count="0" defaultTableStyle="TableStyleMedium2" defaultPivotStyle="PivotStyleLight16"/>
  <colors>
    <mruColors>
      <color rgb="FFFF71B8"/>
      <color rgb="FFFFD9EC"/>
      <color rgb="FFFFB7DB"/>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18</xdr:col>
      <xdr:colOff>75152</xdr:colOff>
      <xdr:row>0</xdr:row>
      <xdr:rowOff>135660</xdr:rowOff>
    </xdr:from>
    <xdr:to>
      <xdr:col>30</xdr:col>
      <xdr:colOff>554124</xdr:colOff>
      <xdr:row>17</xdr:row>
      <xdr:rowOff>157431</xdr:rowOff>
    </xdr:to>
    <xdr:sp macro="" textlink="">
      <xdr:nvSpPr>
        <xdr:cNvPr id="2" name="Rectangle: Rounded Corners 1">
          <a:extLst>
            <a:ext uri="{FF2B5EF4-FFF2-40B4-BE49-F238E27FC236}">
              <a16:creationId xmlns:a16="http://schemas.microsoft.com/office/drawing/2014/main" id="{5398568A-0FB6-4C23-9ED0-0F215344C225}"/>
            </a:ext>
          </a:extLst>
        </xdr:cNvPr>
        <xdr:cNvSpPr/>
      </xdr:nvSpPr>
      <xdr:spPr>
        <a:xfrm>
          <a:off x="15015795" y="135660"/>
          <a:ext cx="7772400" cy="2743200"/>
        </a:xfrm>
        <a:prstGeom prst="roundRect">
          <a:avLst/>
        </a:prstGeom>
      </xdr:spPr>
      <xdr:style>
        <a:lnRef idx="2">
          <a:schemeClr val="dk1"/>
        </a:lnRef>
        <a:fillRef idx="1">
          <a:schemeClr val="lt1"/>
        </a:fillRef>
        <a:effectRef idx="0">
          <a:schemeClr val="dk1"/>
        </a:effectRef>
        <a:fontRef idx="minor">
          <a:schemeClr val="dk1"/>
        </a:fontRef>
      </xdr:style>
      <xdr:txBody>
        <a:bodyPr vertOverflow="overflow" horzOverflow="overflow" rtlCol="0" anchor="ctr"/>
        <a:lstStyle/>
        <a:p>
          <a:pPr algn="l"/>
          <a:r>
            <a:rPr lang="ja-JP" altLang="en-US" sz="1100" b="1"/>
            <a:t>黄色のセル</a:t>
          </a:r>
          <a:r>
            <a:rPr lang="ja-JP" altLang="en-US" sz="1100"/>
            <a:t>に、「現状（１週間の平均でも可）」を入力してください。</a:t>
          </a:r>
          <a:endParaRPr lang="en-US" altLang="ja-JP" sz="1100"/>
        </a:p>
        <a:p>
          <a:pPr algn="l"/>
          <a:r>
            <a:rPr lang="ja-JP" altLang="en-US" sz="1100"/>
            <a:t>（</a:t>
          </a:r>
          <a:r>
            <a:rPr lang="ja-JP" altLang="en-US" sz="1100" u="sng"/>
            <a:t>オレンジ色のセル</a:t>
          </a:r>
          <a:r>
            <a:rPr lang="ja-JP" altLang="en-US" sz="1100"/>
            <a:t>は、変更しなくても大丈夫です。</a:t>
          </a:r>
          <a:endParaRPr lang="en-US" altLang="ja-JP" sz="1100"/>
        </a:p>
        <a:p>
          <a:pPr algn="l"/>
          <a:r>
            <a:rPr lang="ja-JP" altLang="en-US" sz="1100"/>
            <a:t>　データの更新や自治体ごとに分かっている状況などがあれば変更してください。）</a:t>
          </a:r>
          <a:endParaRPr lang="en-US" altLang="ja-JP" sz="1100"/>
        </a:p>
        <a:p>
          <a:pPr algn="l"/>
          <a:endParaRPr lang="en-US" altLang="ja-JP" sz="1100"/>
        </a:p>
        <a:p>
          <a:pPr algn="l"/>
          <a:r>
            <a:rPr lang="ja-JP" altLang="en-US" sz="1100"/>
            <a:t>この</a:t>
          </a:r>
          <a:r>
            <a:rPr lang="en-US" altLang="ja-JP" sz="1100"/>
            <a:t>EXCEL</a:t>
          </a:r>
          <a:r>
            <a:rPr lang="ja-JP" altLang="en-US" sz="1100"/>
            <a:t>ファイルのオリジナルや、詳しい説明資料は：</a:t>
          </a:r>
          <a:endParaRPr lang="en-US" altLang="ja-JP" sz="1100"/>
        </a:p>
        <a:p>
          <a:pPr algn="l"/>
          <a:endParaRPr lang="en-US" altLang="ja-JP" sz="1100"/>
        </a:p>
        <a:p>
          <a:pPr algn="l"/>
          <a:r>
            <a:rPr lang="en-US" altLang="ja-JP" sz="1100"/>
            <a:t>https://github.com/yukifuruse1217/COVIDhealthBurden</a:t>
          </a:r>
        </a:p>
        <a:p>
          <a:pPr algn="l"/>
          <a:endParaRPr lang="en-US" altLang="ja-JP" sz="1100"/>
        </a:p>
        <a:p>
          <a:pPr algn="l"/>
          <a:r>
            <a:rPr lang="ja-JP" altLang="en-US" sz="1100"/>
            <a:t>にあります。</a:t>
          </a:r>
          <a:endParaRPr lang="en-US" altLang="ja-JP" sz="1100"/>
        </a:p>
        <a:p>
          <a:pPr algn="l"/>
          <a:r>
            <a:rPr lang="ja-JP" altLang="en-US" sz="1100"/>
            <a:t>作業していておかしくなってしまったときは、オリジナルのファイルを再ダウンロードして使用してください。</a:t>
          </a:r>
          <a:endParaRPr lang="en-US" altLang="ja-JP" sz="1100"/>
        </a:p>
      </xdr:txBody>
    </xdr:sp>
    <xdr:clientData/>
  </xdr:twoCellAnchor>
  <xdr:twoCellAnchor>
    <xdr:from>
      <xdr:col>31</xdr:col>
      <xdr:colOff>166792</xdr:colOff>
      <xdr:row>0</xdr:row>
      <xdr:rowOff>135660</xdr:rowOff>
    </xdr:from>
    <xdr:to>
      <xdr:col>42</xdr:col>
      <xdr:colOff>161636</xdr:colOff>
      <xdr:row>17</xdr:row>
      <xdr:rowOff>157431</xdr:rowOff>
    </xdr:to>
    <xdr:sp macro="" textlink="">
      <xdr:nvSpPr>
        <xdr:cNvPr id="8" name="Rectangle: Rounded Corners 7">
          <a:extLst>
            <a:ext uri="{FF2B5EF4-FFF2-40B4-BE49-F238E27FC236}">
              <a16:creationId xmlns:a16="http://schemas.microsoft.com/office/drawing/2014/main" id="{2DEA8953-EA11-4101-99E4-6E527E8A50A2}"/>
            </a:ext>
          </a:extLst>
        </xdr:cNvPr>
        <xdr:cNvSpPr/>
      </xdr:nvSpPr>
      <xdr:spPr>
        <a:xfrm>
          <a:off x="23130701" y="135660"/>
          <a:ext cx="6725844" cy="2792680"/>
        </a:xfrm>
        <a:prstGeom prst="roundRect">
          <a:avLst/>
        </a:prstGeom>
      </xdr:spPr>
      <xdr:style>
        <a:lnRef idx="2">
          <a:schemeClr val="dk1"/>
        </a:lnRef>
        <a:fillRef idx="1">
          <a:schemeClr val="lt1"/>
        </a:fillRef>
        <a:effectRef idx="0">
          <a:schemeClr val="dk1"/>
        </a:effectRef>
        <a:fontRef idx="minor">
          <a:schemeClr val="dk1"/>
        </a:fontRef>
      </xdr:style>
      <xdr:txBody>
        <a:bodyPr vertOverflow="overflow" horzOverflow="overflow" rtlCol="0" anchor="ctr"/>
        <a:lstStyle/>
        <a:p>
          <a:pPr algn="l"/>
          <a:r>
            <a:rPr lang="en-US" altLang="ja-JP" sz="1100"/>
            <a:t>※ </a:t>
          </a:r>
          <a:r>
            <a:rPr lang="ja-JP" altLang="en-US" sz="1100" b="0"/>
            <a:t>さまざまなパラメータの</a:t>
          </a:r>
          <a:r>
            <a:rPr lang="ja-JP" altLang="en-US" sz="1100"/>
            <a:t>初期値</a:t>
          </a:r>
          <a:r>
            <a:rPr lang="ja-JP" altLang="en-US" sz="1100">
              <a:solidFill>
                <a:schemeClr val="dk1"/>
              </a:solidFill>
              <a:effectLst/>
              <a:latin typeface="+mn-lt"/>
              <a:ea typeface="+mn-ea"/>
              <a:cs typeface="+mn-cs"/>
            </a:rPr>
            <a:t>（オレンジ色のセルの値）</a:t>
          </a:r>
          <a:r>
            <a:rPr lang="ja-JP" altLang="en-US" sz="1100"/>
            <a:t>は、</a:t>
          </a:r>
          <a:r>
            <a:rPr lang="en-US" altLang="ja-JP" sz="1100"/>
            <a:t>2021</a:t>
          </a:r>
          <a:r>
            <a:rPr lang="ja-JP" altLang="en-US" sz="1100"/>
            <a:t>年</a:t>
          </a:r>
          <a:r>
            <a:rPr lang="en-US" altLang="ja-JP" sz="1100"/>
            <a:t>12</a:t>
          </a:r>
          <a:r>
            <a:rPr lang="ja-JP" altLang="en-US" sz="1100"/>
            <a:t>月末ごろまでのデータを参考にしています。今後の新しい知見にもとづいて修正が必要になるかもしれません。</a:t>
          </a:r>
          <a:endParaRPr lang="en-US" altLang="ja-JP" sz="1100"/>
        </a:p>
        <a:p>
          <a:pPr algn="l"/>
          <a:endParaRPr lang="en-US" sz="1100"/>
        </a:p>
        <a:p>
          <a:pPr algn="l"/>
          <a:r>
            <a:rPr lang="en-US" altLang="ja-JP" sz="1100"/>
            <a:t>※ </a:t>
          </a:r>
          <a:r>
            <a:rPr lang="ja-JP" altLang="en-US" sz="1100"/>
            <a:t>過去の波のピーク頃には、医療提供体制の逼迫によると思われる「重症化タイミングの遅れ」や「重症化率の上昇」が一部で見られました。これらの点は試算に考慮されていません。</a:t>
          </a:r>
          <a:r>
            <a:rPr lang="ja-JP" altLang="en-US" sz="1100" b="1" u="none"/>
            <a:t>医療提供体制の逼迫が起こった場合、酸素投与を要する人や重症者の予測は上振れする</a:t>
          </a:r>
          <a:r>
            <a:rPr lang="ja-JP" altLang="en-US" sz="1100"/>
            <a:t>可能性があります。</a:t>
          </a:r>
          <a:endParaRPr lang="en-US" sz="1100"/>
        </a:p>
      </xdr:txBody>
    </xdr:sp>
    <xdr:clientData/>
  </xdr:twoCellAnchor>
  <xdr:twoCellAnchor>
    <xdr:from>
      <xdr:col>14</xdr:col>
      <xdr:colOff>265657</xdr:colOff>
      <xdr:row>76</xdr:row>
      <xdr:rowOff>371926</xdr:rowOff>
    </xdr:from>
    <xdr:to>
      <xdr:col>23</xdr:col>
      <xdr:colOff>126999</xdr:colOff>
      <xdr:row>88</xdr:row>
      <xdr:rowOff>9071</xdr:rowOff>
    </xdr:to>
    <xdr:sp macro="" textlink="">
      <xdr:nvSpPr>
        <xdr:cNvPr id="4" name="Rectangle: Rounded Corners 3">
          <a:extLst>
            <a:ext uri="{FF2B5EF4-FFF2-40B4-BE49-F238E27FC236}">
              <a16:creationId xmlns:a16="http://schemas.microsoft.com/office/drawing/2014/main" id="{1F585ABF-AE10-48AF-9F7A-04C3EA5F4A5C}"/>
            </a:ext>
          </a:extLst>
        </xdr:cNvPr>
        <xdr:cNvSpPr/>
      </xdr:nvSpPr>
      <xdr:spPr>
        <a:xfrm>
          <a:off x="12775157" y="7810497"/>
          <a:ext cx="5331413" cy="2022931"/>
        </a:xfrm>
        <a:prstGeom prst="roundRect">
          <a:avLst/>
        </a:prstGeom>
      </xdr:spPr>
      <xdr:style>
        <a:lnRef idx="2">
          <a:schemeClr val="dk1"/>
        </a:lnRef>
        <a:fillRef idx="1">
          <a:schemeClr val="lt1"/>
        </a:fillRef>
        <a:effectRef idx="0">
          <a:schemeClr val="dk1"/>
        </a:effectRef>
        <a:fontRef idx="minor">
          <a:schemeClr val="dk1"/>
        </a:fontRef>
      </xdr:style>
      <xdr:txBody>
        <a:bodyPr vertOverflow="overflow" horzOverflow="overflow"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ja-JP" altLang="en-US" sz="1100">
              <a:solidFill>
                <a:schemeClr val="dk1"/>
              </a:solidFill>
              <a:effectLst/>
              <a:latin typeface="+mn-lt"/>
              <a:ea typeface="+mn-ea"/>
              <a:cs typeface="+mn-cs"/>
            </a:rPr>
            <a:t>・４週間にわたって同じ感染拡大スピードでありつづける、と想定したときの予測です。その通りになる蓋然性は高くなく、未来になるほど感染拡大スピードの変化によって予測のずれが大きくなる可能性があります。</a:t>
          </a:r>
          <a:endParaRPr lang="en-US" altLang="ja-JP" sz="110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altLang="ja-JP" sz="110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ja-JP" altLang="en-US" sz="1100">
              <a:solidFill>
                <a:schemeClr val="dk1"/>
              </a:solidFill>
              <a:effectLst/>
              <a:latin typeface="+mn-lt"/>
              <a:ea typeface="+mn-ea"/>
              <a:cs typeface="+mn-cs"/>
            </a:rPr>
            <a:t>・全療養者に関しては、入院しなかった人の療養期間を一律で</a:t>
          </a:r>
          <a:r>
            <a:rPr lang="en-US" altLang="ja-JP" sz="1100">
              <a:solidFill>
                <a:schemeClr val="dk1"/>
              </a:solidFill>
              <a:effectLst/>
              <a:latin typeface="+mn-lt"/>
              <a:ea typeface="+mn-ea"/>
              <a:cs typeface="+mn-cs"/>
            </a:rPr>
            <a:t>10</a:t>
          </a:r>
          <a:r>
            <a:rPr lang="ja-JP" altLang="en-US" sz="1100">
              <a:solidFill>
                <a:schemeClr val="dk1"/>
              </a:solidFill>
              <a:effectLst/>
              <a:latin typeface="+mn-lt"/>
              <a:ea typeface="+mn-ea"/>
              <a:cs typeface="+mn-cs"/>
            </a:rPr>
            <a:t>日間と想定した概算になります。</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24A16-C916-4580-8470-7A11A27B7504}">
  <sheetPr>
    <pageSetUpPr autoPageBreaks="0"/>
  </sheetPr>
  <dimension ref="A1:BV353"/>
  <sheetViews>
    <sheetView tabSelected="1" zoomScale="70" zoomScaleNormal="70" zoomScaleSheetLayoutView="40" workbookViewId="0"/>
  </sheetViews>
  <sheetFormatPr defaultRowHeight="14.5" x14ac:dyDescent="0.35"/>
  <cols>
    <col min="1" max="1" width="66" bestFit="1" customWidth="1"/>
    <col min="12" max="74" width="8.7265625" customWidth="1"/>
  </cols>
  <sheetData>
    <row r="1" spans="1:10" x14ac:dyDescent="0.35">
      <c r="A1" s="1" t="s">
        <v>6</v>
      </c>
      <c r="J1" s="10"/>
    </row>
    <row r="2" spans="1:10" x14ac:dyDescent="0.35">
      <c r="B2" t="s">
        <v>25</v>
      </c>
      <c r="C2" t="s">
        <v>0</v>
      </c>
      <c r="D2" t="s">
        <v>1</v>
      </c>
      <c r="E2" t="s">
        <v>2</v>
      </c>
      <c r="F2" t="s">
        <v>3</v>
      </c>
      <c r="G2" t="s">
        <v>4</v>
      </c>
      <c r="H2" t="s">
        <v>5</v>
      </c>
      <c r="I2" t="s">
        <v>17</v>
      </c>
      <c r="J2" s="10"/>
    </row>
    <row r="3" spans="1:10" x14ac:dyDescent="0.35">
      <c r="A3" s="5" t="s">
        <v>50</v>
      </c>
      <c r="B3" s="19">
        <v>133</v>
      </c>
      <c r="C3" s="19">
        <v>235</v>
      </c>
      <c r="D3" s="19">
        <v>728</v>
      </c>
      <c r="E3" s="19">
        <v>472</v>
      </c>
      <c r="F3" s="19">
        <v>381</v>
      </c>
      <c r="G3" s="19">
        <v>259</v>
      </c>
      <c r="H3" s="19">
        <v>76</v>
      </c>
      <c r="I3" s="19">
        <v>77</v>
      </c>
      <c r="J3" s="11" t="s">
        <v>63</v>
      </c>
    </row>
    <row r="4" spans="1:10" x14ac:dyDescent="0.35">
      <c r="A4" s="5" t="s">
        <v>83</v>
      </c>
      <c r="B4" s="14">
        <v>0</v>
      </c>
      <c r="C4" s="14">
        <v>50</v>
      </c>
      <c r="D4" s="14">
        <v>60</v>
      </c>
      <c r="E4" s="14">
        <v>60</v>
      </c>
      <c r="F4" s="14">
        <v>70</v>
      </c>
      <c r="G4" s="14">
        <v>70</v>
      </c>
      <c r="H4" s="14">
        <v>85</v>
      </c>
      <c r="I4" s="14">
        <v>90</v>
      </c>
      <c r="J4" s="11" t="s">
        <v>81</v>
      </c>
    </row>
    <row r="5" spans="1:10" x14ac:dyDescent="0.35">
      <c r="A5" s="5" t="s">
        <v>82</v>
      </c>
      <c r="B5" s="14">
        <v>0</v>
      </c>
      <c r="C5" s="14">
        <v>0</v>
      </c>
      <c r="D5" s="14">
        <v>0</v>
      </c>
      <c r="E5" s="14">
        <v>0</v>
      </c>
      <c r="F5" s="14">
        <v>0</v>
      </c>
      <c r="G5" s="14">
        <v>0</v>
      </c>
      <c r="H5" s="14">
        <v>5</v>
      </c>
      <c r="I5" s="14">
        <v>5</v>
      </c>
      <c r="J5" s="11" t="s">
        <v>81</v>
      </c>
    </row>
    <row r="6" spans="1:10" x14ac:dyDescent="0.35">
      <c r="J6" s="12"/>
    </row>
    <row r="7" spans="1:10" x14ac:dyDescent="0.35">
      <c r="A7" s="5" t="s">
        <v>84</v>
      </c>
      <c r="B7" s="20">
        <v>1</v>
      </c>
      <c r="C7" s="20">
        <v>1</v>
      </c>
      <c r="D7" s="20">
        <v>1.5</v>
      </c>
      <c r="E7" s="20">
        <v>5</v>
      </c>
      <c r="F7" s="20">
        <v>10</v>
      </c>
      <c r="G7" s="20">
        <v>15</v>
      </c>
      <c r="H7" s="20">
        <v>25</v>
      </c>
      <c r="I7" s="20">
        <v>30</v>
      </c>
      <c r="J7" s="13" t="s">
        <v>64</v>
      </c>
    </row>
    <row r="8" spans="1:10" x14ac:dyDescent="0.35">
      <c r="A8" s="3" t="s">
        <v>16</v>
      </c>
      <c r="B8" s="4">
        <v>1</v>
      </c>
      <c r="C8" s="4">
        <v>1</v>
      </c>
      <c r="D8" s="4">
        <v>1.5</v>
      </c>
      <c r="E8" s="4">
        <v>5</v>
      </c>
      <c r="F8" s="4">
        <v>10</v>
      </c>
      <c r="G8" s="4">
        <v>15</v>
      </c>
      <c r="H8" s="4">
        <v>25</v>
      </c>
      <c r="I8" s="4">
        <v>30</v>
      </c>
      <c r="J8" s="12"/>
    </row>
    <row r="9" spans="1:10" x14ac:dyDescent="0.35">
      <c r="J9" s="12"/>
    </row>
    <row r="10" spans="1:10" x14ac:dyDescent="0.35">
      <c r="A10" s="5" t="s">
        <v>100</v>
      </c>
      <c r="B10" s="20">
        <v>0.1</v>
      </c>
      <c r="C10" s="20">
        <v>0.1</v>
      </c>
      <c r="D10" s="20">
        <v>0.1</v>
      </c>
      <c r="E10" s="20">
        <v>0.6</v>
      </c>
      <c r="F10" s="20">
        <v>1.5</v>
      </c>
      <c r="G10" s="20">
        <v>4</v>
      </c>
      <c r="H10" s="20">
        <v>8</v>
      </c>
      <c r="I10" s="20">
        <v>11</v>
      </c>
      <c r="J10" s="13" t="s">
        <v>64</v>
      </c>
    </row>
    <row r="11" spans="1:10" x14ac:dyDescent="0.35">
      <c r="A11" s="3" t="s">
        <v>16</v>
      </c>
      <c r="B11" s="4">
        <v>0.1</v>
      </c>
      <c r="C11" s="4">
        <v>0.1</v>
      </c>
      <c r="D11" s="4">
        <v>0.1</v>
      </c>
      <c r="E11" s="4">
        <v>0.6</v>
      </c>
      <c r="F11" s="4">
        <v>1.5</v>
      </c>
      <c r="G11" s="4">
        <v>4</v>
      </c>
      <c r="H11" s="4">
        <v>8</v>
      </c>
      <c r="I11" s="4">
        <v>11</v>
      </c>
      <c r="J11" s="12"/>
    </row>
    <row r="12" spans="1:10" x14ac:dyDescent="0.35">
      <c r="A12" s="3"/>
      <c r="B12" s="4"/>
      <c r="C12" s="4"/>
      <c r="D12" s="4"/>
      <c r="E12" s="4"/>
      <c r="F12" s="4"/>
      <c r="G12" s="4"/>
      <c r="H12" s="4"/>
      <c r="I12" s="4"/>
      <c r="J12" s="12"/>
    </row>
    <row r="13" spans="1:10" x14ac:dyDescent="0.35">
      <c r="A13" s="3"/>
      <c r="B13" s="1" t="s">
        <v>103</v>
      </c>
      <c r="C13" s="4"/>
      <c r="D13" s="4"/>
      <c r="E13" s="4"/>
      <c r="F13" s="4"/>
      <c r="G13" s="4"/>
      <c r="H13" s="4"/>
      <c r="I13" s="4"/>
      <c r="J13" s="12"/>
    </row>
    <row r="14" spans="1:10" x14ac:dyDescent="0.35">
      <c r="A14" s="5" t="s">
        <v>104</v>
      </c>
      <c r="B14" s="15">
        <v>60</v>
      </c>
      <c r="C14" s="40">
        <v>60</v>
      </c>
      <c r="D14" s="41">
        <v>100</v>
      </c>
      <c r="F14" s="13" t="s">
        <v>85</v>
      </c>
      <c r="G14" s="4"/>
      <c r="H14" s="4"/>
      <c r="I14" s="4"/>
      <c r="J14" s="12"/>
    </row>
    <row r="15" spans="1:10" x14ac:dyDescent="0.35">
      <c r="A15" s="3"/>
      <c r="C15" s="37" t="s">
        <v>102</v>
      </c>
      <c r="E15" s="4"/>
      <c r="F15" s="4"/>
      <c r="G15" s="4"/>
      <c r="H15" s="4"/>
      <c r="I15" s="4"/>
      <c r="J15" s="12"/>
    </row>
    <row r="16" spans="1:10" x14ac:dyDescent="0.35">
      <c r="A16" s="3"/>
      <c r="C16" s="37"/>
      <c r="D16" s="39" t="s">
        <v>101</v>
      </c>
      <c r="E16" s="4"/>
      <c r="F16" s="4"/>
      <c r="G16" s="4"/>
      <c r="H16" s="4"/>
      <c r="I16" s="4"/>
      <c r="J16" s="12"/>
    </row>
    <row r="17" spans="1:12" x14ac:dyDescent="0.35">
      <c r="J17" s="12"/>
    </row>
    <row r="18" spans="1:12" x14ac:dyDescent="0.35">
      <c r="A18" s="5" t="s">
        <v>26</v>
      </c>
      <c r="B18" s="15">
        <v>9</v>
      </c>
      <c r="C18" s="15">
        <v>9</v>
      </c>
      <c r="D18" s="15">
        <v>9</v>
      </c>
      <c r="E18" s="15">
        <v>9</v>
      </c>
      <c r="F18" s="15">
        <v>9</v>
      </c>
      <c r="G18" s="15">
        <v>10</v>
      </c>
      <c r="H18" s="15">
        <v>11</v>
      </c>
      <c r="I18" s="15">
        <v>14</v>
      </c>
      <c r="J18" s="11" t="s">
        <v>106</v>
      </c>
    </row>
    <row r="19" spans="1:12" x14ac:dyDescent="0.35">
      <c r="A19" s="3" t="s">
        <v>16</v>
      </c>
      <c r="B19">
        <v>9</v>
      </c>
      <c r="C19">
        <v>9</v>
      </c>
      <c r="D19">
        <v>9</v>
      </c>
      <c r="E19">
        <v>9</v>
      </c>
      <c r="F19">
        <v>9</v>
      </c>
      <c r="G19">
        <v>10</v>
      </c>
      <c r="H19">
        <v>11</v>
      </c>
      <c r="I19">
        <v>14</v>
      </c>
      <c r="J19" s="12"/>
    </row>
    <row r="20" spans="1:12" x14ac:dyDescent="0.35">
      <c r="J20" s="12"/>
    </row>
    <row r="21" spans="1:12" x14ac:dyDescent="0.35">
      <c r="A21" s="5" t="s">
        <v>27</v>
      </c>
      <c r="B21" s="15">
        <v>14</v>
      </c>
      <c r="C21" s="15">
        <v>14</v>
      </c>
      <c r="D21" s="15">
        <v>14</v>
      </c>
      <c r="E21" s="15">
        <v>14</v>
      </c>
      <c r="F21" s="15">
        <v>14</v>
      </c>
      <c r="G21" s="15">
        <v>15</v>
      </c>
      <c r="H21" s="15">
        <v>17</v>
      </c>
      <c r="I21" s="15">
        <v>20</v>
      </c>
      <c r="J21" s="11" t="s">
        <v>105</v>
      </c>
    </row>
    <row r="22" spans="1:12" x14ac:dyDescent="0.35">
      <c r="A22" s="3" t="s">
        <v>16</v>
      </c>
      <c r="B22">
        <v>14</v>
      </c>
      <c r="C22">
        <v>14</v>
      </c>
      <c r="D22">
        <v>14</v>
      </c>
      <c r="E22">
        <v>14</v>
      </c>
      <c r="F22">
        <v>14</v>
      </c>
      <c r="G22">
        <v>15</v>
      </c>
      <c r="H22">
        <v>17</v>
      </c>
      <c r="I22">
        <v>20</v>
      </c>
      <c r="J22" s="12"/>
    </row>
    <row r="23" spans="1:12" x14ac:dyDescent="0.35">
      <c r="A23" s="3"/>
      <c r="J23" s="12"/>
    </row>
    <row r="24" spans="1:12" x14ac:dyDescent="0.35">
      <c r="A24" s="23" t="s">
        <v>60</v>
      </c>
      <c r="B24" s="14">
        <v>1.18</v>
      </c>
      <c r="C24" t="s">
        <v>65</v>
      </c>
      <c r="J24" s="12"/>
    </row>
    <row r="25" spans="1:12" x14ac:dyDescent="0.35">
      <c r="A25" s="3"/>
      <c r="J25" s="12"/>
    </row>
    <row r="26" spans="1:12" x14ac:dyDescent="0.35">
      <c r="A26" s="1"/>
      <c r="J26" s="12"/>
    </row>
    <row r="27" spans="1:12" x14ac:dyDescent="0.35">
      <c r="A27" s="1" t="s">
        <v>58</v>
      </c>
      <c r="B27" s="14">
        <v>700</v>
      </c>
      <c r="C27" t="s">
        <v>66</v>
      </c>
      <c r="J27" s="12"/>
    </row>
    <row r="28" spans="1:12" x14ac:dyDescent="0.35">
      <c r="A28" s="1" t="s">
        <v>57</v>
      </c>
      <c r="B28" s="14">
        <v>150</v>
      </c>
      <c r="C28" t="s">
        <v>66</v>
      </c>
      <c r="J28" s="10"/>
    </row>
    <row r="29" spans="1:12" x14ac:dyDescent="0.35">
      <c r="A29" s="1" t="s">
        <v>78</v>
      </c>
      <c r="B29" s="14">
        <v>16000</v>
      </c>
      <c r="C29" t="s">
        <v>66</v>
      </c>
      <c r="J29" s="10"/>
    </row>
    <row r="30" spans="1:12" x14ac:dyDescent="0.35">
      <c r="J30" s="10"/>
    </row>
    <row r="31" spans="1:12" x14ac:dyDescent="0.35">
      <c r="A31" s="1" t="s">
        <v>12</v>
      </c>
      <c r="B31" s="1" t="s">
        <v>103</v>
      </c>
      <c r="J31" s="10"/>
    </row>
    <row r="32" spans="1:12" x14ac:dyDescent="0.35">
      <c r="A32" s="5" t="s">
        <v>86</v>
      </c>
      <c r="B32" s="21">
        <v>30</v>
      </c>
      <c r="C32" s="35">
        <v>30</v>
      </c>
      <c r="D32" s="38">
        <v>60</v>
      </c>
      <c r="F32" t="s">
        <v>67</v>
      </c>
      <c r="L32" s="10"/>
    </row>
    <row r="33" spans="1:6" x14ac:dyDescent="0.35">
      <c r="A33" s="5" t="s">
        <v>88</v>
      </c>
      <c r="B33" s="21">
        <v>70</v>
      </c>
      <c r="C33" s="35">
        <v>70</v>
      </c>
      <c r="D33" s="38">
        <v>90</v>
      </c>
      <c r="F33" t="s">
        <v>79</v>
      </c>
    </row>
    <row r="34" spans="1:6" x14ac:dyDescent="0.35">
      <c r="A34" s="5" t="s">
        <v>87</v>
      </c>
      <c r="B34" s="21">
        <v>60</v>
      </c>
      <c r="C34" s="35">
        <v>60</v>
      </c>
      <c r="D34" s="38">
        <v>90</v>
      </c>
      <c r="F34" t="s">
        <v>67</v>
      </c>
    </row>
    <row r="35" spans="1:6" x14ac:dyDescent="0.35">
      <c r="A35" s="5" t="s">
        <v>89</v>
      </c>
      <c r="B35" s="21">
        <v>85</v>
      </c>
      <c r="C35" s="36">
        <v>85</v>
      </c>
      <c r="D35" s="38">
        <v>95</v>
      </c>
      <c r="F35" t="s">
        <v>79</v>
      </c>
    </row>
    <row r="36" spans="1:6" x14ac:dyDescent="0.35">
      <c r="C36" s="37" t="s">
        <v>102</v>
      </c>
    </row>
    <row r="37" spans="1:6" x14ac:dyDescent="0.35">
      <c r="D37" s="39" t="s">
        <v>101</v>
      </c>
    </row>
    <row r="38" spans="1:6" x14ac:dyDescent="0.35">
      <c r="A38" s="1" t="s">
        <v>20</v>
      </c>
    </row>
    <row r="39" spans="1:6" x14ac:dyDescent="0.35">
      <c r="A39" s="5" t="s">
        <v>28</v>
      </c>
      <c r="B39" s="21">
        <v>0</v>
      </c>
      <c r="C39" s="10">
        <v>0</v>
      </c>
      <c r="E39" t="s">
        <v>90</v>
      </c>
    </row>
    <row r="40" spans="1:6" x14ac:dyDescent="0.35">
      <c r="A40" s="5" t="s">
        <v>21</v>
      </c>
      <c r="B40" s="21">
        <v>70</v>
      </c>
      <c r="C40" s="10">
        <v>70</v>
      </c>
      <c r="E40" t="s">
        <v>68</v>
      </c>
    </row>
    <row r="41" spans="1:6" x14ac:dyDescent="0.35">
      <c r="C41" s="3" t="s">
        <v>16</v>
      </c>
    </row>
    <row r="44" spans="1:6" hidden="1" x14ac:dyDescent="0.35">
      <c r="A44" t="s">
        <v>19</v>
      </c>
      <c r="C44">
        <v>5</v>
      </c>
    </row>
    <row r="45" spans="1:6" hidden="1" x14ac:dyDescent="0.35">
      <c r="A45" s="8" t="s">
        <v>31</v>
      </c>
      <c r="B45" s="8">
        <f>B24^(1/7)</f>
        <v>1.0239266772263962</v>
      </c>
      <c r="C45" s="8">
        <f>IF(C44=5,B45,IF(C44=6,1,IF(C44=7,0.85^(1/5),"")))</f>
        <v>1.0239266772263962</v>
      </c>
    </row>
    <row r="46" spans="1:6" hidden="1" x14ac:dyDescent="0.35"/>
    <row r="47" spans="1:6" hidden="1" x14ac:dyDescent="0.35"/>
    <row r="48" spans="1:6" hidden="1" x14ac:dyDescent="0.35">
      <c r="A48" t="s">
        <v>92</v>
      </c>
      <c r="B48">
        <f>(1-$B$33/100)/(1-$B$32/100)</f>
        <v>0.42857142857142866</v>
      </c>
    </row>
    <row r="49" spans="1:10" hidden="1" x14ac:dyDescent="0.35">
      <c r="A49" t="s">
        <v>93</v>
      </c>
      <c r="B49">
        <f>(1-$B$35/100)/(1-$B$34/100)</f>
        <v>0.37500000000000006</v>
      </c>
    </row>
    <row r="50" spans="1:10" hidden="1" x14ac:dyDescent="0.35"/>
    <row r="51" spans="1:10" hidden="1" x14ac:dyDescent="0.35">
      <c r="A51" t="s">
        <v>94</v>
      </c>
      <c r="B51">
        <f>1-B52-B53</f>
        <v>1</v>
      </c>
      <c r="C51">
        <f t="shared" ref="C51:I51" si="0">1-C52-C53</f>
        <v>0.5</v>
      </c>
      <c r="D51">
        <f t="shared" si="0"/>
        <v>0.4</v>
      </c>
      <c r="E51">
        <f t="shared" si="0"/>
        <v>0.4</v>
      </c>
      <c r="F51">
        <f t="shared" si="0"/>
        <v>0.30000000000000004</v>
      </c>
      <c r="G51">
        <f t="shared" si="0"/>
        <v>0.30000000000000004</v>
      </c>
      <c r="H51">
        <f t="shared" si="0"/>
        <v>0.14999999999999997</v>
      </c>
      <c r="I51">
        <f t="shared" si="0"/>
        <v>0.10000000000000002</v>
      </c>
    </row>
    <row r="52" spans="1:10" hidden="1" x14ac:dyDescent="0.35">
      <c r="A52" t="s">
        <v>91</v>
      </c>
      <c r="B52">
        <f>(B4-B5)/100</f>
        <v>0</v>
      </c>
      <c r="C52">
        <f t="shared" ref="C52:I52" si="1">(C4-C5)/100</f>
        <v>0.5</v>
      </c>
      <c r="D52">
        <f t="shared" si="1"/>
        <v>0.6</v>
      </c>
      <c r="E52">
        <f t="shared" si="1"/>
        <v>0.6</v>
      </c>
      <c r="F52">
        <f t="shared" si="1"/>
        <v>0.7</v>
      </c>
      <c r="G52">
        <f t="shared" si="1"/>
        <v>0.7</v>
      </c>
      <c r="H52">
        <f t="shared" si="1"/>
        <v>0.8</v>
      </c>
      <c r="I52">
        <f t="shared" si="1"/>
        <v>0.85</v>
      </c>
    </row>
    <row r="53" spans="1:10" hidden="1" x14ac:dyDescent="0.35">
      <c r="A53" t="s">
        <v>95</v>
      </c>
      <c r="B53">
        <f>B5/100</f>
        <v>0</v>
      </c>
      <c r="C53">
        <f t="shared" ref="C53:I53" si="2">C5/100</f>
        <v>0</v>
      </c>
      <c r="D53">
        <f t="shared" si="2"/>
        <v>0</v>
      </c>
      <c r="E53">
        <f t="shared" si="2"/>
        <v>0</v>
      </c>
      <c r="F53">
        <f t="shared" si="2"/>
        <v>0</v>
      </c>
      <c r="G53">
        <f t="shared" si="2"/>
        <v>0</v>
      </c>
      <c r="H53">
        <f t="shared" si="2"/>
        <v>0.05</v>
      </c>
      <c r="I53">
        <f t="shared" si="2"/>
        <v>0.05</v>
      </c>
    </row>
    <row r="54" spans="1:10" hidden="1" x14ac:dyDescent="0.35"/>
    <row r="55" spans="1:10" hidden="1" x14ac:dyDescent="0.35">
      <c r="A55" t="s">
        <v>97</v>
      </c>
      <c r="B55">
        <f>B51</f>
        <v>1</v>
      </c>
      <c r="C55">
        <f t="shared" ref="C55:H55" si="3">C51</f>
        <v>0.5</v>
      </c>
      <c r="D55">
        <f t="shared" si="3"/>
        <v>0.4</v>
      </c>
      <c r="E55">
        <f t="shared" si="3"/>
        <v>0.4</v>
      </c>
      <c r="F55">
        <f t="shared" si="3"/>
        <v>0.30000000000000004</v>
      </c>
      <c r="G55">
        <f t="shared" si="3"/>
        <v>0.30000000000000004</v>
      </c>
      <c r="H55">
        <f t="shared" si="3"/>
        <v>0.14999999999999997</v>
      </c>
      <c r="I55">
        <f>I51</f>
        <v>0.10000000000000002</v>
      </c>
    </row>
    <row r="56" spans="1:10" hidden="1" x14ac:dyDescent="0.35">
      <c r="A56" t="s">
        <v>98</v>
      </c>
      <c r="B56">
        <f>B52*(1-$B$32/100)</f>
        <v>0</v>
      </c>
      <c r="C56">
        <f t="shared" ref="C56:H56" si="4">C52*(1-$B$32/100)</f>
        <v>0.35</v>
      </c>
      <c r="D56">
        <f t="shared" si="4"/>
        <v>0.42</v>
      </c>
      <c r="E56">
        <f t="shared" si="4"/>
        <v>0.42</v>
      </c>
      <c r="F56">
        <f t="shared" si="4"/>
        <v>0.48999999999999994</v>
      </c>
      <c r="G56">
        <f t="shared" si="4"/>
        <v>0.48999999999999994</v>
      </c>
      <c r="H56">
        <f t="shared" si="4"/>
        <v>0.55999999999999994</v>
      </c>
      <c r="I56">
        <f>I52*(1-$B$32/100)</f>
        <v>0.59499999999999997</v>
      </c>
    </row>
    <row r="57" spans="1:10" hidden="1" x14ac:dyDescent="0.35">
      <c r="A57" t="s">
        <v>99</v>
      </c>
      <c r="B57">
        <f>B53*(1-$B$34/100)</f>
        <v>0</v>
      </c>
      <c r="C57">
        <f t="shared" ref="C57:H57" si="5">C53*(1-$B$34/100)</f>
        <v>0</v>
      </c>
      <c r="D57">
        <f t="shared" si="5"/>
        <v>0</v>
      </c>
      <c r="E57">
        <f t="shared" si="5"/>
        <v>0</v>
      </c>
      <c r="F57">
        <f t="shared" si="5"/>
        <v>0</v>
      </c>
      <c r="G57">
        <f t="shared" si="5"/>
        <v>0</v>
      </c>
      <c r="H57">
        <f t="shared" si="5"/>
        <v>2.0000000000000004E-2</v>
      </c>
      <c r="I57">
        <f>I53*(1-$B$34/100)</f>
        <v>2.0000000000000004E-2</v>
      </c>
    </row>
    <row r="58" spans="1:10" hidden="1" x14ac:dyDescent="0.35"/>
    <row r="59" spans="1:10" hidden="1" x14ac:dyDescent="0.35">
      <c r="A59" t="s">
        <v>96</v>
      </c>
      <c r="B59">
        <f>SUM(B55:B57)</f>
        <v>1</v>
      </c>
      <c r="C59">
        <f t="shared" ref="C59:H59" si="6">SUM(C55:C57)</f>
        <v>0.85</v>
      </c>
      <c r="D59">
        <f t="shared" si="6"/>
        <v>0.82000000000000006</v>
      </c>
      <c r="E59">
        <f t="shared" si="6"/>
        <v>0.82000000000000006</v>
      </c>
      <c r="F59">
        <f t="shared" si="6"/>
        <v>0.79</v>
      </c>
      <c r="G59">
        <f t="shared" si="6"/>
        <v>0.79</v>
      </c>
      <c r="H59">
        <f t="shared" si="6"/>
        <v>0.73</v>
      </c>
      <c r="I59">
        <f>SUM(I55:I57)</f>
        <v>0.71499999999999997</v>
      </c>
    </row>
    <row r="60" spans="1:10" hidden="1" x14ac:dyDescent="0.35"/>
    <row r="61" spans="1:10" hidden="1" x14ac:dyDescent="0.35">
      <c r="A61" s="2" t="s">
        <v>14</v>
      </c>
      <c r="B61" s="6">
        <f t="shared" ref="B61:H61" si="7">B7/100*$B$14/100</f>
        <v>6.0000000000000001E-3</v>
      </c>
      <c r="C61" s="6">
        <f t="shared" si="7"/>
        <v>6.0000000000000001E-3</v>
      </c>
      <c r="D61" s="6">
        <f t="shared" si="7"/>
        <v>8.9999999999999993E-3</v>
      </c>
      <c r="E61" s="6">
        <f t="shared" si="7"/>
        <v>0.03</v>
      </c>
      <c r="F61" s="6">
        <f t="shared" si="7"/>
        <v>0.06</v>
      </c>
      <c r="G61" s="6">
        <f t="shared" si="7"/>
        <v>0.09</v>
      </c>
      <c r="H61" s="6">
        <f t="shared" si="7"/>
        <v>0.15</v>
      </c>
      <c r="I61" s="6">
        <f>I7/100*$B$14/100</f>
        <v>0.18</v>
      </c>
      <c r="J61" s="6"/>
    </row>
    <row r="62" spans="1:10" hidden="1" x14ac:dyDescent="0.35"/>
    <row r="63" spans="1:10" hidden="1" x14ac:dyDescent="0.35"/>
    <row r="64" spans="1:10" hidden="1" x14ac:dyDescent="0.35">
      <c r="A64" t="s">
        <v>13</v>
      </c>
      <c r="B64">
        <f>B55/B59*B61+B56/B59*B61*$B$48+B57/B59*B61*$B$49</f>
        <v>6.0000000000000001E-3</v>
      </c>
      <c r="C64">
        <f t="shared" ref="C64:H64" si="8">C55/C59*C61+C56/C59*C61*$B$48+C57/C59*C61*$B$49</f>
        <v>4.5882352941176473E-3</v>
      </c>
      <c r="D64">
        <f t="shared" si="8"/>
        <v>6.3658536585365849E-3</v>
      </c>
      <c r="E64">
        <f t="shared" si="8"/>
        <v>2.1219512195121949E-2</v>
      </c>
      <c r="F64">
        <f t="shared" si="8"/>
        <v>3.8734177215189874E-2</v>
      </c>
      <c r="G64">
        <f t="shared" si="8"/>
        <v>5.8101265822784812E-2</v>
      </c>
      <c r="H64">
        <f t="shared" si="8"/>
        <v>8.1678082191780826E-2</v>
      </c>
      <c r="I64">
        <f>I55/I59*I61+I56/I59*I61*$B$48+I57/I59*I61*$B$49</f>
        <v>9.1258741258741283E-2</v>
      </c>
    </row>
    <row r="65" spans="1:14" hidden="1" x14ac:dyDescent="0.35">
      <c r="A65" s="8" t="s">
        <v>22</v>
      </c>
      <c r="B65" s="8">
        <f>B64*(1-$B$39/100*$B$40/100)</f>
        <v>6.0000000000000001E-3</v>
      </c>
      <c r="C65" s="8">
        <f t="shared" ref="C65:I65" si="9">C64*(1-$B$39/100*$B$40/100)</f>
        <v>4.5882352941176473E-3</v>
      </c>
      <c r="D65" s="8">
        <f t="shared" si="9"/>
        <v>6.3658536585365849E-3</v>
      </c>
      <c r="E65" s="8">
        <f t="shared" si="9"/>
        <v>2.1219512195121949E-2</v>
      </c>
      <c r="F65" s="8">
        <f t="shared" si="9"/>
        <v>3.8734177215189874E-2</v>
      </c>
      <c r="G65" s="8">
        <f t="shared" si="9"/>
        <v>5.8101265822784812E-2</v>
      </c>
      <c r="H65" s="8">
        <f t="shared" si="9"/>
        <v>8.1678082191780826E-2</v>
      </c>
      <c r="I65" s="8">
        <f t="shared" si="9"/>
        <v>9.1258741258741283E-2</v>
      </c>
      <c r="J65" s="8"/>
    </row>
    <row r="66" spans="1:14" hidden="1" x14ac:dyDescent="0.35"/>
    <row r="67" spans="1:14" hidden="1" x14ac:dyDescent="0.35">
      <c r="A67" s="2" t="s">
        <v>15</v>
      </c>
      <c r="B67" s="7">
        <f>B10/100*$B$14/100</f>
        <v>5.9999999999999995E-4</v>
      </c>
      <c r="C67" s="7">
        <f t="shared" ref="C67:H67" si="10">C10/100*$B$14/100</f>
        <v>5.9999999999999995E-4</v>
      </c>
      <c r="D67" s="7">
        <f t="shared" si="10"/>
        <v>5.9999999999999995E-4</v>
      </c>
      <c r="E67" s="7">
        <f t="shared" si="10"/>
        <v>3.5999999999999999E-3</v>
      </c>
      <c r="F67" s="7">
        <f t="shared" si="10"/>
        <v>8.9999999999999993E-3</v>
      </c>
      <c r="G67" s="7">
        <f t="shared" si="10"/>
        <v>2.4E-2</v>
      </c>
      <c r="H67" s="7">
        <f t="shared" si="10"/>
        <v>4.8000000000000001E-2</v>
      </c>
      <c r="I67" s="7">
        <f>I10/100*$B$14/100</f>
        <v>6.6000000000000003E-2</v>
      </c>
      <c r="J67" s="7"/>
    </row>
    <row r="68" spans="1:14" hidden="1" x14ac:dyDescent="0.35">
      <c r="A68" s="8" t="s">
        <v>24</v>
      </c>
      <c r="B68" s="8">
        <f t="shared" ref="B68:H68" si="11">IF(B61=0,0,B67/B61)</f>
        <v>9.9999999999999992E-2</v>
      </c>
      <c r="C68" s="8">
        <f t="shared" si="11"/>
        <v>9.9999999999999992E-2</v>
      </c>
      <c r="D68" s="8">
        <f t="shared" si="11"/>
        <v>6.6666666666666666E-2</v>
      </c>
      <c r="E68" s="8">
        <f t="shared" si="11"/>
        <v>0.12</v>
      </c>
      <c r="F68" s="8">
        <f t="shared" si="11"/>
        <v>0.15</v>
      </c>
      <c r="G68" s="8">
        <f t="shared" si="11"/>
        <v>0.26666666666666666</v>
      </c>
      <c r="H68" s="8">
        <f t="shared" si="11"/>
        <v>0.32</v>
      </c>
      <c r="I68" s="8">
        <f>IF(I61=0,0,I67/I61)</f>
        <v>0.3666666666666667</v>
      </c>
      <c r="J68" s="8"/>
    </row>
    <row r="69" spans="1:14" hidden="1" x14ac:dyDescent="0.35">
      <c r="A69" s="7" t="s">
        <v>23</v>
      </c>
      <c r="B69" s="7">
        <f t="shared" ref="B69:H69" si="12">B68*B65</f>
        <v>5.9999999999999995E-4</v>
      </c>
      <c r="C69" s="7">
        <f t="shared" si="12"/>
        <v>4.5882352941176467E-4</v>
      </c>
      <c r="D69" s="7">
        <f t="shared" si="12"/>
        <v>4.2439024390243901E-4</v>
      </c>
      <c r="E69" s="7">
        <f t="shared" si="12"/>
        <v>2.5463414634146336E-3</v>
      </c>
      <c r="F69" s="7">
        <f t="shared" si="12"/>
        <v>5.8101265822784812E-3</v>
      </c>
      <c r="G69" s="7">
        <f t="shared" si="12"/>
        <v>1.549367088607595E-2</v>
      </c>
      <c r="H69" s="7">
        <f t="shared" si="12"/>
        <v>2.6136986301369864E-2</v>
      </c>
      <c r="I69" s="7">
        <f>I68*I65</f>
        <v>3.3461538461538473E-2</v>
      </c>
      <c r="J69" s="7"/>
    </row>
    <row r="70" spans="1:14" hidden="1" x14ac:dyDescent="0.35"/>
    <row r="71" spans="1:14" hidden="1" x14ac:dyDescent="0.35"/>
    <row r="72" spans="1:14" hidden="1" x14ac:dyDescent="0.35">
      <c r="A72" s="9" t="s">
        <v>18</v>
      </c>
      <c r="B72" s="9">
        <v>1</v>
      </c>
      <c r="C72" s="9">
        <v>1</v>
      </c>
      <c r="D72" s="9">
        <v>1</v>
      </c>
      <c r="E72" s="9">
        <v>1</v>
      </c>
      <c r="F72" s="9">
        <v>1</v>
      </c>
      <c r="G72" s="9">
        <v>2</v>
      </c>
      <c r="H72" s="9">
        <v>3</v>
      </c>
      <c r="I72" s="9">
        <v>4</v>
      </c>
      <c r="J72" s="9"/>
    </row>
    <row r="73" spans="1:14" hidden="1" x14ac:dyDescent="0.35"/>
    <row r="74" spans="1:14" hidden="1" x14ac:dyDescent="0.35">
      <c r="A74" s="8" t="s">
        <v>29</v>
      </c>
      <c r="B74" s="8">
        <f t="shared" ref="B74:I74" si="13">B18/3</f>
        <v>3</v>
      </c>
      <c r="C74" s="8">
        <f t="shared" si="13"/>
        <v>3</v>
      </c>
      <c r="D74" s="8">
        <f t="shared" si="13"/>
        <v>3</v>
      </c>
      <c r="E74" s="8">
        <f t="shared" si="13"/>
        <v>3</v>
      </c>
      <c r="F74" s="8">
        <f>F18/3</f>
        <v>3</v>
      </c>
      <c r="G74" s="8">
        <f t="shared" si="13"/>
        <v>3.3333333333333335</v>
      </c>
      <c r="H74" s="8">
        <f t="shared" si="13"/>
        <v>3.6666666666666665</v>
      </c>
      <c r="I74" s="8">
        <f t="shared" si="13"/>
        <v>4.666666666666667</v>
      </c>
      <c r="J74" s="8"/>
    </row>
    <row r="75" spans="1:14" hidden="1" x14ac:dyDescent="0.35">
      <c r="A75" s="8" t="s">
        <v>30</v>
      </c>
      <c r="B75" s="8">
        <f t="shared" ref="B75:I75" si="14">(B21-B18)/3</f>
        <v>1.6666666666666667</v>
      </c>
      <c r="C75" s="8">
        <f t="shared" si="14"/>
        <v>1.6666666666666667</v>
      </c>
      <c r="D75" s="8">
        <f t="shared" si="14"/>
        <v>1.6666666666666667</v>
      </c>
      <c r="E75" s="8">
        <f t="shared" si="14"/>
        <v>1.6666666666666667</v>
      </c>
      <c r="F75" s="8">
        <f t="shared" si="14"/>
        <v>1.6666666666666667</v>
      </c>
      <c r="G75" s="8">
        <f t="shared" si="14"/>
        <v>1.6666666666666667</v>
      </c>
      <c r="H75" s="8">
        <f t="shared" si="14"/>
        <v>2</v>
      </c>
      <c r="I75" s="8">
        <f t="shared" si="14"/>
        <v>2</v>
      </c>
      <c r="J75" s="8"/>
    </row>
    <row r="77" spans="1:14" ht="31" x14ac:dyDescent="0.7">
      <c r="B77" s="30" t="s">
        <v>54</v>
      </c>
      <c r="C77" s="1"/>
    </row>
    <row r="78" spans="1:14" x14ac:dyDescent="0.35">
      <c r="C78" s="18" t="s">
        <v>59</v>
      </c>
      <c r="F78" s="18"/>
      <c r="G78" s="18"/>
      <c r="H78" s="18" t="s">
        <v>80</v>
      </c>
      <c r="N78" t="s">
        <v>71</v>
      </c>
    </row>
    <row r="79" spans="1:14" x14ac:dyDescent="0.35">
      <c r="B79" t="s">
        <v>55</v>
      </c>
      <c r="C79" s="28">
        <f>J167</f>
        <v>739.97683377717931</v>
      </c>
      <c r="G79" t="s">
        <v>55</v>
      </c>
      <c r="H79" s="28">
        <f>J232</f>
        <v>144.17121796478824</v>
      </c>
      <c r="M79" t="s">
        <v>55</v>
      </c>
      <c r="N79" s="31">
        <f>J300</f>
        <v>23487.878867392516</v>
      </c>
    </row>
    <row r="80" spans="1:14" x14ac:dyDescent="0.35">
      <c r="B80" t="s">
        <v>56</v>
      </c>
      <c r="C80" s="17">
        <f>J174</f>
        <v>767.97465711251914</v>
      </c>
      <c r="G80" t="s">
        <v>56</v>
      </c>
      <c r="H80" s="17">
        <f>J239</f>
        <v>130.24491112707622</v>
      </c>
      <c r="M80" t="s">
        <v>56</v>
      </c>
      <c r="N80" s="32">
        <f>J307</f>
        <v>28653.872720564363</v>
      </c>
    </row>
    <row r="81" spans="1:67" x14ac:dyDescent="0.35">
      <c r="B81" t="s">
        <v>61</v>
      </c>
      <c r="C81" s="24">
        <f>J181</f>
        <v>861.23779886810144</v>
      </c>
      <c r="G81" t="s">
        <v>61</v>
      </c>
      <c r="H81" s="24">
        <f>J246</f>
        <v>129.00606129486249</v>
      </c>
      <c r="M81" t="s">
        <v>61</v>
      </c>
      <c r="N81" s="33">
        <f>J314</f>
        <v>33856.043552133364</v>
      </c>
    </row>
    <row r="82" spans="1:67" x14ac:dyDescent="0.35">
      <c r="B82" t="s">
        <v>62</v>
      </c>
      <c r="C82" s="26">
        <f>J188</f>
        <v>1010.6980601880155</v>
      </c>
      <c r="G82" t="s">
        <v>62</v>
      </c>
      <c r="H82" s="26">
        <f>J253</f>
        <v>148.26721399353622</v>
      </c>
      <c r="M82" t="s">
        <v>62</v>
      </c>
      <c r="N82" s="34">
        <f>J321</f>
        <v>39951.726487804175</v>
      </c>
    </row>
    <row r="84" spans="1:67" x14ac:dyDescent="0.35">
      <c r="C84" t="s">
        <v>69</v>
      </c>
    </row>
    <row r="85" spans="1:67" x14ac:dyDescent="0.35">
      <c r="B85" t="s">
        <v>55</v>
      </c>
      <c r="C85" s="29">
        <f>C79*2.5</f>
        <v>1849.9420844429483</v>
      </c>
    </row>
    <row r="86" spans="1:67" x14ac:dyDescent="0.35">
      <c r="B86" t="s">
        <v>56</v>
      </c>
      <c r="C86" s="22">
        <f>C80*2.5</f>
        <v>1919.9366427812979</v>
      </c>
    </row>
    <row r="87" spans="1:67" x14ac:dyDescent="0.35">
      <c r="B87" t="s">
        <v>61</v>
      </c>
      <c r="C87" s="25">
        <f>C81*2.5</f>
        <v>2153.0944971702538</v>
      </c>
    </row>
    <row r="88" spans="1:67" x14ac:dyDescent="0.35">
      <c r="B88" t="s">
        <v>62</v>
      </c>
      <c r="C88" s="27">
        <f>C82*2.5</f>
        <v>2526.7451504700384</v>
      </c>
    </row>
    <row r="90" spans="1:67" x14ac:dyDescent="0.35">
      <c r="C90" t="s">
        <v>70</v>
      </c>
    </row>
    <row r="91" spans="1:67" x14ac:dyDescent="0.35">
      <c r="B91" t="s">
        <v>55</v>
      </c>
      <c r="C91" s="29">
        <f>C79*4</f>
        <v>2959.9073351087172</v>
      </c>
    </row>
    <row r="92" spans="1:67" x14ac:dyDescent="0.35">
      <c r="B92" t="s">
        <v>56</v>
      </c>
      <c r="C92" s="22">
        <f>C80*4</f>
        <v>3071.8986284500766</v>
      </c>
    </row>
    <row r="93" spans="1:67" x14ac:dyDescent="0.35">
      <c r="B93" t="s">
        <v>61</v>
      </c>
      <c r="C93" s="25">
        <f>C81*4</f>
        <v>3444.9511954724057</v>
      </c>
    </row>
    <row r="94" spans="1:67" x14ac:dyDescent="0.35">
      <c r="B94" t="s">
        <v>62</v>
      </c>
      <c r="C94" s="27">
        <f>C82*4</f>
        <v>4042.7922407520618</v>
      </c>
    </row>
    <row r="96" spans="1:67" hidden="1" x14ac:dyDescent="0.35">
      <c r="A96" s="9" t="s">
        <v>46</v>
      </c>
      <c r="B96" s="9"/>
      <c r="C96" s="9"/>
      <c r="D96" s="9"/>
      <c r="E96" s="9"/>
      <c r="F96" s="9"/>
      <c r="G96" s="9"/>
      <c r="H96" s="9"/>
      <c r="I96" s="9"/>
      <c r="J96" s="9"/>
      <c r="M96" t="s">
        <v>49</v>
      </c>
      <c r="V96" t="s">
        <v>40</v>
      </c>
      <c r="AE96" t="s">
        <v>41</v>
      </c>
      <c r="AN96" t="s">
        <v>42</v>
      </c>
      <c r="AW96" t="s">
        <v>43</v>
      </c>
      <c r="BF96" t="s">
        <v>44</v>
      </c>
      <c r="BO96" t="s">
        <v>45</v>
      </c>
    </row>
    <row r="97" spans="1:74" hidden="1" x14ac:dyDescent="0.35">
      <c r="A97" s="9"/>
      <c r="B97" s="9" t="s">
        <v>25</v>
      </c>
      <c r="C97" s="9" t="s">
        <v>0</v>
      </c>
      <c r="D97" s="9" t="s">
        <v>1</v>
      </c>
      <c r="E97" s="9" t="s">
        <v>2</v>
      </c>
      <c r="F97" s="9" t="s">
        <v>3</v>
      </c>
      <c r="G97" s="9" t="s">
        <v>4</v>
      </c>
      <c r="H97" s="9" t="s">
        <v>5</v>
      </c>
      <c r="I97" s="9" t="s">
        <v>17</v>
      </c>
      <c r="J97" s="9" t="s">
        <v>47</v>
      </c>
      <c r="M97" t="s">
        <v>32</v>
      </c>
      <c r="N97" t="s">
        <v>33</v>
      </c>
      <c r="O97" t="s">
        <v>34</v>
      </c>
      <c r="P97" t="s">
        <v>35</v>
      </c>
      <c r="Q97" t="s">
        <v>36</v>
      </c>
      <c r="R97" t="s">
        <v>37</v>
      </c>
      <c r="S97" t="s">
        <v>38</v>
      </c>
      <c r="T97" t="s">
        <v>39</v>
      </c>
      <c r="V97" t="s">
        <v>32</v>
      </c>
      <c r="W97" t="s">
        <v>33</v>
      </c>
      <c r="X97" t="s">
        <v>34</v>
      </c>
      <c r="Y97" t="s">
        <v>35</v>
      </c>
      <c r="Z97" t="s">
        <v>36</v>
      </c>
      <c r="AA97" t="s">
        <v>37</v>
      </c>
      <c r="AB97" t="s">
        <v>38</v>
      </c>
      <c r="AC97" t="s">
        <v>39</v>
      </c>
      <c r="AE97" t="s">
        <v>32</v>
      </c>
      <c r="AF97" t="s">
        <v>33</v>
      </c>
      <c r="AG97" t="s">
        <v>34</v>
      </c>
      <c r="AH97" t="s">
        <v>35</v>
      </c>
      <c r="AI97" t="s">
        <v>36</v>
      </c>
      <c r="AJ97" t="s">
        <v>37</v>
      </c>
      <c r="AK97" t="s">
        <v>38</v>
      </c>
      <c r="AL97" t="s">
        <v>39</v>
      </c>
      <c r="AN97" t="s">
        <v>32</v>
      </c>
      <c r="AO97" t="s">
        <v>33</v>
      </c>
      <c r="AP97" t="s">
        <v>34</v>
      </c>
      <c r="AQ97" t="s">
        <v>35</v>
      </c>
      <c r="AR97" t="s">
        <v>36</v>
      </c>
      <c r="AS97" t="s">
        <v>37</v>
      </c>
      <c r="AT97" t="s">
        <v>38</v>
      </c>
      <c r="AU97" t="s">
        <v>39</v>
      </c>
      <c r="AW97" t="s">
        <v>32</v>
      </c>
      <c r="AX97" t="s">
        <v>33</v>
      </c>
      <c r="AY97" t="s">
        <v>34</v>
      </c>
      <c r="AZ97" t="s">
        <v>35</v>
      </c>
      <c r="BA97" t="s">
        <v>36</v>
      </c>
      <c r="BB97" t="s">
        <v>37</v>
      </c>
      <c r="BC97" t="s">
        <v>38</v>
      </c>
      <c r="BD97" t="s">
        <v>39</v>
      </c>
      <c r="BF97" t="s">
        <v>32</v>
      </c>
      <c r="BG97" t="s">
        <v>33</v>
      </c>
      <c r="BH97" t="s">
        <v>34</v>
      </c>
      <c r="BI97" t="s">
        <v>35</v>
      </c>
      <c r="BJ97" t="s">
        <v>36</v>
      </c>
      <c r="BK97" t="s">
        <v>37</v>
      </c>
      <c r="BL97" t="s">
        <v>38</v>
      </c>
      <c r="BM97" t="s">
        <v>39</v>
      </c>
      <c r="BO97" t="s">
        <v>32</v>
      </c>
      <c r="BP97" t="s">
        <v>33</v>
      </c>
      <c r="BQ97" t="s">
        <v>34</v>
      </c>
      <c r="BR97" t="s">
        <v>35</v>
      </c>
      <c r="BS97" t="s">
        <v>36</v>
      </c>
      <c r="BT97" t="s">
        <v>37</v>
      </c>
      <c r="BU97" t="s">
        <v>38</v>
      </c>
      <c r="BV97" t="s">
        <v>39</v>
      </c>
    </row>
    <row r="98" spans="1:74" hidden="1" x14ac:dyDescent="0.35">
      <c r="A98" s="9">
        <v>0</v>
      </c>
      <c r="B98" s="16">
        <f>M98</f>
        <v>133</v>
      </c>
      <c r="C98" s="16">
        <f t="shared" ref="C98:C129" si="15">N98</f>
        <v>235</v>
      </c>
      <c r="D98" s="16">
        <f t="shared" ref="D98:D129" si="16">O98</f>
        <v>728</v>
      </c>
      <c r="E98" s="16">
        <f t="shared" ref="E98:E129" si="17">P98</f>
        <v>472</v>
      </c>
      <c r="F98" s="16">
        <f t="shared" ref="F98:F129" si="18">Q98</f>
        <v>381</v>
      </c>
      <c r="G98" s="16">
        <f t="shared" ref="G98:G129" si="19">R98</f>
        <v>259</v>
      </c>
      <c r="H98" s="16">
        <f t="shared" ref="H98:H129" si="20">S98</f>
        <v>76</v>
      </c>
      <c r="I98" s="16">
        <f t="shared" ref="I98:I129" si="21">T98</f>
        <v>77</v>
      </c>
      <c r="J98" s="16">
        <f>SUM(B98:I98)</f>
        <v>2361</v>
      </c>
      <c r="L98">
        <v>0</v>
      </c>
      <c r="M98">
        <f t="shared" ref="M98:T98" si="22">B3</f>
        <v>133</v>
      </c>
      <c r="N98">
        <f t="shared" si="22"/>
        <v>235</v>
      </c>
      <c r="O98">
        <f t="shared" si="22"/>
        <v>728</v>
      </c>
      <c r="P98">
        <f t="shared" si="22"/>
        <v>472</v>
      </c>
      <c r="Q98">
        <f t="shared" si="22"/>
        <v>381</v>
      </c>
      <c r="R98">
        <f t="shared" si="22"/>
        <v>259</v>
      </c>
      <c r="S98">
        <f t="shared" si="22"/>
        <v>76</v>
      </c>
      <c r="T98">
        <f t="shared" si="22"/>
        <v>77</v>
      </c>
      <c r="V98">
        <v>0</v>
      </c>
      <c r="W98">
        <v>0</v>
      </c>
      <c r="X98">
        <v>0</v>
      </c>
      <c r="Y98">
        <v>0</v>
      </c>
      <c r="Z98">
        <v>0</v>
      </c>
      <c r="AA98">
        <f>($B$27-$B$28*2/3)/9*4</f>
        <v>266.66666666666669</v>
      </c>
      <c r="AB98">
        <v>0</v>
      </c>
      <c r="AC98">
        <v>0</v>
      </c>
      <c r="AE98">
        <v>0</v>
      </c>
      <c r="AF98">
        <v>0</v>
      </c>
      <c r="AG98">
        <v>0</v>
      </c>
      <c r="AH98">
        <v>0</v>
      </c>
      <c r="AI98">
        <v>0</v>
      </c>
      <c r="AJ98">
        <f>($B$27-$B$28*2/3)/9*3</f>
        <v>200</v>
      </c>
      <c r="AK98">
        <v>0</v>
      </c>
      <c r="AL98">
        <v>0</v>
      </c>
      <c r="AW98">
        <v>0</v>
      </c>
      <c r="AX98">
        <v>0</v>
      </c>
      <c r="AY98">
        <v>0</v>
      </c>
      <c r="AZ98">
        <v>0</v>
      </c>
      <c r="BA98">
        <v>0</v>
      </c>
      <c r="BB98">
        <f>$B$28/18*5</f>
        <v>41.666666666666671</v>
      </c>
      <c r="BC98">
        <v>0</v>
      </c>
      <c r="BD98">
        <v>0</v>
      </c>
      <c r="BF98">
        <v>0</v>
      </c>
      <c r="BG98">
        <v>0</v>
      </c>
      <c r="BH98">
        <v>0</v>
      </c>
      <c r="BI98">
        <v>0</v>
      </c>
      <c r="BJ98">
        <v>0</v>
      </c>
      <c r="BK98">
        <f>$B$28/18*4</f>
        <v>33.333333333333336</v>
      </c>
      <c r="BL98">
        <v>0</v>
      </c>
      <c r="BM98">
        <v>0</v>
      </c>
      <c r="BO98">
        <v>0</v>
      </c>
      <c r="BP98">
        <v>0</v>
      </c>
      <c r="BQ98">
        <v>0</v>
      </c>
      <c r="BR98">
        <v>0</v>
      </c>
      <c r="BS98">
        <v>0</v>
      </c>
      <c r="BT98">
        <f>$B$28/18*3</f>
        <v>25</v>
      </c>
      <c r="BU98">
        <v>0</v>
      </c>
      <c r="BV98">
        <v>0</v>
      </c>
    </row>
    <row r="99" spans="1:74" hidden="1" x14ac:dyDescent="0.35">
      <c r="A99" s="9">
        <v>1</v>
      </c>
      <c r="B99" s="16">
        <f t="shared" ref="B99:B129" si="23">M99</f>
        <v>136.18224807111071</v>
      </c>
      <c r="C99" s="16">
        <f t="shared" si="15"/>
        <v>240.6227691482031</v>
      </c>
      <c r="D99" s="16">
        <f t="shared" si="16"/>
        <v>745.41862102081643</v>
      </c>
      <c r="E99" s="16">
        <f t="shared" si="17"/>
        <v>483.29339165085901</v>
      </c>
      <c r="F99" s="16">
        <f t="shared" si="18"/>
        <v>390.11606402325697</v>
      </c>
      <c r="G99" s="16">
        <f t="shared" si="19"/>
        <v>265.19700940163659</v>
      </c>
      <c r="H99" s="16">
        <f t="shared" si="20"/>
        <v>77.818427469206114</v>
      </c>
      <c r="I99" s="16">
        <f t="shared" si="21"/>
        <v>78.842354146432513</v>
      </c>
      <c r="J99" s="16">
        <f t="shared" ref="J99:J158" si="24">SUM(B99:I99)</f>
        <v>2417.4908849315216</v>
      </c>
      <c r="L99">
        <v>1</v>
      </c>
      <c r="M99">
        <f t="shared" ref="M99:M128" si="25">M98*$B$45</f>
        <v>136.18224807111071</v>
      </c>
      <c r="N99">
        <f t="shared" ref="N99:N128" si="26">N98*$B$45</f>
        <v>240.6227691482031</v>
      </c>
      <c r="O99">
        <f t="shared" ref="O99:O128" si="27">O98*$B$45</f>
        <v>745.41862102081643</v>
      </c>
      <c r="P99">
        <f t="shared" ref="P99:P128" si="28">P98*$B$45</f>
        <v>483.29339165085901</v>
      </c>
      <c r="Q99">
        <f t="shared" ref="Q99:Q128" si="29">Q98*$B$45</f>
        <v>390.11606402325697</v>
      </c>
      <c r="R99">
        <f t="shared" ref="R99:R128" si="30">R98*$B$45</f>
        <v>265.19700940163659</v>
      </c>
      <c r="S99">
        <f t="shared" ref="S99:S128" si="31">S98*$B$45</f>
        <v>77.818427469206114</v>
      </c>
      <c r="T99">
        <f t="shared" ref="T99:T128" si="32">T98*$B$45</f>
        <v>78.842354146432513</v>
      </c>
      <c r="V99">
        <f>IF(V98+M98*B$65-V98/B$74&lt;0,0,V98+M98*B$65-V98/B$74)</f>
        <v>0.79800000000000004</v>
      </c>
      <c r="W99">
        <f>IF(W98+N98*C$65-W98/C$74&lt;0,0,W98+N98*C$65-W98/C$74)</f>
        <v>1.0782352941176472</v>
      </c>
      <c r="X99">
        <f>IF(X98+O98*D$65-X98/D$74&lt;0,0,X98+O98*D$65-X98/D$74)</f>
        <v>4.6343414634146338</v>
      </c>
      <c r="Y99">
        <f>IF(Y98+P98*E$65-Y98/E$74&lt;0,0,Y98+P98*E$65-Y98/E$74)</f>
        <v>10.015609756097559</v>
      </c>
      <c r="Z99">
        <f>IF(Z98+Q98*F$65-Z98/F$74&lt;0,0,Z98+Q98*F$65-Z98/F$74)</f>
        <v>14.757721518987342</v>
      </c>
      <c r="AA99">
        <f>IF(AA98+R98*G$65-AA98/G$74&lt;0,0,AA98+R98*G$65-AA98/G$74)</f>
        <v>201.71489451476793</v>
      </c>
      <c r="AB99">
        <f>IF(AB98+S98*H$65-AB98/H$74&lt;0,0,AB98+S98*H$65-AB98/H$74)</f>
        <v>6.2075342465753431</v>
      </c>
      <c r="AC99">
        <f>IF(AC98+T98*I$65-AC98/I$74&lt;0,0,AC98+T98*I$65-AC98/I$74)</f>
        <v>7.0269230769230786</v>
      </c>
      <c r="AE99">
        <f>IF(AE98+V98/B$74-AE98/B$74&lt;0,0,AE98+V98/B$74-AE98/B$74)</f>
        <v>0</v>
      </c>
      <c r="AF99">
        <f>IF(AF98+W98/C$74-AF98/C$74&lt;0,0,AF98+W98/C$74-AF98/C$74)</f>
        <v>0</v>
      </c>
      <c r="AG99">
        <f>IF(AG98+X98/D$74-AG98/D$74&lt;0,0,AG98+X98/D$74-AG98/D$74)</f>
        <v>0</v>
      </c>
      <c r="AH99">
        <f>IF(AH98+Y98/E$74-AH98/E$74&lt;0,0,AH98+Y98/E$74-AH98/E$74)</f>
        <v>0</v>
      </c>
      <c r="AI99">
        <f>IF(AI98+Z98/F$74-AI98/F$74&lt;0,0,AI98+Z98/F$74-AI98/F$74)</f>
        <v>0</v>
      </c>
      <c r="AJ99">
        <f>IF(AJ98+AA98/G$74-AJ98/G$74&lt;0,0,AJ98+AA98/G$74-AJ98/G$74)</f>
        <v>220</v>
      </c>
      <c r="AK99">
        <f>IF(AK98+AB98/H$74-AK98/H$74&lt;0,0,AK98+AB98/H$74-AK98/H$74)</f>
        <v>0</v>
      </c>
      <c r="AL99">
        <f>IF(AL98+AC98/I$74-AL98/I$74&lt;0,0,AL98+AC98/I$74-AL98/I$74)</f>
        <v>0</v>
      </c>
      <c r="AW99">
        <f>IF(AW98+AN222/B$74-AW98/B$75&lt;0,0,AW98+AN222/B$74-AW98/B$75)</f>
        <v>0</v>
      </c>
      <c r="AX99">
        <f t="shared" ref="AX99:BD99" si="33">IF(AX98+AO222/C$74-AX98/C$75&lt;0,0,AX98+AO222/C$74-AX98/C$75)</f>
        <v>0</v>
      </c>
      <c r="AY99">
        <f t="shared" si="33"/>
        <v>0</v>
      </c>
      <c r="AZ99">
        <f t="shared" si="33"/>
        <v>0</v>
      </c>
      <c r="BA99">
        <f t="shared" si="33"/>
        <v>0</v>
      </c>
      <c r="BB99">
        <f t="shared" si="33"/>
        <v>31.666666666666671</v>
      </c>
      <c r="BC99">
        <f t="shared" si="33"/>
        <v>0</v>
      </c>
      <c r="BD99">
        <f t="shared" si="33"/>
        <v>0</v>
      </c>
      <c r="BF99">
        <f>IF(BF98+AW98/B$75-BF98/B$75&lt;0,0,BF98+AW98/B$75-BF98/B$75)</f>
        <v>0</v>
      </c>
      <c r="BG99">
        <f t="shared" ref="BG99:BM114" si="34">IF(BG98+AX98/C$75-BG98/C$75&lt;0,0,BG98+AX98/C$75-BG98/C$75)</f>
        <v>0</v>
      </c>
      <c r="BH99">
        <f t="shared" si="34"/>
        <v>0</v>
      </c>
      <c r="BI99">
        <f t="shared" si="34"/>
        <v>0</v>
      </c>
      <c r="BJ99">
        <f t="shared" si="34"/>
        <v>0</v>
      </c>
      <c r="BK99">
        <f t="shared" si="34"/>
        <v>38.333333333333336</v>
      </c>
      <c r="BL99">
        <f t="shared" si="34"/>
        <v>0</v>
      </c>
      <c r="BM99">
        <f t="shared" si="34"/>
        <v>0</v>
      </c>
      <c r="BO99">
        <f>IF(BO98+BF98/B$75-BO98/B$75&lt;0,0,BO98+BF98/B$75-BO98/B$75)</f>
        <v>0</v>
      </c>
      <c r="BP99">
        <f t="shared" ref="BP99:BV114" si="35">IF(BP98+BG98/C$75-BP98/C$75&lt;0,0,BP98+BG98/C$75-BP98/C$75)</f>
        <v>0</v>
      </c>
      <c r="BQ99">
        <f t="shared" si="35"/>
        <v>0</v>
      </c>
      <c r="BR99">
        <f t="shared" si="35"/>
        <v>0</v>
      </c>
      <c r="BS99">
        <f t="shared" si="35"/>
        <v>0</v>
      </c>
      <c r="BT99">
        <f t="shared" si="35"/>
        <v>30</v>
      </c>
      <c r="BU99">
        <f t="shared" si="35"/>
        <v>0</v>
      </c>
      <c r="BV99">
        <f t="shared" si="35"/>
        <v>0</v>
      </c>
    </row>
    <row r="100" spans="1:74" hidden="1" x14ac:dyDescent="0.35">
      <c r="A100" s="9">
        <v>2</v>
      </c>
      <c r="B100" s="16">
        <f t="shared" si="23"/>
        <v>139.4406367646732</v>
      </c>
      <c r="C100" s="16">
        <f t="shared" si="15"/>
        <v>246.38007247893381</v>
      </c>
      <c r="D100" s="16">
        <f t="shared" si="16"/>
        <v>763.25401176452681</v>
      </c>
      <c r="E100" s="16">
        <f t="shared" si="17"/>
        <v>494.85699663853939</v>
      </c>
      <c r="F100" s="16">
        <f t="shared" si="18"/>
        <v>399.45024516797355</v>
      </c>
      <c r="G100" s="16">
        <f t="shared" si="19"/>
        <v>271.54229264699512</v>
      </c>
      <c r="H100" s="16">
        <f t="shared" si="20"/>
        <v>79.680363865527525</v>
      </c>
      <c r="I100" s="16">
        <f t="shared" si="21"/>
        <v>80.72878970586342</v>
      </c>
      <c r="J100" s="16">
        <f t="shared" si="24"/>
        <v>2475.3334090330327</v>
      </c>
      <c r="L100">
        <v>2</v>
      </c>
      <c r="M100">
        <f t="shared" si="25"/>
        <v>139.4406367646732</v>
      </c>
      <c r="N100">
        <f t="shared" si="26"/>
        <v>246.38007247893381</v>
      </c>
      <c r="O100">
        <f t="shared" si="27"/>
        <v>763.25401176452681</v>
      </c>
      <c r="P100">
        <f t="shared" si="28"/>
        <v>494.85699663853939</v>
      </c>
      <c r="Q100">
        <f t="shared" si="29"/>
        <v>399.45024516797355</v>
      </c>
      <c r="R100">
        <f t="shared" si="30"/>
        <v>271.54229264699512</v>
      </c>
      <c r="S100">
        <f t="shared" si="31"/>
        <v>79.680363865527525</v>
      </c>
      <c r="T100">
        <f t="shared" si="32"/>
        <v>80.72878970586342</v>
      </c>
      <c r="V100">
        <f t="shared" ref="V100:V158" si="36">IF(V99+M99*B$65-V99/B$74&lt;0,0,V99+M99*B$65-V99/B$74)</f>
        <v>1.3490934884266643</v>
      </c>
      <c r="W100">
        <f t="shared" ref="W100:W158" si="37">IF(W99+N99*C$65-W99/C$74&lt;0,0,W99+N99*C$65-W99/C$74)</f>
        <v>1.8228574113858733</v>
      </c>
      <c r="X100">
        <f t="shared" ref="X100:X158" si="38">IF(X99+O99*D$65-X99/D$74&lt;0,0,X99+O99*D$65-X99/D$74)</f>
        <v>7.8347868313764168</v>
      </c>
      <c r="Y100">
        <f t="shared" ref="Y100:Y158" si="39">IF(Y99+P99*E$65-Y99/E$74&lt;0,0,Y99+P99*E$65-Y99/E$74)</f>
        <v>16.932323188688962</v>
      </c>
      <c r="Z100">
        <f t="shared" ref="Z100:Z158" si="40">IF(Z99+Q99*F$65-Z99/F$74&lt;0,0,Z99+Q99*F$65-Z99/F$74)</f>
        <v>24.949305771027422</v>
      </c>
      <c r="AA100">
        <f t="shared" ref="AA100:AA158" si="41">IF(AA99+R99*G$65-AA99/G$74&lt;0,0,AA99+R99*G$65-AA99/G$74)</f>
        <v>156.60870809898961</v>
      </c>
      <c r="AB100">
        <f t="shared" ref="AB100:AB158" si="42">IF(AB99+S99*H$65-AB99/H$74&lt;0,0,AB99+S99*H$65-AB99/H$74)</f>
        <v>10.870630276010656</v>
      </c>
      <c r="AC100">
        <f t="shared" ref="AC100:AC158" si="43">IF(AC99+T99*I$65-AC99/I$74&lt;0,0,AC99+T99*I$65-AC99/I$74)</f>
        <v>12.71620784343318</v>
      </c>
      <c r="AE100">
        <f t="shared" ref="AE100:AE158" si="44">IF(AE99+V99/B$74-AE99/B$74&lt;0,0,AE99+V99/B$74-AE99/B$74)</f>
        <v>0.26600000000000001</v>
      </c>
      <c r="AF100">
        <f t="shared" ref="AF100:AF158" si="45">IF(AF99+W99/C$74-AF99/C$74&lt;0,0,AF99+W99/C$74-AF99/C$74)</f>
        <v>0.35941176470588238</v>
      </c>
      <c r="AG100">
        <f t="shared" ref="AG100:AG158" si="46">IF(AG99+X99/D$74-AG99/D$74&lt;0,0,AG99+X99/D$74-AG99/D$74)</f>
        <v>1.5447804878048779</v>
      </c>
      <c r="AH100">
        <f t="shared" ref="AH100:AH158" si="47">IF(AH99+Y99/E$74-AH99/E$74&lt;0,0,AH99+Y99/E$74-AH99/E$74)</f>
        <v>3.3385365853658531</v>
      </c>
      <c r="AI100">
        <f t="shared" ref="AI100:AI158" si="48">IF(AI99+Z99/F$74-AI99/F$74&lt;0,0,AI99+Z99/F$74-AI99/F$74)</f>
        <v>4.919240506329114</v>
      </c>
      <c r="AJ100">
        <f t="shared" ref="AJ100:AJ158" si="49">IF(AJ99+AA99/G$74-AJ99/G$74&lt;0,0,AJ99+AA99/G$74-AJ99/G$74)</f>
        <v>214.51446835443039</v>
      </c>
      <c r="AK100">
        <f t="shared" ref="AK100:AK158" si="50">IF(AK99+AB99/H$74-AK99/H$74&lt;0,0,AK99+AB99/H$74-AK99/H$74)</f>
        <v>1.6929638854296392</v>
      </c>
      <c r="AL100">
        <f t="shared" ref="AL100:AL158" si="51">IF(AL99+AC99/I$74-AL99/I$74&lt;0,0,AL99+AC99/I$74-AL99/I$74)</f>
        <v>1.505769230769231</v>
      </c>
      <c r="AW100">
        <f t="shared" ref="AW100:BD100" si="52">IF(AW99+AN223/B$74-AW99/B$75&lt;0,0,AW99+AN223/B$74-AW99/B$75)</f>
        <v>0</v>
      </c>
      <c r="AX100">
        <f t="shared" si="52"/>
        <v>0</v>
      </c>
      <c r="AY100">
        <f t="shared" si="52"/>
        <v>0</v>
      </c>
      <c r="AZ100">
        <f t="shared" si="52"/>
        <v>0</v>
      </c>
      <c r="BA100">
        <f t="shared" si="52"/>
        <v>0</v>
      </c>
      <c r="BB100">
        <f t="shared" si="52"/>
        <v>27.966666666666665</v>
      </c>
      <c r="BC100">
        <f t="shared" si="52"/>
        <v>0</v>
      </c>
      <c r="BD100">
        <f t="shared" si="52"/>
        <v>0</v>
      </c>
      <c r="BF100">
        <f t="shared" ref="BF100:BF158" si="53">IF(BF99+AW99/B$75-BF99/B$75&lt;0,0,BF99+AW99/B$75-BF99/B$75)</f>
        <v>0</v>
      </c>
      <c r="BG100">
        <f t="shared" si="34"/>
        <v>0</v>
      </c>
      <c r="BH100">
        <f t="shared" si="34"/>
        <v>0</v>
      </c>
      <c r="BI100">
        <f t="shared" si="34"/>
        <v>0</v>
      </c>
      <c r="BJ100">
        <f t="shared" si="34"/>
        <v>0</v>
      </c>
      <c r="BK100">
        <f t="shared" si="34"/>
        <v>34.333333333333343</v>
      </c>
      <c r="BL100">
        <f t="shared" si="34"/>
        <v>0</v>
      </c>
      <c r="BM100">
        <f t="shared" si="34"/>
        <v>0</v>
      </c>
      <c r="BO100">
        <f t="shared" ref="BO100:BO158" si="54">IF(BO99+BF99/B$75-BO99/B$75&lt;0,0,BO99+BF99/B$75-BO99/B$75)</f>
        <v>0</v>
      </c>
      <c r="BP100">
        <f t="shared" si="35"/>
        <v>0</v>
      </c>
      <c r="BQ100">
        <f t="shared" si="35"/>
        <v>0</v>
      </c>
      <c r="BR100">
        <f t="shared" si="35"/>
        <v>0</v>
      </c>
      <c r="BS100">
        <f t="shared" si="35"/>
        <v>0</v>
      </c>
      <c r="BT100">
        <f t="shared" si="35"/>
        <v>35</v>
      </c>
      <c r="BU100">
        <f t="shared" si="35"/>
        <v>0</v>
      </c>
      <c r="BV100">
        <f t="shared" si="35"/>
        <v>0</v>
      </c>
    </row>
    <row r="101" spans="1:74" hidden="1" x14ac:dyDescent="0.35">
      <c r="A101" s="9">
        <v>3</v>
      </c>
      <c r="B101" s="16">
        <f t="shared" si="23"/>
        <v>142.7769878727847</v>
      </c>
      <c r="C101" s="16">
        <f t="shared" si="15"/>
        <v>252.27512894815337</v>
      </c>
      <c r="D101" s="16">
        <f t="shared" si="16"/>
        <v>781.51614414576864</v>
      </c>
      <c r="E101" s="16">
        <f t="shared" si="17"/>
        <v>506.69728027033352</v>
      </c>
      <c r="F101" s="16">
        <f t="shared" si="18"/>
        <v>409.00776225211246</v>
      </c>
      <c r="G101" s="16">
        <f t="shared" si="19"/>
        <v>278.03939743647538</v>
      </c>
      <c r="H101" s="16">
        <f t="shared" si="20"/>
        <v>81.586850213019801</v>
      </c>
      <c r="I101" s="16">
        <f t="shared" si="21"/>
        <v>82.660361400033224</v>
      </c>
      <c r="J101" s="16">
        <f t="shared" si="24"/>
        <v>2534.5599125386807</v>
      </c>
      <c r="L101">
        <v>3</v>
      </c>
      <c r="M101">
        <f t="shared" si="25"/>
        <v>142.7769878727847</v>
      </c>
      <c r="N101">
        <f t="shared" si="26"/>
        <v>252.27512894815337</v>
      </c>
      <c r="O101">
        <f t="shared" si="27"/>
        <v>781.51614414576864</v>
      </c>
      <c r="P101">
        <f t="shared" si="28"/>
        <v>506.69728027033352</v>
      </c>
      <c r="Q101">
        <f t="shared" si="29"/>
        <v>409.00776225211246</v>
      </c>
      <c r="R101">
        <f t="shared" si="30"/>
        <v>278.03939743647538</v>
      </c>
      <c r="S101">
        <f t="shared" si="31"/>
        <v>81.586850213019801</v>
      </c>
      <c r="T101">
        <f t="shared" si="32"/>
        <v>82.660361400033224</v>
      </c>
      <c r="V101">
        <f t="shared" si="36"/>
        <v>1.7360394795391489</v>
      </c>
      <c r="W101">
        <f t="shared" si="37"/>
        <v>2.345688018572357</v>
      </c>
      <c r="X101">
        <f t="shared" si="38"/>
        <v>10.081954564101551</v>
      </c>
      <c r="Y101">
        <f t="shared" si="39"/>
        <v>21.788839534138884</v>
      </c>
      <c r="Z101">
        <f t="shared" si="40"/>
        <v>32.105247099005616</v>
      </c>
      <c r="AA101">
        <f t="shared" si="41"/>
        <v>125.40304659650423</v>
      </c>
      <c r="AB101">
        <f t="shared" si="42"/>
        <v>14.414052236887308</v>
      </c>
      <c r="AC101">
        <f t="shared" si="43"/>
        <v>17.358513894596225</v>
      </c>
      <c r="AE101">
        <f t="shared" si="44"/>
        <v>0.62703116280888804</v>
      </c>
      <c r="AF101">
        <f t="shared" si="45"/>
        <v>0.84722698026587939</v>
      </c>
      <c r="AG101">
        <f t="shared" si="46"/>
        <v>3.6414492689953906</v>
      </c>
      <c r="AH101">
        <f t="shared" si="47"/>
        <v>7.8697987864735568</v>
      </c>
      <c r="AI101">
        <f t="shared" si="48"/>
        <v>11.595928927895217</v>
      </c>
      <c r="AJ101">
        <f t="shared" si="49"/>
        <v>197.14274027779817</v>
      </c>
      <c r="AK101">
        <f t="shared" si="50"/>
        <v>4.195963810133553</v>
      </c>
      <c r="AL101">
        <f t="shared" si="51"/>
        <v>3.9080060763400772</v>
      </c>
      <c r="AW101">
        <f t="shared" ref="AW101:BD101" si="55">IF(AW100+AN224/B$74-AW100/B$75&lt;0,0,AW100+AN224/B$74-AW100/B$75)</f>
        <v>0</v>
      </c>
      <c r="AX101">
        <f t="shared" si="55"/>
        <v>0</v>
      </c>
      <c r="AY101">
        <f t="shared" si="55"/>
        <v>0</v>
      </c>
      <c r="AZ101">
        <f t="shared" si="55"/>
        <v>0</v>
      </c>
      <c r="BA101">
        <f t="shared" si="55"/>
        <v>0</v>
      </c>
      <c r="BB101">
        <f t="shared" si="55"/>
        <v>27.176666666666666</v>
      </c>
      <c r="BC101">
        <f t="shared" si="55"/>
        <v>0</v>
      </c>
      <c r="BD101">
        <f t="shared" si="55"/>
        <v>0</v>
      </c>
      <c r="BF101">
        <f t="shared" si="53"/>
        <v>0</v>
      </c>
      <c r="BG101">
        <f t="shared" si="34"/>
        <v>0</v>
      </c>
      <c r="BH101">
        <f t="shared" si="34"/>
        <v>0</v>
      </c>
      <c r="BI101">
        <f t="shared" si="34"/>
        <v>0</v>
      </c>
      <c r="BJ101">
        <f t="shared" si="34"/>
        <v>0</v>
      </c>
      <c r="BK101">
        <f t="shared" si="34"/>
        <v>30.513333333333339</v>
      </c>
      <c r="BL101">
        <f t="shared" si="34"/>
        <v>0</v>
      </c>
      <c r="BM101">
        <f t="shared" si="34"/>
        <v>0</v>
      </c>
      <c r="BO101">
        <f t="shared" si="54"/>
        <v>0</v>
      </c>
      <c r="BP101">
        <f t="shared" si="35"/>
        <v>0</v>
      </c>
      <c r="BQ101">
        <f t="shared" si="35"/>
        <v>0</v>
      </c>
      <c r="BR101">
        <f t="shared" si="35"/>
        <v>0</v>
      </c>
      <c r="BS101">
        <f t="shared" si="35"/>
        <v>0</v>
      </c>
      <c r="BT101">
        <f t="shared" si="35"/>
        <v>34.600000000000009</v>
      </c>
      <c r="BU101">
        <f t="shared" si="35"/>
        <v>0</v>
      </c>
      <c r="BV101">
        <f t="shared" si="35"/>
        <v>0</v>
      </c>
    </row>
    <row r="102" spans="1:74" hidden="1" x14ac:dyDescent="0.35">
      <c r="A102" s="9">
        <v>4</v>
      </c>
      <c r="B102" s="16">
        <f t="shared" si="23"/>
        <v>146.1931667769739</v>
      </c>
      <c r="C102" s="16">
        <f t="shared" si="15"/>
        <v>258.31123453074332</v>
      </c>
      <c r="D102" s="16">
        <f t="shared" si="16"/>
        <v>800.2152286739622</v>
      </c>
      <c r="E102" s="16">
        <f t="shared" si="17"/>
        <v>518.82086254685464</v>
      </c>
      <c r="F102" s="16">
        <f t="shared" si="18"/>
        <v>418.79395896260934</v>
      </c>
      <c r="G102" s="16">
        <f t="shared" si="19"/>
        <v>284.69195635515962</v>
      </c>
      <c r="H102" s="16">
        <f t="shared" si="20"/>
        <v>83.538952443985053</v>
      </c>
      <c r="I102" s="16">
        <f t="shared" si="21"/>
        <v>84.638149186669082</v>
      </c>
      <c r="J102" s="16">
        <f t="shared" si="24"/>
        <v>2595.2035094769572</v>
      </c>
      <c r="L102">
        <v>4</v>
      </c>
      <c r="M102">
        <f t="shared" si="25"/>
        <v>146.1931667769739</v>
      </c>
      <c r="N102">
        <f t="shared" si="26"/>
        <v>258.31123453074332</v>
      </c>
      <c r="O102">
        <f t="shared" si="27"/>
        <v>800.2152286739622</v>
      </c>
      <c r="P102">
        <f t="shared" si="28"/>
        <v>518.82086254685464</v>
      </c>
      <c r="Q102">
        <f t="shared" si="29"/>
        <v>418.79395896260934</v>
      </c>
      <c r="R102">
        <f t="shared" si="30"/>
        <v>284.69195635515962</v>
      </c>
      <c r="S102">
        <f t="shared" si="31"/>
        <v>83.538952443985053</v>
      </c>
      <c r="T102">
        <f t="shared" si="32"/>
        <v>84.638149186669082</v>
      </c>
      <c r="V102">
        <f t="shared" si="36"/>
        <v>2.0140215802628076</v>
      </c>
      <c r="W102">
        <f t="shared" si="37"/>
        <v>2.7212896628495691</v>
      </c>
      <c r="X102">
        <f t="shared" si="38"/>
        <v>11.696320448150114</v>
      </c>
      <c r="Y102">
        <f t="shared" si="39"/>
        <v>25.277762140690722</v>
      </c>
      <c r="Z102">
        <f t="shared" si="40"/>
        <v>37.246077211465312</v>
      </c>
      <c r="AA102">
        <f t="shared" si="41"/>
        <v>103.93657355721653</v>
      </c>
      <c r="AB102">
        <f t="shared" si="42"/>
        <v>17.146804538840129</v>
      </c>
      <c r="AC102">
        <f t="shared" si="43"/>
        <v>21.182312879113855</v>
      </c>
      <c r="AE102">
        <f t="shared" si="44"/>
        <v>0.9967006017189749</v>
      </c>
      <c r="AF102">
        <f t="shared" si="45"/>
        <v>1.3467139930347052</v>
      </c>
      <c r="AG102">
        <f t="shared" si="46"/>
        <v>5.7882843673641107</v>
      </c>
      <c r="AH102">
        <f t="shared" si="47"/>
        <v>12.509479035695332</v>
      </c>
      <c r="AI102">
        <f t="shared" si="48"/>
        <v>18.43236831826535</v>
      </c>
      <c r="AJ102">
        <f t="shared" si="49"/>
        <v>175.62083217340998</v>
      </c>
      <c r="AK102">
        <f t="shared" si="50"/>
        <v>6.9827151992482133</v>
      </c>
      <c r="AL102">
        <f t="shared" si="51"/>
        <v>6.7902577516806799</v>
      </c>
      <c r="AW102">
        <f t="shared" ref="AW102:BD102" si="56">IF(AW101+AN225/B$74-AW101/B$75&lt;0,0,AW101+AN225/B$74-AW101/B$75)</f>
        <v>2.9555555555555555E-3</v>
      </c>
      <c r="AX102">
        <f t="shared" si="56"/>
        <v>3.9934640522875818E-3</v>
      </c>
      <c r="AY102">
        <f t="shared" si="56"/>
        <v>1.144281842818428E-2</v>
      </c>
      <c r="AZ102">
        <f t="shared" si="56"/>
        <v>4.4513821138211368E-2</v>
      </c>
      <c r="BA102">
        <f t="shared" si="56"/>
        <v>8.1987341772151903E-2</v>
      </c>
      <c r="BB102">
        <f t="shared" si="56"/>
        <v>27.212013907173002</v>
      </c>
      <c r="BC102">
        <f t="shared" si="56"/>
        <v>4.029533876063935E-2</v>
      </c>
      <c r="BD102">
        <f t="shared" si="56"/>
        <v>2.535223704866562E-2</v>
      </c>
      <c r="BF102">
        <f t="shared" si="53"/>
        <v>0</v>
      </c>
      <c r="BG102">
        <f t="shared" si="34"/>
        <v>0</v>
      </c>
      <c r="BH102">
        <f t="shared" si="34"/>
        <v>0</v>
      </c>
      <c r="BI102">
        <f t="shared" si="34"/>
        <v>0</v>
      </c>
      <c r="BJ102">
        <f t="shared" si="34"/>
        <v>0</v>
      </c>
      <c r="BK102">
        <f t="shared" si="34"/>
        <v>28.511333333333329</v>
      </c>
      <c r="BL102">
        <f t="shared" si="34"/>
        <v>0</v>
      </c>
      <c r="BM102">
        <f t="shared" si="34"/>
        <v>0</v>
      </c>
      <c r="BO102">
        <f t="shared" si="54"/>
        <v>0</v>
      </c>
      <c r="BP102">
        <f t="shared" si="35"/>
        <v>0</v>
      </c>
      <c r="BQ102">
        <f t="shared" si="35"/>
        <v>0</v>
      </c>
      <c r="BR102">
        <f t="shared" si="35"/>
        <v>0</v>
      </c>
      <c r="BS102">
        <f t="shared" si="35"/>
        <v>0</v>
      </c>
      <c r="BT102">
        <f t="shared" si="35"/>
        <v>32.14800000000001</v>
      </c>
      <c r="BU102">
        <f t="shared" si="35"/>
        <v>0</v>
      </c>
      <c r="BV102">
        <f t="shared" si="35"/>
        <v>0</v>
      </c>
    </row>
    <row r="103" spans="1:74" hidden="1" x14ac:dyDescent="0.35">
      <c r="A103" s="9">
        <v>5</v>
      </c>
      <c r="B103" s="16">
        <f t="shared" si="23"/>
        <v>149.69108349115126</v>
      </c>
      <c r="C103" s="16">
        <f t="shared" si="15"/>
        <v>264.49176406331236</v>
      </c>
      <c r="D103" s="16">
        <f t="shared" si="16"/>
        <v>819.36172016209093</v>
      </c>
      <c r="E103" s="16">
        <f t="shared" si="17"/>
        <v>531.23452186333373</v>
      </c>
      <c r="F103" s="16">
        <f t="shared" si="18"/>
        <v>428.8143068430723</v>
      </c>
      <c r="G103" s="16">
        <f t="shared" si="19"/>
        <v>291.50368890382077</v>
      </c>
      <c r="H103" s="16">
        <f t="shared" si="20"/>
        <v>85.537761994943551</v>
      </c>
      <c r="I103" s="16">
        <f t="shared" si="21"/>
        <v>86.663258863298083</v>
      </c>
      <c r="J103" s="16">
        <f t="shared" si="24"/>
        <v>2657.2981061850223</v>
      </c>
      <c r="L103">
        <v>5</v>
      </c>
      <c r="M103">
        <f t="shared" si="25"/>
        <v>149.69108349115126</v>
      </c>
      <c r="N103">
        <f t="shared" si="26"/>
        <v>264.49176406331236</v>
      </c>
      <c r="O103">
        <f t="shared" si="27"/>
        <v>819.36172016209093</v>
      </c>
      <c r="P103">
        <f t="shared" si="28"/>
        <v>531.23452186333373</v>
      </c>
      <c r="Q103">
        <f t="shared" si="29"/>
        <v>428.8143068430723</v>
      </c>
      <c r="R103">
        <f t="shared" si="30"/>
        <v>291.50368890382077</v>
      </c>
      <c r="S103">
        <f t="shared" si="31"/>
        <v>85.537761994943551</v>
      </c>
      <c r="T103">
        <f t="shared" si="32"/>
        <v>86.663258863298083</v>
      </c>
      <c r="V103">
        <f t="shared" si="36"/>
        <v>2.2198400541703815</v>
      </c>
      <c r="W103">
        <f t="shared" si="37"/>
        <v>2.9993858317074369</v>
      </c>
      <c r="X103">
        <f t="shared" si="38"/>
        <v>12.891600006504243</v>
      </c>
      <c r="Y103">
        <f t="shared" si="39"/>
        <v>27.860967047023816</v>
      </c>
      <c r="Z103">
        <f t="shared" si="40"/>
        <v>41.05235756408554</v>
      </c>
      <c r="AA103">
        <f t="shared" si="41"/>
        <v>89.296564523851359</v>
      </c>
      <c r="AB103">
        <f t="shared" si="42"/>
        <v>19.29370472490972</v>
      </c>
      <c r="AC103">
        <f t="shared" si="43"/>
        <v>24.367216790834433</v>
      </c>
      <c r="AE103">
        <f t="shared" si="44"/>
        <v>1.3358075945669192</v>
      </c>
      <c r="AF103">
        <f t="shared" si="45"/>
        <v>1.8049058829729929</v>
      </c>
      <c r="AG103">
        <f t="shared" si="46"/>
        <v>7.7576297276261119</v>
      </c>
      <c r="AH103">
        <f t="shared" si="47"/>
        <v>16.76557340402713</v>
      </c>
      <c r="AI103">
        <f t="shared" si="48"/>
        <v>24.703604615998671</v>
      </c>
      <c r="AJ103">
        <f t="shared" si="49"/>
        <v>154.11555458855196</v>
      </c>
      <c r="AK103">
        <f t="shared" si="50"/>
        <v>9.7547395645914623</v>
      </c>
      <c r="AL103">
        <f t="shared" si="51"/>
        <v>9.8742695647020735</v>
      </c>
      <c r="AW103">
        <f t="shared" ref="AW103:BD103" si="57">IF(AW102+AN226/B$74-AW102/B$75&lt;0,0,AW102+AN226/B$74-AW102/B$75)</f>
        <v>1.0119605512691346E-2</v>
      </c>
      <c r="AX103">
        <f t="shared" si="57"/>
        <v>1.367332810317208E-2</v>
      </c>
      <c r="AY103">
        <f t="shared" si="57"/>
        <v>3.9179371278917977E-2</v>
      </c>
      <c r="AZ103">
        <f t="shared" si="57"/>
        <v>0.15241205970040622</v>
      </c>
      <c r="BA103">
        <f t="shared" si="57"/>
        <v>0.28071864668854901</v>
      </c>
      <c r="BB103">
        <f t="shared" si="57"/>
        <v>27.055174397890791</v>
      </c>
      <c r="BC103">
        <f t="shared" si="57"/>
        <v>0.14932424445569897</v>
      </c>
      <c r="BD103">
        <f t="shared" si="57"/>
        <v>9.8393794837683624E-2</v>
      </c>
      <c r="BF103">
        <f t="shared" si="53"/>
        <v>1.7733333333333331E-3</v>
      </c>
      <c r="BG103">
        <f t="shared" si="34"/>
        <v>2.3960784313725491E-3</v>
      </c>
      <c r="BH103">
        <f t="shared" si="34"/>
        <v>6.8656910569105676E-3</v>
      </c>
      <c r="BI103">
        <f t="shared" si="34"/>
        <v>2.6708292682926821E-2</v>
      </c>
      <c r="BJ103">
        <f t="shared" si="34"/>
        <v>4.9192405063291138E-2</v>
      </c>
      <c r="BK103">
        <f t="shared" si="34"/>
        <v>27.731741677637135</v>
      </c>
      <c r="BL103">
        <f t="shared" si="34"/>
        <v>2.0147669380319675E-2</v>
      </c>
      <c r="BM103">
        <f t="shared" si="34"/>
        <v>1.267611852433281E-2</v>
      </c>
      <c r="BO103">
        <f t="shared" si="54"/>
        <v>0</v>
      </c>
      <c r="BP103">
        <f t="shared" si="35"/>
        <v>0</v>
      </c>
      <c r="BQ103">
        <f t="shared" si="35"/>
        <v>0</v>
      </c>
      <c r="BR103">
        <f t="shared" si="35"/>
        <v>0</v>
      </c>
      <c r="BS103">
        <f t="shared" si="35"/>
        <v>0</v>
      </c>
      <c r="BT103">
        <f t="shared" si="35"/>
        <v>29.965999999999998</v>
      </c>
      <c r="BU103">
        <f t="shared" si="35"/>
        <v>0</v>
      </c>
      <c r="BV103">
        <f t="shared" si="35"/>
        <v>0</v>
      </c>
    </row>
    <row r="104" spans="1:74" hidden="1" x14ac:dyDescent="0.35">
      <c r="A104" s="9">
        <v>6</v>
      </c>
      <c r="B104" s="16">
        <f t="shared" si="23"/>
        <v>153.27269372951355</v>
      </c>
      <c r="C104" s="16">
        <f t="shared" si="15"/>
        <v>270.82017313109537</v>
      </c>
      <c r="D104" s="16">
        <f t="shared" si="16"/>
        <v>838.96632357207409</v>
      </c>
      <c r="E104" s="16">
        <f t="shared" si="17"/>
        <v>543.94519879947666</v>
      </c>
      <c r="F104" s="16">
        <f t="shared" si="18"/>
        <v>439.07440835296728</v>
      </c>
      <c r="G104" s="16">
        <f t="shared" si="19"/>
        <v>298.4784035785263</v>
      </c>
      <c r="H104" s="16">
        <f t="shared" si="20"/>
        <v>87.584396416864863</v>
      </c>
      <c r="I104" s="16">
        <f t="shared" si="21"/>
        <v>88.736822685507832</v>
      </c>
      <c r="J104" s="16">
        <f t="shared" si="24"/>
        <v>2720.8784202660258</v>
      </c>
      <c r="L104">
        <v>6</v>
      </c>
      <c r="M104">
        <f t="shared" si="25"/>
        <v>153.27269372951355</v>
      </c>
      <c r="N104">
        <f t="shared" si="26"/>
        <v>270.82017313109537</v>
      </c>
      <c r="O104">
        <f t="shared" si="27"/>
        <v>838.96632357207409</v>
      </c>
      <c r="P104">
        <f t="shared" si="28"/>
        <v>543.94519879947666</v>
      </c>
      <c r="Q104">
        <f t="shared" si="29"/>
        <v>439.07440835296728</v>
      </c>
      <c r="R104">
        <f t="shared" si="30"/>
        <v>298.4784035785263</v>
      </c>
      <c r="S104">
        <f t="shared" si="31"/>
        <v>87.584396416864863</v>
      </c>
      <c r="T104">
        <f t="shared" si="32"/>
        <v>88.736822685507832</v>
      </c>
      <c r="V104">
        <f t="shared" si="36"/>
        <v>2.3780398703938288</v>
      </c>
      <c r="W104">
        <f t="shared" si="37"/>
        <v>3.2131410013503516</v>
      </c>
      <c r="X104">
        <f t="shared" si="38"/>
        <v>13.810336808294837</v>
      </c>
      <c r="Y104">
        <f t="shared" si="39"/>
        <v>29.846515446497996</v>
      </c>
      <c r="Z104">
        <f t="shared" si="40"/>
        <v>43.978007729725398</v>
      </c>
      <c r="AA104">
        <f t="shared" si="41"/>
        <v>79.444328484019209</v>
      </c>
      <c r="AB104">
        <f t="shared" si="42"/>
        <v>21.018345609203784</v>
      </c>
      <c r="AC104">
        <f t="shared" si="43"/>
        <v>27.054450252900661</v>
      </c>
      <c r="AE104">
        <f t="shared" si="44"/>
        <v>1.6304850811014064</v>
      </c>
      <c r="AF104">
        <f t="shared" si="45"/>
        <v>2.203065865884474</v>
      </c>
      <c r="AG104">
        <f t="shared" si="46"/>
        <v>9.4689531539188216</v>
      </c>
      <c r="AH104">
        <f t="shared" si="47"/>
        <v>20.464037951692692</v>
      </c>
      <c r="AI104">
        <f t="shared" si="48"/>
        <v>30.153188932027625</v>
      </c>
      <c r="AJ104">
        <f t="shared" si="49"/>
        <v>134.66985756914175</v>
      </c>
      <c r="AK104">
        <f t="shared" si="50"/>
        <v>12.356275517405534</v>
      </c>
      <c r="AL104">
        <f t="shared" si="51"/>
        <v>12.979901113159007</v>
      </c>
      <c r="AW104">
        <f t="shared" ref="AW104:BD104" si="58">IF(AW103+AN227/B$74-AW103/B$75&lt;0,0,AW103+AN227/B$74-AW103/B$75)</f>
        <v>2.1080548862266783E-2</v>
      </c>
      <c r="AX104">
        <f t="shared" si="58"/>
        <v>2.8483448374270248E-2</v>
      </c>
      <c r="AY104">
        <f t="shared" si="58"/>
        <v>8.1616091615656777E-2</v>
      </c>
      <c r="AZ104">
        <f t="shared" si="58"/>
        <v>0.31749556518618138</v>
      </c>
      <c r="BA104">
        <f t="shared" si="58"/>
        <v>0.58477607063296755</v>
      </c>
      <c r="BB104">
        <f t="shared" si="58"/>
        <v>26.356227915833266</v>
      </c>
      <c r="BC104">
        <f t="shared" si="58"/>
        <v>0.33480888570279366</v>
      </c>
      <c r="BD104">
        <f t="shared" si="58"/>
        <v>0.23087226850456766</v>
      </c>
      <c r="BF104">
        <f t="shared" si="53"/>
        <v>6.7810966409481413E-3</v>
      </c>
      <c r="BG104">
        <f t="shared" si="34"/>
        <v>9.1624282344522669E-3</v>
      </c>
      <c r="BH104">
        <f t="shared" si="34"/>
        <v>2.6253899190115011E-2</v>
      </c>
      <c r="BI104">
        <f t="shared" si="34"/>
        <v>0.10213055289341447</v>
      </c>
      <c r="BJ104">
        <f t="shared" si="34"/>
        <v>0.18810815003844586</v>
      </c>
      <c r="BK104">
        <f t="shared" si="34"/>
        <v>27.325801309789327</v>
      </c>
      <c r="BL104">
        <f t="shared" si="34"/>
        <v>8.4735956918009323E-2</v>
      </c>
      <c r="BM104">
        <f t="shared" si="34"/>
        <v>5.5534956681008218E-2</v>
      </c>
      <c r="BO104">
        <f t="shared" si="54"/>
        <v>1.0639999999999998E-3</v>
      </c>
      <c r="BP104">
        <f t="shared" si="35"/>
        <v>1.4376470588235294E-3</v>
      </c>
      <c r="BQ104">
        <f t="shared" si="35"/>
        <v>4.1194146341463405E-3</v>
      </c>
      <c r="BR104">
        <f t="shared" si="35"/>
        <v>1.6024975609756093E-2</v>
      </c>
      <c r="BS104">
        <f t="shared" si="35"/>
        <v>2.9515443037974681E-2</v>
      </c>
      <c r="BT104">
        <f t="shared" si="35"/>
        <v>28.625445006582275</v>
      </c>
      <c r="BU104">
        <f t="shared" si="35"/>
        <v>1.0073834690159838E-2</v>
      </c>
      <c r="BV104">
        <f t="shared" si="35"/>
        <v>6.338059262166405E-3</v>
      </c>
    </row>
    <row r="105" spans="1:74" hidden="1" x14ac:dyDescent="0.35">
      <c r="A105" s="9">
        <v>7</v>
      </c>
      <c r="B105" s="16">
        <f t="shared" si="23"/>
        <v>156.93999999999988</v>
      </c>
      <c r="C105" s="16">
        <f t="shared" si="15"/>
        <v>277.29999999999984</v>
      </c>
      <c r="D105" s="16">
        <f t="shared" si="16"/>
        <v>859.0399999999994</v>
      </c>
      <c r="E105" s="16">
        <f t="shared" si="17"/>
        <v>556.9599999999997</v>
      </c>
      <c r="F105" s="16">
        <f t="shared" si="18"/>
        <v>449.57999999999959</v>
      </c>
      <c r="G105" s="16">
        <f t="shared" si="19"/>
        <v>305.61999999999972</v>
      </c>
      <c r="H105" s="16">
        <f t="shared" si="20"/>
        <v>89.679999999999922</v>
      </c>
      <c r="I105" s="16">
        <f t="shared" si="21"/>
        <v>90.859999999999928</v>
      </c>
      <c r="J105" s="16">
        <f t="shared" si="24"/>
        <v>2785.9799999999982</v>
      </c>
      <c r="L105">
        <v>7</v>
      </c>
      <c r="M105">
        <f t="shared" si="25"/>
        <v>156.93999999999988</v>
      </c>
      <c r="N105">
        <f t="shared" si="26"/>
        <v>277.29999999999984</v>
      </c>
      <c r="O105">
        <f t="shared" si="27"/>
        <v>859.0399999999994</v>
      </c>
      <c r="P105">
        <f t="shared" si="28"/>
        <v>556.9599999999997</v>
      </c>
      <c r="Q105">
        <f t="shared" si="29"/>
        <v>449.57999999999959</v>
      </c>
      <c r="R105">
        <f t="shared" si="30"/>
        <v>305.61999999999972</v>
      </c>
      <c r="S105">
        <f t="shared" si="31"/>
        <v>89.679999999999922</v>
      </c>
      <c r="T105">
        <f t="shared" si="32"/>
        <v>90.859999999999928</v>
      </c>
      <c r="V105">
        <f t="shared" si="36"/>
        <v>2.5049960759729673</v>
      </c>
      <c r="W105">
        <f t="shared" si="37"/>
        <v>3.3846806776193779</v>
      </c>
      <c r="X105">
        <f t="shared" si="38"/>
        <v>14.547628045830166</v>
      </c>
      <c r="Y105">
        <f t="shared" si="39"/>
        <v>31.439928743735528</v>
      </c>
      <c r="Z105">
        <f t="shared" si="40"/>
        <v>46.325857763615417</v>
      </c>
      <c r="AA105">
        <f t="shared" si="41"/>
        <v>72.953003007489855</v>
      </c>
      <c r="AB105">
        <f t="shared" si="42"/>
        <v>22.439795063220593</v>
      </c>
      <c r="AC105">
        <f t="shared" si="43"/>
        <v>29.355078797430082</v>
      </c>
      <c r="AE105">
        <f t="shared" si="44"/>
        <v>1.8796700108655473</v>
      </c>
      <c r="AF105">
        <f t="shared" si="45"/>
        <v>2.5397575777064332</v>
      </c>
      <c r="AG105">
        <f t="shared" si="46"/>
        <v>10.916081038710827</v>
      </c>
      <c r="AH105">
        <f t="shared" si="47"/>
        <v>23.591530449961127</v>
      </c>
      <c r="AI105">
        <f t="shared" si="48"/>
        <v>34.761461864593549</v>
      </c>
      <c r="AJ105">
        <f t="shared" si="49"/>
        <v>118.102198843605</v>
      </c>
      <c r="AK105">
        <f t="shared" si="50"/>
        <v>14.718658269714147</v>
      </c>
      <c r="AL105">
        <f t="shared" si="51"/>
        <v>15.995875928817934</v>
      </c>
      <c r="AW105">
        <f t="shared" ref="AW105:BD105" si="59">IF(AW104+AN228/B$74-AW104/B$75&lt;0,0,AW104+AN228/B$74-AW104/B$75)</f>
        <v>3.4629663922665983E-2</v>
      </c>
      <c r="AX105">
        <f t="shared" si="59"/>
        <v>4.6790633915853419E-2</v>
      </c>
      <c r="AY105">
        <f t="shared" si="59"/>
        <v>0.13407325595733069</v>
      </c>
      <c r="AZ105">
        <f t="shared" si="59"/>
        <v>0.5215596989988468</v>
      </c>
      <c r="BA105">
        <f t="shared" si="59"/>
        <v>0.96062957982486363</v>
      </c>
      <c r="BB105">
        <f t="shared" si="59"/>
        <v>25.115175186132419</v>
      </c>
      <c r="BC105">
        <f t="shared" si="59"/>
        <v>0.58878101418873974</v>
      </c>
      <c r="BD105">
        <f t="shared" si="59"/>
        <v>0.42443152563350128</v>
      </c>
      <c r="BF105">
        <f t="shared" si="53"/>
        <v>1.5360767973739326E-2</v>
      </c>
      <c r="BG105">
        <f t="shared" si="34"/>
        <v>2.0755040318343056E-2</v>
      </c>
      <c r="BH105">
        <f t="shared" si="34"/>
        <v>5.9471214645440064E-2</v>
      </c>
      <c r="BI105">
        <f t="shared" si="34"/>
        <v>0.23134956026907461</v>
      </c>
      <c r="BJ105">
        <f t="shared" si="34"/>
        <v>0.42610890239515886</v>
      </c>
      <c r="BK105">
        <f t="shared" si="34"/>
        <v>26.744057273415692</v>
      </c>
      <c r="BL105">
        <f t="shared" si="34"/>
        <v>0.2097724213104015</v>
      </c>
      <c r="BM105">
        <f t="shared" si="34"/>
        <v>0.14320361259278794</v>
      </c>
      <c r="BO105">
        <f t="shared" si="54"/>
        <v>4.4942579845688845E-3</v>
      </c>
      <c r="BP105">
        <f t="shared" si="35"/>
        <v>6.0725157642007718E-3</v>
      </c>
      <c r="BQ105">
        <f t="shared" si="35"/>
        <v>1.7400105367727545E-2</v>
      </c>
      <c r="BR105">
        <f t="shared" si="35"/>
        <v>6.7688321979951116E-2</v>
      </c>
      <c r="BS105">
        <f t="shared" si="35"/>
        <v>0.12467106723825738</v>
      </c>
      <c r="BT105">
        <f t="shared" si="35"/>
        <v>27.845658788506505</v>
      </c>
      <c r="BU105">
        <f t="shared" si="35"/>
        <v>4.7404895804084579E-2</v>
      </c>
      <c r="BV105">
        <f t="shared" si="35"/>
        <v>3.0936507971587313E-2</v>
      </c>
    </row>
    <row r="106" spans="1:74" hidden="1" x14ac:dyDescent="0.35">
      <c r="A106" s="9">
        <v>8</v>
      </c>
      <c r="B106" s="16">
        <f t="shared" si="23"/>
        <v>160.69505272391049</v>
      </c>
      <c r="C106" s="16">
        <f t="shared" si="15"/>
        <v>283.93486759487951</v>
      </c>
      <c r="D106" s="16">
        <f t="shared" si="16"/>
        <v>879.59397280456278</v>
      </c>
      <c r="E106" s="16">
        <f t="shared" si="17"/>
        <v>570.28620214801333</v>
      </c>
      <c r="F106" s="16">
        <f t="shared" si="18"/>
        <v>460.33695554744276</v>
      </c>
      <c r="G106" s="16">
        <f t="shared" si="19"/>
        <v>312.93247109393093</v>
      </c>
      <c r="H106" s="16">
        <f t="shared" si="20"/>
        <v>91.825744413663131</v>
      </c>
      <c r="I106" s="16">
        <f t="shared" si="21"/>
        <v>93.03397789279029</v>
      </c>
      <c r="J106" s="16">
        <f t="shared" si="24"/>
        <v>2852.6392442191927</v>
      </c>
      <c r="L106">
        <v>8</v>
      </c>
      <c r="M106">
        <f t="shared" si="25"/>
        <v>160.69505272391049</v>
      </c>
      <c r="N106">
        <f t="shared" si="26"/>
        <v>283.93486759487951</v>
      </c>
      <c r="O106">
        <f t="shared" si="27"/>
        <v>879.59397280456278</v>
      </c>
      <c r="P106">
        <f t="shared" si="28"/>
        <v>570.28620214801333</v>
      </c>
      <c r="Q106">
        <f t="shared" si="29"/>
        <v>460.33695554744276</v>
      </c>
      <c r="R106">
        <f t="shared" si="30"/>
        <v>312.93247109393093</v>
      </c>
      <c r="S106">
        <f t="shared" si="31"/>
        <v>91.825744413663131</v>
      </c>
      <c r="T106">
        <f t="shared" si="32"/>
        <v>93.03397789279029</v>
      </c>
      <c r="V106">
        <f t="shared" si="36"/>
        <v>2.6116373839819773</v>
      </c>
      <c r="W106">
        <f t="shared" si="37"/>
        <v>3.5287714321384076</v>
      </c>
      <c r="X106">
        <f t="shared" si="38"/>
        <v>15.166941624049375</v>
      </c>
      <c r="Y106">
        <f t="shared" si="39"/>
        <v>32.778372008018799</v>
      </c>
      <c r="Z106">
        <f t="shared" si="40"/>
        <v>48.298016568148661</v>
      </c>
      <c r="AA106">
        <f t="shared" si="41"/>
        <v>68.824010966002376</v>
      </c>
      <c r="AB106">
        <f t="shared" si="42"/>
        <v>23.64474136602842</v>
      </c>
      <c r="AC106">
        <f t="shared" si="43"/>
        <v>31.356474000178576</v>
      </c>
      <c r="AE106">
        <f t="shared" si="44"/>
        <v>2.0881120325680205</v>
      </c>
      <c r="AF106">
        <f t="shared" si="45"/>
        <v>2.8213986110107481</v>
      </c>
      <c r="AG106">
        <f t="shared" si="46"/>
        <v>12.126596707750606</v>
      </c>
      <c r="AH106">
        <f t="shared" si="47"/>
        <v>26.207663214552593</v>
      </c>
      <c r="AI106">
        <f t="shared" si="48"/>
        <v>38.616260497600834</v>
      </c>
      <c r="AJ106">
        <f t="shared" si="49"/>
        <v>104.55744009277043</v>
      </c>
      <c r="AK106">
        <f t="shared" si="50"/>
        <v>16.824422849761358</v>
      </c>
      <c r="AL106">
        <f t="shared" si="51"/>
        <v>18.858562257806252</v>
      </c>
      <c r="AW106">
        <f t="shared" ref="AW106:BD106" si="60">IF(AW105+AN229/B$74-AW105/B$75&lt;0,0,AW105+AN229/B$74-AW105/B$75)</f>
        <v>4.9433329388699307E-2</v>
      </c>
      <c r="AX106">
        <f t="shared" si="60"/>
        <v>6.6792932898043514E-2</v>
      </c>
      <c r="AY106">
        <f t="shared" si="60"/>
        <v>0.19138757565637626</v>
      </c>
      <c r="AZ106">
        <f t="shared" si="60"/>
        <v>0.74451870090502403</v>
      </c>
      <c r="BA106">
        <f t="shared" si="60"/>
        <v>1.37128441517819</v>
      </c>
      <c r="BB106">
        <f t="shared" si="60"/>
        <v>23.479025469971745</v>
      </c>
      <c r="BC106">
        <f t="shared" si="60"/>
        <v>0.8949459762498585</v>
      </c>
      <c r="BD106">
        <f t="shared" si="60"/>
        <v>0.6735370074398741</v>
      </c>
      <c r="BF106">
        <f t="shared" si="53"/>
        <v>2.692210554309532E-2</v>
      </c>
      <c r="BG106">
        <f t="shared" si="34"/>
        <v>3.6376396476849274E-2</v>
      </c>
      <c r="BH106">
        <f t="shared" si="34"/>
        <v>0.10423243943257446</v>
      </c>
      <c r="BI106">
        <f t="shared" si="34"/>
        <v>0.40547564350693788</v>
      </c>
      <c r="BJ106">
        <f t="shared" si="34"/>
        <v>0.74682130885298181</v>
      </c>
      <c r="BK106">
        <f t="shared" si="34"/>
        <v>25.766728021045726</v>
      </c>
      <c r="BL106">
        <f t="shared" si="34"/>
        <v>0.39927671774957063</v>
      </c>
      <c r="BM106">
        <f t="shared" si="34"/>
        <v>0.28381756911314465</v>
      </c>
      <c r="BO106">
        <f t="shared" si="54"/>
        <v>1.1014163978071149E-2</v>
      </c>
      <c r="BP106">
        <f t="shared" si="35"/>
        <v>1.4882030496686143E-2</v>
      </c>
      <c r="BQ106">
        <f t="shared" si="35"/>
        <v>4.2642770934355055E-2</v>
      </c>
      <c r="BR106">
        <f t="shared" si="35"/>
        <v>0.1658850649534252</v>
      </c>
      <c r="BS106">
        <f t="shared" si="35"/>
        <v>0.30553376833239826</v>
      </c>
      <c r="BT106">
        <f t="shared" si="35"/>
        <v>27.184697879452013</v>
      </c>
      <c r="BU106">
        <f t="shared" si="35"/>
        <v>0.12858865855724305</v>
      </c>
      <c r="BV106">
        <f t="shared" si="35"/>
        <v>8.7070060282187625E-2</v>
      </c>
    </row>
    <row r="107" spans="1:74" hidden="1" x14ac:dyDescent="0.35">
      <c r="A107" s="9">
        <v>9</v>
      </c>
      <c r="B107" s="16">
        <f t="shared" si="23"/>
        <v>164.53995138231423</v>
      </c>
      <c r="C107" s="16">
        <f t="shared" si="15"/>
        <v>290.72848552514171</v>
      </c>
      <c r="D107" s="16">
        <f t="shared" si="16"/>
        <v>900.63973388214106</v>
      </c>
      <c r="E107" s="16">
        <f t="shared" si="17"/>
        <v>583.93125603347619</v>
      </c>
      <c r="F107" s="16">
        <f t="shared" si="18"/>
        <v>471.35128929820831</v>
      </c>
      <c r="G107" s="16">
        <f t="shared" si="19"/>
        <v>320.41990532345397</v>
      </c>
      <c r="H107" s="16">
        <f t="shared" si="20"/>
        <v>94.022829361322408</v>
      </c>
      <c r="I107" s="16">
        <f t="shared" si="21"/>
        <v>95.259971852918767</v>
      </c>
      <c r="J107" s="16">
        <f t="shared" si="24"/>
        <v>2920.8934226589763</v>
      </c>
      <c r="L107">
        <v>9</v>
      </c>
      <c r="M107">
        <f t="shared" si="25"/>
        <v>164.53995138231423</v>
      </c>
      <c r="N107">
        <f t="shared" si="26"/>
        <v>290.72848552514171</v>
      </c>
      <c r="O107">
        <f t="shared" si="27"/>
        <v>900.63973388214106</v>
      </c>
      <c r="P107">
        <f t="shared" si="28"/>
        <v>583.93125603347619</v>
      </c>
      <c r="Q107">
        <f t="shared" si="29"/>
        <v>471.35128929820831</v>
      </c>
      <c r="R107">
        <f t="shared" si="30"/>
        <v>320.41990532345397</v>
      </c>
      <c r="S107">
        <f t="shared" si="31"/>
        <v>94.022829361322408</v>
      </c>
      <c r="T107">
        <f t="shared" si="32"/>
        <v>95.259971852918767</v>
      </c>
      <c r="V107">
        <f t="shared" si="36"/>
        <v>2.7052619056647815</v>
      </c>
      <c r="W107">
        <f t="shared" si="37"/>
        <v>3.655274268821719</v>
      </c>
      <c r="X107">
        <f t="shared" si="38"/>
        <v>15.710660925837573</v>
      </c>
      <c r="Y107">
        <f t="shared" si="39"/>
        <v>33.95344302653541</v>
      </c>
      <c r="Z107">
        <f t="shared" si="40"/>
        <v>50.029450926974732</v>
      </c>
      <c r="AA107">
        <f t="shared" si="41"/>
        <v>66.358580363811072</v>
      </c>
      <c r="AB107">
        <f t="shared" si="42"/>
        <v>24.696326238470398</v>
      </c>
      <c r="AC107">
        <f t="shared" si="43"/>
        <v>33.127393288358491</v>
      </c>
      <c r="AE107">
        <f t="shared" si="44"/>
        <v>2.2626204830393393</v>
      </c>
      <c r="AF107">
        <f t="shared" si="45"/>
        <v>3.0571895513866343</v>
      </c>
      <c r="AG107">
        <f t="shared" si="46"/>
        <v>13.140045013183528</v>
      </c>
      <c r="AH107">
        <f t="shared" si="47"/>
        <v>28.397899479041328</v>
      </c>
      <c r="AI107">
        <f t="shared" si="48"/>
        <v>41.843512521116779</v>
      </c>
      <c r="AJ107">
        <f t="shared" si="49"/>
        <v>93.837411354740027</v>
      </c>
      <c r="AK107">
        <f t="shared" si="50"/>
        <v>18.684509717834192</v>
      </c>
      <c r="AL107">
        <f t="shared" si="51"/>
        <v>21.536686202600322</v>
      </c>
      <c r="AW107">
        <f t="shared" ref="AW107:BD107" si="61">IF(AW106+AN230/B$74-AW106/B$75&lt;0,0,AW106+AN230/B$74-AW106/B$75)</f>
        <v>6.4379529978185523E-2</v>
      </c>
      <c r="AX107">
        <f t="shared" si="61"/>
        <v>8.69878213548681E-2</v>
      </c>
      <c r="AY107">
        <f t="shared" si="61"/>
        <v>0.24925373865751932</v>
      </c>
      <c r="AZ107">
        <f t="shared" si="61"/>
        <v>0.96962443389848185</v>
      </c>
      <c r="BA107">
        <f t="shared" si="61"/>
        <v>1.7858931859799985</v>
      </c>
      <c r="BB107">
        <f t="shared" si="61"/>
        <v>21.629131737098362</v>
      </c>
      <c r="BC107">
        <f t="shared" si="61"/>
        <v>1.2345689972361669</v>
      </c>
      <c r="BD107">
        <f t="shared" si="61"/>
        <v>0.96855351513350962</v>
      </c>
      <c r="BF107">
        <f t="shared" si="53"/>
        <v>4.0428839850457712E-2</v>
      </c>
      <c r="BG107">
        <f t="shared" si="34"/>
        <v>5.4626318329565826E-2</v>
      </c>
      <c r="BH107">
        <f t="shared" si="34"/>
        <v>0.15652552116685553</v>
      </c>
      <c r="BI107">
        <f t="shared" si="34"/>
        <v>0.60890147794578953</v>
      </c>
      <c r="BJ107">
        <f t="shared" si="34"/>
        <v>1.1214991726481067</v>
      </c>
      <c r="BK107">
        <f t="shared" si="34"/>
        <v>24.394106490401334</v>
      </c>
      <c r="BL107">
        <f t="shared" si="34"/>
        <v>0.64711134699971462</v>
      </c>
      <c r="BM107">
        <f t="shared" si="34"/>
        <v>0.47867728827650935</v>
      </c>
      <c r="BO107">
        <f t="shared" si="54"/>
        <v>2.0558928917085655E-2</v>
      </c>
      <c r="BP107">
        <f t="shared" si="35"/>
        <v>2.7778650084784022E-2</v>
      </c>
      <c r="BQ107">
        <f t="shared" si="35"/>
        <v>7.9596572033286683E-2</v>
      </c>
      <c r="BR107">
        <f t="shared" si="35"/>
        <v>0.30963941208553281</v>
      </c>
      <c r="BS107">
        <f t="shared" si="35"/>
        <v>0.5703062926447483</v>
      </c>
      <c r="BT107">
        <f t="shared" si="35"/>
        <v>26.333915964408238</v>
      </c>
      <c r="BU107">
        <f t="shared" si="35"/>
        <v>0.26393268815340687</v>
      </c>
      <c r="BV107">
        <f t="shared" si="35"/>
        <v>0.18544381469766616</v>
      </c>
    </row>
    <row r="108" spans="1:74" hidden="1" x14ac:dyDescent="0.35">
      <c r="A108" s="9">
        <v>10</v>
      </c>
      <c r="B108" s="16">
        <f t="shared" si="23"/>
        <v>168.47684568988578</v>
      </c>
      <c r="C108" s="16">
        <f t="shared" si="15"/>
        <v>297.68465215882077</v>
      </c>
      <c r="D108" s="16">
        <f t="shared" si="16"/>
        <v>922.18905009200637</v>
      </c>
      <c r="E108" s="16">
        <f t="shared" si="17"/>
        <v>597.90279071899329</v>
      </c>
      <c r="F108" s="16">
        <f t="shared" si="18"/>
        <v>482.62915945749222</v>
      </c>
      <c r="G108" s="16">
        <f t="shared" si="19"/>
        <v>328.08648897504071</v>
      </c>
      <c r="H108" s="16">
        <f t="shared" si="20"/>
        <v>96.272483251363298</v>
      </c>
      <c r="I108" s="16">
        <f t="shared" si="21"/>
        <v>97.539226452039145</v>
      </c>
      <c r="J108" s="16">
        <f t="shared" si="24"/>
        <v>2990.7806967956412</v>
      </c>
      <c r="L108">
        <v>10</v>
      </c>
      <c r="M108">
        <f t="shared" si="25"/>
        <v>168.47684568988578</v>
      </c>
      <c r="N108">
        <f t="shared" si="26"/>
        <v>297.68465215882077</v>
      </c>
      <c r="O108">
        <f t="shared" si="27"/>
        <v>922.18905009200637</v>
      </c>
      <c r="P108">
        <f t="shared" si="28"/>
        <v>597.90279071899329</v>
      </c>
      <c r="Q108">
        <f t="shared" si="29"/>
        <v>482.62915945749222</v>
      </c>
      <c r="R108">
        <f t="shared" si="30"/>
        <v>328.08648897504071</v>
      </c>
      <c r="S108">
        <f t="shared" si="31"/>
        <v>96.272483251363298</v>
      </c>
      <c r="T108">
        <f t="shared" si="32"/>
        <v>97.539226452039145</v>
      </c>
      <c r="V108">
        <f t="shared" si="36"/>
        <v>2.7907476454037399</v>
      </c>
      <c r="W108">
        <f t="shared" si="37"/>
        <v>3.7707802108396393</v>
      </c>
      <c r="X108">
        <f t="shared" si="38"/>
        <v>16.207114695515425</v>
      </c>
      <c r="Y108">
        <f t="shared" si="39"/>
        <v>35.026365092872162</v>
      </c>
      <c r="Z108">
        <f t="shared" si="40"/>
        <v>51.610371654934852</v>
      </c>
      <c r="AA108">
        <f t="shared" si="41"/>
        <v>65.067808348777291</v>
      </c>
      <c r="AB108">
        <f t="shared" si="42"/>
        <v>25.640568921547256</v>
      </c>
      <c r="AC108">
        <f t="shared" si="43"/>
        <v>34.721971278779307</v>
      </c>
      <c r="AE108">
        <f t="shared" si="44"/>
        <v>2.4101676239144867</v>
      </c>
      <c r="AF108">
        <f t="shared" si="45"/>
        <v>3.2565511238649956</v>
      </c>
      <c r="AG108">
        <f t="shared" si="46"/>
        <v>13.996916984068211</v>
      </c>
      <c r="AH108">
        <f t="shared" si="47"/>
        <v>30.249747328206027</v>
      </c>
      <c r="AI108">
        <f t="shared" si="48"/>
        <v>44.572158656402763</v>
      </c>
      <c r="AJ108">
        <f t="shared" si="49"/>
        <v>85.593762057461348</v>
      </c>
      <c r="AK108">
        <f t="shared" si="50"/>
        <v>20.324096041644069</v>
      </c>
      <c r="AL108">
        <f t="shared" si="51"/>
        <v>24.020409149548499</v>
      </c>
      <c r="AW108">
        <f t="shared" ref="AW108:BD108" si="62">IF(AW107+AN231/B$74-AW107/B$75&lt;0,0,AW107+AN231/B$74-AW107/B$75)</f>
        <v>7.8690522279389413E-2</v>
      </c>
      <c r="AX108">
        <f t="shared" si="62"/>
        <v>0.10632443412805601</v>
      </c>
      <c r="AY108">
        <f t="shared" si="62"/>
        <v>0.30466061000595446</v>
      </c>
      <c r="AZ108">
        <f t="shared" si="62"/>
        <v>1.1851632521110753</v>
      </c>
      <c r="BA108">
        <f t="shared" si="62"/>
        <v>2.1828812292911612</v>
      </c>
      <c r="BB108">
        <f t="shared" si="62"/>
        <v>19.727296341442599</v>
      </c>
      <c r="BC108">
        <f t="shared" si="62"/>
        <v>1.5901670325776012</v>
      </c>
      <c r="BD108">
        <f t="shared" si="62"/>
        <v>1.2981958759772181</v>
      </c>
      <c r="BF108">
        <f t="shared" si="53"/>
        <v>5.4799253927094407E-2</v>
      </c>
      <c r="BG108">
        <f t="shared" si="34"/>
        <v>7.4043220144747179E-2</v>
      </c>
      <c r="BH108">
        <f t="shared" si="34"/>
        <v>0.2121624516612538</v>
      </c>
      <c r="BI108">
        <f t="shared" si="34"/>
        <v>0.82533525151740483</v>
      </c>
      <c r="BJ108">
        <f t="shared" si="34"/>
        <v>1.5201355806472416</v>
      </c>
      <c r="BK108">
        <f t="shared" si="34"/>
        <v>22.73512163841955</v>
      </c>
      <c r="BL108">
        <f t="shared" si="34"/>
        <v>0.94084017211794069</v>
      </c>
      <c r="BM108">
        <f t="shared" si="34"/>
        <v>0.72361540170500949</v>
      </c>
      <c r="BO108">
        <f t="shared" si="54"/>
        <v>3.2480875477108886E-2</v>
      </c>
      <c r="BP108">
        <f t="shared" si="35"/>
        <v>4.3887251031653099E-2</v>
      </c>
      <c r="BQ108">
        <f t="shared" si="35"/>
        <v>0.125753941513428</v>
      </c>
      <c r="BR108">
        <f t="shared" si="35"/>
        <v>0.48919665160168679</v>
      </c>
      <c r="BS108">
        <f t="shared" si="35"/>
        <v>0.90102202064676329</v>
      </c>
      <c r="BT108">
        <f t="shared" si="35"/>
        <v>25.170030280004099</v>
      </c>
      <c r="BU108">
        <f t="shared" si="35"/>
        <v>0.4555220175765608</v>
      </c>
      <c r="BV108">
        <f t="shared" si="35"/>
        <v>0.33206055148708774</v>
      </c>
    </row>
    <row r="109" spans="1:74" hidden="1" x14ac:dyDescent="0.35">
      <c r="A109" s="9">
        <v>11</v>
      </c>
      <c r="B109" s="16">
        <f t="shared" si="23"/>
        <v>172.50793679682903</v>
      </c>
      <c r="C109" s="16">
        <f t="shared" si="15"/>
        <v>304.80725674627689</v>
      </c>
      <c r="D109" s="16">
        <f t="shared" si="16"/>
        <v>944.25396983527469</v>
      </c>
      <c r="E109" s="16">
        <f t="shared" si="17"/>
        <v>612.2086178052881</v>
      </c>
      <c r="F109" s="16">
        <f t="shared" si="18"/>
        <v>494.17687157587852</v>
      </c>
      <c r="G109" s="16">
        <f t="shared" si="19"/>
        <v>335.93650849908812</v>
      </c>
      <c r="H109" s="16">
        <f t="shared" si="20"/>
        <v>98.575963883902304</v>
      </c>
      <c r="I109" s="16">
        <f t="shared" si="21"/>
        <v>99.873016040269448</v>
      </c>
      <c r="J109" s="16">
        <f t="shared" si="24"/>
        <v>3062.3401411828067</v>
      </c>
      <c r="L109">
        <v>11</v>
      </c>
      <c r="M109">
        <f t="shared" si="25"/>
        <v>172.50793679682903</v>
      </c>
      <c r="N109">
        <f t="shared" si="26"/>
        <v>304.80725674627689</v>
      </c>
      <c r="O109">
        <f t="shared" si="27"/>
        <v>944.25396983527469</v>
      </c>
      <c r="P109">
        <f t="shared" si="28"/>
        <v>612.2086178052881</v>
      </c>
      <c r="Q109">
        <f t="shared" si="29"/>
        <v>494.17687157587852</v>
      </c>
      <c r="R109">
        <f t="shared" si="30"/>
        <v>335.93650849908812</v>
      </c>
      <c r="S109">
        <f t="shared" si="31"/>
        <v>98.575963883902304</v>
      </c>
      <c r="T109">
        <f t="shared" si="32"/>
        <v>99.873016040269448</v>
      </c>
      <c r="V109">
        <f t="shared" si="36"/>
        <v>2.8713595044084745</v>
      </c>
      <c r="W109">
        <f t="shared" si="37"/>
        <v>3.87970070144533</v>
      </c>
      <c r="X109">
        <f t="shared" si="38"/>
        <v>16.675263668734193</v>
      </c>
      <c r="Y109">
        <f t="shared" si="39"/>
        <v>36.038115621073899</v>
      </c>
      <c r="Z109">
        <f t="shared" si="40"/>
        <v>53.101157828267873</v>
      </c>
      <c r="AA109">
        <f t="shared" si="41"/>
        <v>64.609706152947098</v>
      </c>
      <c r="AB109">
        <f t="shared" si="42"/>
        <v>26.511038288209701</v>
      </c>
      <c r="AC109">
        <f t="shared" si="43"/>
        <v>36.182855891262449</v>
      </c>
      <c r="AE109">
        <f t="shared" si="44"/>
        <v>2.5370276310775708</v>
      </c>
      <c r="AF109">
        <f t="shared" si="45"/>
        <v>3.4279608195232099</v>
      </c>
      <c r="AG109">
        <f t="shared" si="46"/>
        <v>14.733649554550617</v>
      </c>
      <c r="AH109">
        <f t="shared" si="47"/>
        <v>31.841953249761403</v>
      </c>
      <c r="AI109">
        <f t="shared" si="48"/>
        <v>46.918229655913457</v>
      </c>
      <c r="AJ109">
        <f t="shared" si="49"/>
        <v>79.435975944856139</v>
      </c>
      <c r="AK109">
        <f t="shared" si="50"/>
        <v>21.774043190708575</v>
      </c>
      <c r="AL109">
        <f t="shared" si="51"/>
        <v>26.313601034383673</v>
      </c>
      <c r="AW109">
        <f t="shared" ref="AW109:BD109" si="63">IF(AW108+AN232/B$74-AW108/B$75&lt;0,0,AW108+AN232/B$74-AW108/B$75)</f>
        <v>9.1908910026491902E-2</v>
      </c>
      <c r="AX109">
        <f t="shared" si="63"/>
        <v>0.12418475016847971</v>
      </c>
      <c r="AY109">
        <f t="shared" si="63"/>
        <v>0.355837320462002</v>
      </c>
      <c r="AZ109">
        <f t="shared" si="63"/>
        <v>1.3842462795994361</v>
      </c>
      <c r="BA109">
        <f t="shared" si="63"/>
        <v>2.5495603370011852</v>
      </c>
      <c r="BB109">
        <f t="shared" si="63"/>
        <v>17.895966961713082</v>
      </c>
      <c r="BC109">
        <f t="shared" si="63"/>
        <v>1.9473566648491309</v>
      </c>
      <c r="BD109">
        <f t="shared" si="63"/>
        <v>1.6512132885181623</v>
      </c>
      <c r="BF109">
        <f t="shared" si="53"/>
        <v>6.9134014938471405E-2</v>
      </c>
      <c r="BG109">
        <f t="shared" si="34"/>
        <v>9.3411948534732475E-2</v>
      </c>
      <c r="BH109">
        <f t="shared" si="34"/>
        <v>0.26766134666807417</v>
      </c>
      <c r="BI109">
        <f t="shared" si="34"/>
        <v>1.0412320518736073</v>
      </c>
      <c r="BJ109">
        <f t="shared" si="34"/>
        <v>1.9177829698335933</v>
      </c>
      <c r="BK109">
        <f t="shared" si="34"/>
        <v>20.930426460233377</v>
      </c>
      <c r="BL109">
        <f t="shared" si="34"/>
        <v>1.265503602347771</v>
      </c>
      <c r="BM109">
        <f t="shared" si="34"/>
        <v>1.010905638841114</v>
      </c>
      <c r="BO109">
        <f t="shared" si="54"/>
        <v>4.5871902547100198E-2</v>
      </c>
      <c r="BP109">
        <f t="shared" si="35"/>
        <v>6.1980832499509544E-2</v>
      </c>
      <c r="BQ109">
        <f t="shared" si="35"/>
        <v>0.17759904760212347</v>
      </c>
      <c r="BR109">
        <f t="shared" si="35"/>
        <v>0.69087981155111755</v>
      </c>
      <c r="BS109">
        <f t="shared" si="35"/>
        <v>1.2724901566470503</v>
      </c>
      <c r="BT109">
        <f t="shared" si="35"/>
        <v>23.709085095053368</v>
      </c>
      <c r="BU109">
        <f t="shared" si="35"/>
        <v>0.69818109484725066</v>
      </c>
      <c r="BV109">
        <f t="shared" si="35"/>
        <v>0.52783797659604859</v>
      </c>
    </row>
    <row r="110" spans="1:74" hidden="1" x14ac:dyDescent="0.35">
      <c r="A110" s="9">
        <v>12</v>
      </c>
      <c r="B110" s="16">
        <f t="shared" si="23"/>
        <v>176.63547851955832</v>
      </c>
      <c r="C110" s="16">
        <f t="shared" si="15"/>
        <v>312.10028159470835</v>
      </c>
      <c r="D110" s="16">
        <f t="shared" si="16"/>
        <v>966.8468297912666</v>
      </c>
      <c r="E110" s="16">
        <f t="shared" si="17"/>
        <v>626.85673579873333</v>
      </c>
      <c r="F110" s="16">
        <f t="shared" si="18"/>
        <v>506.0008820748248</v>
      </c>
      <c r="G110" s="16">
        <f t="shared" si="19"/>
        <v>343.97435290650827</v>
      </c>
      <c r="H110" s="16">
        <f t="shared" si="20"/>
        <v>100.93455915403332</v>
      </c>
      <c r="I110" s="16">
        <f t="shared" si="21"/>
        <v>102.26264545869167</v>
      </c>
      <c r="J110" s="16">
        <f t="shared" si="24"/>
        <v>3135.6117652983244</v>
      </c>
      <c r="L110">
        <v>12</v>
      </c>
      <c r="M110">
        <f t="shared" si="25"/>
        <v>176.63547851955832</v>
      </c>
      <c r="N110">
        <f t="shared" si="26"/>
        <v>312.10028159470835</v>
      </c>
      <c r="O110">
        <f t="shared" si="27"/>
        <v>966.8468297912666</v>
      </c>
      <c r="P110">
        <f t="shared" si="28"/>
        <v>626.85673579873333</v>
      </c>
      <c r="Q110">
        <f t="shared" si="29"/>
        <v>506.0008820748248</v>
      </c>
      <c r="R110">
        <f t="shared" si="30"/>
        <v>343.97435290650827</v>
      </c>
      <c r="S110">
        <f t="shared" si="31"/>
        <v>100.93455915403332</v>
      </c>
      <c r="T110">
        <f t="shared" si="32"/>
        <v>102.26264545869167</v>
      </c>
      <c r="V110">
        <f t="shared" si="36"/>
        <v>2.9492872903866241</v>
      </c>
      <c r="W110">
        <f t="shared" si="37"/>
        <v>3.9849945476033328</v>
      </c>
      <c r="X110">
        <f t="shared" si="38"/>
        <v>17.127825034286371</v>
      </c>
      <c r="Y110">
        <f t="shared" si="39"/>
        <v>37.016178645527333</v>
      </c>
      <c r="Z110">
        <f t="shared" si="40"/>
        <v>54.54230640478012</v>
      </c>
      <c r="AA110">
        <f t="shared" si="41"/>
        <v>64.745130686946695</v>
      </c>
      <c r="AB110">
        <f t="shared" si="42"/>
        <v>27.332250798941359</v>
      </c>
      <c r="AC110">
        <f t="shared" si="43"/>
        <v>37.54367250125528</v>
      </c>
      <c r="AE110">
        <f t="shared" si="44"/>
        <v>2.6484715888545387</v>
      </c>
      <c r="AF110">
        <f t="shared" si="45"/>
        <v>3.5785407801639169</v>
      </c>
      <c r="AG110">
        <f t="shared" si="46"/>
        <v>15.380854259278475</v>
      </c>
      <c r="AH110">
        <f t="shared" si="47"/>
        <v>33.240674040198897</v>
      </c>
      <c r="AI110">
        <f t="shared" si="48"/>
        <v>48.979205713364919</v>
      </c>
      <c r="AJ110">
        <f t="shared" si="49"/>
        <v>74.98809500728342</v>
      </c>
      <c r="AK110">
        <f t="shared" si="50"/>
        <v>23.065950944572517</v>
      </c>
      <c r="AL110">
        <f t="shared" si="51"/>
        <v>28.428441360857693</v>
      </c>
      <c r="AW110">
        <f t="shared" ref="AW110:BD110" si="64">IF(AW109+AN233/B$74-AW109/B$75&lt;0,0,AW109+AN233/B$74-AW109/B$75)</f>
        <v>0.10383167168613736</v>
      </c>
      <c r="AX110">
        <f t="shared" si="64"/>
        <v>0.1402944524551745</v>
      </c>
      <c r="AY110">
        <f t="shared" si="64"/>
        <v>0.40199784570653435</v>
      </c>
      <c r="AZ110">
        <f t="shared" si="64"/>
        <v>1.5638157953858589</v>
      </c>
      <c r="BA110">
        <f t="shared" si="64"/>
        <v>2.8802986759303337</v>
      </c>
      <c r="BB110">
        <f t="shared" si="64"/>
        <v>16.21617097165953</v>
      </c>
      <c r="BC110">
        <f t="shared" si="64"/>
        <v>2.2954422470794746</v>
      </c>
      <c r="BD110">
        <f t="shared" si="64"/>
        <v>2.017408247193067</v>
      </c>
      <c r="BF110">
        <f t="shared" si="53"/>
        <v>8.2798951991283704E-2</v>
      </c>
      <c r="BG110">
        <f t="shared" si="34"/>
        <v>0.11187562951498081</v>
      </c>
      <c r="BH110">
        <f t="shared" si="34"/>
        <v>0.32056693094443089</v>
      </c>
      <c r="BI110">
        <f t="shared" si="34"/>
        <v>1.2470405885091045</v>
      </c>
      <c r="BJ110">
        <f t="shared" si="34"/>
        <v>2.2968493901341485</v>
      </c>
      <c r="BK110">
        <f t="shared" si="34"/>
        <v>19.109750761121205</v>
      </c>
      <c r="BL110">
        <f t="shared" si="34"/>
        <v>1.6064301335984508</v>
      </c>
      <c r="BM110">
        <f t="shared" si="34"/>
        <v>1.3310594636796382</v>
      </c>
      <c r="BO110">
        <f t="shared" si="54"/>
        <v>5.9829169981922919E-2</v>
      </c>
      <c r="BP110">
        <f t="shared" si="35"/>
        <v>8.0839502120643308E-2</v>
      </c>
      <c r="BQ110">
        <f t="shared" si="35"/>
        <v>0.23163642704169385</v>
      </c>
      <c r="BR110">
        <f t="shared" si="35"/>
        <v>0.90109115574461129</v>
      </c>
      <c r="BS110">
        <f t="shared" si="35"/>
        <v>1.659665844558976</v>
      </c>
      <c r="BT110">
        <f t="shared" si="35"/>
        <v>22.041889914161374</v>
      </c>
      <c r="BU110">
        <f t="shared" si="35"/>
        <v>0.98184234859751085</v>
      </c>
      <c r="BV110">
        <f t="shared" si="35"/>
        <v>0.76937180771858127</v>
      </c>
    </row>
    <row r="111" spans="1:74" hidden="1" x14ac:dyDescent="0.35">
      <c r="A111" s="9">
        <v>13</v>
      </c>
      <c r="B111" s="16">
        <f t="shared" si="23"/>
        <v>180.86177860082583</v>
      </c>
      <c r="C111" s="16">
        <f t="shared" si="15"/>
        <v>319.56780429469228</v>
      </c>
      <c r="D111" s="16">
        <f t="shared" si="16"/>
        <v>989.98026181504667</v>
      </c>
      <c r="E111" s="16">
        <f t="shared" si="17"/>
        <v>641.85533458338193</v>
      </c>
      <c r="F111" s="16">
        <f t="shared" si="18"/>
        <v>518.10780185650094</v>
      </c>
      <c r="G111" s="16">
        <f t="shared" si="19"/>
        <v>352.2045162226608</v>
      </c>
      <c r="H111" s="16">
        <f t="shared" si="20"/>
        <v>103.34958777190047</v>
      </c>
      <c r="I111" s="16">
        <f t="shared" si="21"/>
        <v>104.70945076889917</v>
      </c>
      <c r="J111" s="16">
        <f t="shared" si="24"/>
        <v>3210.6365359139086</v>
      </c>
      <c r="L111">
        <v>13</v>
      </c>
      <c r="M111">
        <f t="shared" si="25"/>
        <v>180.86177860082583</v>
      </c>
      <c r="N111">
        <f t="shared" si="26"/>
        <v>319.56780429469228</v>
      </c>
      <c r="O111">
        <f t="shared" si="27"/>
        <v>989.98026181504667</v>
      </c>
      <c r="P111">
        <f t="shared" si="28"/>
        <v>641.85533458338193</v>
      </c>
      <c r="Q111">
        <f t="shared" si="29"/>
        <v>518.10780185650094</v>
      </c>
      <c r="R111">
        <f t="shared" si="30"/>
        <v>352.2045162226608</v>
      </c>
      <c r="S111">
        <f t="shared" si="31"/>
        <v>103.34958777190047</v>
      </c>
      <c r="T111">
        <f t="shared" si="32"/>
        <v>104.70945076889917</v>
      </c>
      <c r="V111">
        <f t="shared" si="36"/>
        <v>3.0260043980417657</v>
      </c>
      <c r="W111">
        <f t="shared" si="37"/>
        <v>4.088652559052453</v>
      </c>
      <c r="X111">
        <f t="shared" si="38"/>
        <v>17.573355451528816</v>
      </c>
      <c r="Y111">
        <f t="shared" si="39"/>
        <v>37.979046580227113</v>
      </c>
      <c r="Z111">
        <f t="shared" si="40"/>
        <v>55.961065440515412</v>
      </c>
      <c r="AA111">
        <f t="shared" si="41"/>
        <v>65.306936795304125</v>
      </c>
      <c r="AB111">
        <f t="shared" si="42"/>
        <v>28.122141799622561</v>
      </c>
      <c r="AC111">
        <f t="shared" si="43"/>
        <v>38.830960124764005</v>
      </c>
      <c r="AE111">
        <f t="shared" si="44"/>
        <v>2.7487434893652338</v>
      </c>
      <c r="AF111">
        <f t="shared" si="45"/>
        <v>3.7140253693103888</v>
      </c>
      <c r="AG111">
        <f t="shared" si="46"/>
        <v>15.963177850947773</v>
      </c>
      <c r="AH111">
        <f t="shared" si="47"/>
        <v>34.499175575308371</v>
      </c>
      <c r="AI111">
        <f t="shared" si="48"/>
        <v>50.833572610503325</v>
      </c>
      <c r="AJ111">
        <f t="shared" si="49"/>
        <v>71.915205711182395</v>
      </c>
      <c r="AK111">
        <f t="shared" si="50"/>
        <v>24.22948726849129</v>
      </c>
      <c r="AL111">
        <f t="shared" si="51"/>
        <v>30.381705176657174</v>
      </c>
      <c r="AW111">
        <f t="shared" ref="AW111:BD111" si="65">IF(AW110+AN234/B$74-AW110/B$75&lt;0,0,AW110+AN234/B$74-AW110/B$75)</f>
        <v>0.11443393635901057</v>
      </c>
      <c r="AX111">
        <f t="shared" si="65"/>
        <v>0.15461993612418273</v>
      </c>
      <c r="AY111">
        <f t="shared" si="65"/>
        <v>0.44304589481229251</v>
      </c>
      <c r="AZ111">
        <f t="shared" si="65"/>
        <v>1.723497217181885</v>
      </c>
      <c r="BA111">
        <f t="shared" si="65"/>
        <v>3.1744063253905979</v>
      </c>
      <c r="BB111">
        <f t="shared" si="65"/>
        <v>14.733380742222369</v>
      </c>
      <c r="BC111">
        <f t="shared" si="65"/>
        <v>2.6272621886543881</v>
      </c>
      <c r="BD111">
        <f t="shared" si="65"/>
        <v>2.3881547882154104</v>
      </c>
      <c r="BF111">
        <f t="shared" si="53"/>
        <v>9.54185838081959E-2</v>
      </c>
      <c r="BG111">
        <f t="shared" si="34"/>
        <v>0.12892692327909705</v>
      </c>
      <c r="BH111">
        <f t="shared" si="34"/>
        <v>0.36942547980169294</v>
      </c>
      <c r="BI111">
        <f t="shared" si="34"/>
        <v>1.437105712635157</v>
      </c>
      <c r="BJ111">
        <f t="shared" si="34"/>
        <v>2.6469189616118598</v>
      </c>
      <c r="BK111">
        <f t="shared" si="34"/>
        <v>17.3736028874442</v>
      </c>
      <c r="BL111">
        <f t="shared" si="34"/>
        <v>1.9509361903389628</v>
      </c>
      <c r="BM111">
        <f t="shared" si="34"/>
        <v>1.6742338554363525</v>
      </c>
      <c r="BO111">
        <f t="shared" si="54"/>
        <v>7.361103918753939E-2</v>
      </c>
      <c r="BP111">
        <f t="shared" si="35"/>
        <v>9.9461178557245816E-2</v>
      </c>
      <c r="BQ111">
        <f t="shared" si="35"/>
        <v>0.28499472938333609</v>
      </c>
      <c r="BR111">
        <f t="shared" si="35"/>
        <v>1.1086608154033071</v>
      </c>
      <c r="BS111">
        <f t="shared" si="35"/>
        <v>2.0419759719040793</v>
      </c>
      <c r="BT111">
        <f t="shared" si="35"/>
        <v>20.282606422337274</v>
      </c>
      <c r="BU111">
        <f t="shared" si="35"/>
        <v>1.2941362410979809</v>
      </c>
      <c r="BV111">
        <f t="shared" si="35"/>
        <v>1.0502156356991097</v>
      </c>
    </row>
    <row r="112" spans="1:74" hidden="1" x14ac:dyDescent="0.35">
      <c r="A112" s="9">
        <v>14</v>
      </c>
      <c r="B112" s="16">
        <f t="shared" si="23"/>
        <v>185.18919999999972</v>
      </c>
      <c r="C112" s="16">
        <f t="shared" si="15"/>
        <v>327.21399999999954</v>
      </c>
      <c r="D112" s="16">
        <f t="shared" si="16"/>
        <v>1013.6671999999985</v>
      </c>
      <c r="E112" s="16">
        <f t="shared" si="17"/>
        <v>657.21279999999899</v>
      </c>
      <c r="F112" s="16">
        <f t="shared" si="18"/>
        <v>530.50439999999912</v>
      </c>
      <c r="G112" s="16">
        <f t="shared" si="19"/>
        <v>360.63159999999942</v>
      </c>
      <c r="H112" s="16">
        <f t="shared" si="20"/>
        <v>105.82239999999985</v>
      </c>
      <c r="I112" s="16">
        <f t="shared" si="21"/>
        <v>107.21479999999984</v>
      </c>
      <c r="J112" s="16">
        <f t="shared" si="24"/>
        <v>3287.456399999995</v>
      </c>
      <c r="L112">
        <v>14</v>
      </c>
      <c r="M112">
        <f t="shared" si="25"/>
        <v>185.18919999999972</v>
      </c>
      <c r="N112">
        <f t="shared" si="26"/>
        <v>327.21399999999954</v>
      </c>
      <c r="O112">
        <f t="shared" si="27"/>
        <v>1013.6671999999985</v>
      </c>
      <c r="P112">
        <f t="shared" si="28"/>
        <v>657.21279999999899</v>
      </c>
      <c r="Q112">
        <f t="shared" si="29"/>
        <v>530.50439999999912</v>
      </c>
      <c r="R112">
        <f t="shared" si="30"/>
        <v>360.63159999999942</v>
      </c>
      <c r="S112">
        <f t="shared" si="31"/>
        <v>105.82239999999985</v>
      </c>
      <c r="T112">
        <f t="shared" si="32"/>
        <v>107.21479999999984</v>
      </c>
      <c r="V112">
        <f t="shared" si="36"/>
        <v>3.1025069369661322</v>
      </c>
      <c r="W112">
        <f t="shared" si="37"/>
        <v>4.1920206512302238</v>
      </c>
      <c r="X112">
        <f t="shared" si="38"/>
        <v>18.017639772573531</v>
      </c>
      <c r="Y112">
        <f t="shared" si="39"/>
        <v>38.939221486514228</v>
      </c>
      <c r="Z112">
        <f t="shared" si="40"/>
        <v>57.375856374025787</v>
      </c>
      <c r="AA112">
        <f t="shared" si="41"/>
        <v>66.178383977751025</v>
      </c>
      <c r="AB112">
        <f t="shared" si="42"/>
        <v>28.893862887881816</v>
      </c>
      <c r="AC112">
        <f t="shared" si="43"/>
        <v>40.065692773092742</v>
      </c>
      <c r="AE112">
        <f t="shared" si="44"/>
        <v>2.8411637922574111</v>
      </c>
      <c r="AF112">
        <f t="shared" si="45"/>
        <v>3.8389010992244099</v>
      </c>
      <c r="AG112">
        <f t="shared" si="46"/>
        <v>16.49990371780812</v>
      </c>
      <c r="AH112">
        <f t="shared" si="47"/>
        <v>35.659132576947954</v>
      </c>
      <c r="AI112">
        <f t="shared" si="48"/>
        <v>52.54273688717403</v>
      </c>
      <c r="AJ112">
        <f t="shared" si="49"/>
        <v>69.932725036418901</v>
      </c>
      <c r="AK112">
        <f t="shared" si="50"/>
        <v>25.291120322436182</v>
      </c>
      <c r="AL112">
        <f t="shared" si="51"/>
        <v>32.192259808394354</v>
      </c>
      <c r="AW112">
        <f t="shared" ref="AW112:BD112" si="66">IF(AW111+AN235/B$74-AW111/B$75&lt;0,0,AW111+AN235/B$74-AW111/B$75)</f>
        <v>0.12380188176502506</v>
      </c>
      <c r="AX112">
        <f t="shared" si="66"/>
        <v>0.16727764210179191</v>
      </c>
      <c r="AY112">
        <f t="shared" si="66"/>
        <v>0.47931511605046939</v>
      </c>
      <c r="AZ112">
        <f t="shared" si="66"/>
        <v>1.8645884734271001</v>
      </c>
      <c r="BA112">
        <f t="shared" si="66"/>
        <v>3.4342738620579638</v>
      </c>
      <c r="BB112">
        <f t="shared" si="66"/>
        <v>13.46590522455474</v>
      </c>
      <c r="BC112">
        <f t="shared" si="66"/>
        <v>2.9386687178846991</v>
      </c>
      <c r="BD112">
        <f t="shared" si="66"/>
        <v>2.7565736126900391</v>
      </c>
      <c r="BF112">
        <f t="shared" si="53"/>
        <v>0.10682779533868472</v>
      </c>
      <c r="BG112">
        <f t="shared" si="34"/>
        <v>0.14434273098614847</v>
      </c>
      <c r="BH112">
        <f t="shared" si="34"/>
        <v>0.41359772880805268</v>
      </c>
      <c r="BI112">
        <f t="shared" si="34"/>
        <v>1.6089406153631938</v>
      </c>
      <c r="BJ112">
        <f t="shared" si="34"/>
        <v>2.9634113798791022</v>
      </c>
      <c r="BK112">
        <f t="shared" si="34"/>
        <v>15.789469600311104</v>
      </c>
      <c r="BL112">
        <f t="shared" si="34"/>
        <v>2.2890991894966755</v>
      </c>
      <c r="BM112">
        <f t="shared" si="34"/>
        <v>2.0311943218258817</v>
      </c>
      <c r="BO112">
        <f t="shared" si="54"/>
        <v>8.6695565959933302E-2</v>
      </c>
      <c r="BP112">
        <f t="shared" si="35"/>
        <v>0.11714062539035656</v>
      </c>
      <c r="BQ112">
        <f t="shared" si="35"/>
        <v>0.33565317963435015</v>
      </c>
      <c r="BR112">
        <f t="shared" si="35"/>
        <v>1.305727753742417</v>
      </c>
      <c r="BS112">
        <f t="shared" si="35"/>
        <v>2.4049417657287471</v>
      </c>
      <c r="BT112">
        <f t="shared" si="35"/>
        <v>18.537204301401431</v>
      </c>
      <c r="BU112">
        <f t="shared" si="35"/>
        <v>1.6225362157184717</v>
      </c>
      <c r="BV112">
        <f t="shared" si="35"/>
        <v>1.362224745567731</v>
      </c>
    </row>
    <row r="113" spans="1:74" hidden="1" x14ac:dyDescent="0.35">
      <c r="A113" s="9">
        <v>15</v>
      </c>
      <c r="B113" s="16">
        <f t="shared" si="23"/>
        <v>189.62016221421425</v>
      </c>
      <c r="C113" s="16">
        <f t="shared" si="15"/>
        <v>335.04314376195754</v>
      </c>
      <c r="D113" s="16">
        <f t="shared" si="16"/>
        <v>1037.9208879093833</v>
      </c>
      <c r="E113" s="16">
        <f t="shared" si="17"/>
        <v>672.937718534655</v>
      </c>
      <c r="F113" s="16">
        <f t="shared" si="18"/>
        <v>543.19760754598212</v>
      </c>
      <c r="G113" s="16">
        <f t="shared" si="19"/>
        <v>369.26031589083823</v>
      </c>
      <c r="H113" s="16">
        <f t="shared" si="20"/>
        <v>108.35437840812243</v>
      </c>
      <c r="I113" s="16">
        <f t="shared" si="21"/>
        <v>109.78009391349246</v>
      </c>
      <c r="J113" s="16">
        <f t="shared" si="24"/>
        <v>3366.1143081786458</v>
      </c>
      <c r="L113">
        <v>15</v>
      </c>
      <c r="M113">
        <f t="shared" si="25"/>
        <v>189.62016221421425</v>
      </c>
      <c r="N113">
        <f t="shared" si="26"/>
        <v>335.04314376195754</v>
      </c>
      <c r="O113">
        <f t="shared" si="27"/>
        <v>1037.9208879093833</v>
      </c>
      <c r="P113">
        <f t="shared" si="28"/>
        <v>672.937718534655</v>
      </c>
      <c r="Q113">
        <f t="shared" si="29"/>
        <v>543.19760754598212</v>
      </c>
      <c r="R113">
        <f t="shared" si="30"/>
        <v>369.26031589083823</v>
      </c>
      <c r="S113">
        <f t="shared" si="31"/>
        <v>108.35437840812243</v>
      </c>
      <c r="T113">
        <f t="shared" si="32"/>
        <v>109.78009391349246</v>
      </c>
      <c r="V113">
        <f t="shared" si="36"/>
        <v>3.1794731579774203</v>
      </c>
      <c r="W113">
        <f t="shared" si="37"/>
        <v>4.2960152576828925</v>
      </c>
      <c r="X113">
        <f t="shared" si="38"/>
        <v>18.464616902040881</v>
      </c>
      <c r="Y113">
        <f t="shared" si="39"/>
        <v>39.905216015399702</v>
      </c>
      <c r="Z113">
        <f t="shared" si="40"/>
        <v>58.799222359055136</v>
      </c>
      <c r="AA113">
        <f t="shared" si="41"/>
        <v>67.278021240121888</v>
      </c>
      <c r="AB113">
        <f t="shared" si="42"/>
        <v>29.657089148845547</v>
      </c>
      <c r="AC113">
        <f t="shared" si="43"/>
        <v>41.264474871166264</v>
      </c>
      <c r="AE113">
        <f t="shared" si="44"/>
        <v>2.928278173826985</v>
      </c>
      <c r="AF113">
        <f t="shared" si="45"/>
        <v>3.9566076165596815</v>
      </c>
      <c r="AG113">
        <f t="shared" si="46"/>
        <v>17.005815736063258</v>
      </c>
      <c r="AH113">
        <f t="shared" si="47"/>
        <v>36.752495546803381</v>
      </c>
      <c r="AI113">
        <f t="shared" si="48"/>
        <v>54.153776716124611</v>
      </c>
      <c r="AJ113">
        <f t="shared" si="49"/>
        <v>68.806422718818538</v>
      </c>
      <c r="AK113">
        <f t="shared" si="50"/>
        <v>26.273686476648628</v>
      </c>
      <c r="AL113">
        <f t="shared" si="51"/>
        <v>33.879424015115433</v>
      </c>
      <c r="AW113">
        <f t="shared" ref="AW113:BD113" si="67">IF(AW112+AN236/B$74-AW112/B$75&lt;0,0,AW112+AN236/B$74-AW112/B$75)</f>
        <v>0.13208121851323762</v>
      </c>
      <c r="AX113">
        <f t="shared" si="67"/>
        <v>0.17846445049002255</v>
      </c>
      <c r="AY113">
        <f t="shared" si="67"/>
        <v>0.51136964702942844</v>
      </c>
      <c r="AZ113">
        <f t="shared" si="67"/>
        <v>1.9892841214111825</v>
      </c>
      <c r="BA113">
        <f t="shared" si="67"/>
        <v>3.6639433095993912</v>
      </c>
      <c r="BB113">
        <f t="shared" si="67"/>
        <v>12.413114076256328</v>
      </c>
      <c r="BC113">
        <f t="shared" si="67"/>
        <v>3.2278817490771869</v>
      </c>
      <c r="BD113">
        <f t="shared" si="67"/>
        <v>3.1174911162666934</v>
      </c>
      <c r="BF113">
        <f t="shared" si="53"/>
        <v>0.11701224719448894</v>
      </c>
      <c r="BG113">
        <f t="shared" si="34"/>
        <v>0.15810367765553451</v>
      </c>
      <c r="BH113">
        <f t="shared" si="34"/>
        <v>0.45302816115350275</v>
      </c>
      <c r="BI113">
        <f t="shared" si="34"/>
        <v>1.7623293302015375</v>
      </c>
      <c r="BJ113">
        <f t="shared" si="34"/>
        <v>3.245928869186419</v>
      </c>
      <c r="BK113">
        <f t="shared" si="34"/>
        <v>14.395330974857286</v>
      </c>
      <c r="BL113">
        <f t="shared" si="34"/>
        <v>2.6138839536906873</v>
      </c>
      <c r="BM113">
        <f t="shared" si="34"/>
        <v>2.3938839672579602</v>
      </c>
      <c r="BO113">
        <f t="shared" si="54"/>
        <v>9.877490358718416E-2</v>
      </c>
      <c r="BP113">
        <f t="shared" si="35"/>
        <v>0.13346188874783171</v>
      </c>
      <c r="BQ113">
        <f t="shared" si="35"/>
        <v>0.3824199091385716</v>
      </c>
      <c r="BR113">
        <f t="shared" si="35"/>
        <v>1.4876554707148832</v>
      </c>
      <c r="BS113">
        <f t="shared" si="35"/>
        <v>2.7400235342189605</v>
      </c>
      <c r="BT113">
        <f t="shared" si="35"/>
        <v>16.888563480747237</v>
      </c>
      <c r="BU113">
        <f t="shared" si="35"/>
        <v>1.9558177026075736</v>
      </c>
      <c r="BV113">
        <f t="shared" si="35"/>
        <v>1.6967095336968063</v>
      </c>
    </row>
    <row r="114" spans="1:74" hidden="1" x14ac:dyDescent="0.35">
      <c r="A114" s="9">
        <v>16</v>
      </c>
      <c r="B114" s="16">
        <f t="shared" si="23"/>
        <v>194.15714263113063</v>
      </c>
      <c r="C114" s="16">
        <f t="shared" si="15"/>
        <v>343.05961291966696</v>
      </c>
      <c r="D114" s="16">
        <f t="shared" si="16"/>
        <v>1062.7548859809256</v>
      </c>
      <c r="E114" s="16">
        <f t="shared" si="17"/>
        <v>689.03888211950118</v>
      </c>
      <c r="F114" s="16">
        <f t="shared" si="18"/>
        <v>556.19452137188546</v>
      </c>
      <c r="G114" s="16">
        <f t="shared" si="19"/>
        <v>378.09548828167539</v>
      </c>
      <c r="H114" s="16">
        <f t="shared" si="20"/>
        <v>110.94693864636037</v>
      </c>
      <c r="I114" s="16">
        <f t="shared" si="21"/>
        <v>112.40676678644407</v>
      </c>
      <c r="J114" s="16">
        <f t="shared" si="24"/>
        <v>3446.6542387375898</v>
      </c>
      <c r="L114">
        <v>16</v>
      </c>
      <c r="M114">
        <f t="shared" si="25"/>
        <v>194.15714263113063</v>
      </c>
      <c r="N114">
        <f t="shared" si="26"/>
        <v>343.05961291966696</v>
      </c>
      <c r="O114">
        <f t="shared" si="27"/>
        <v>1062.7548859809256</v>
      </c>
      <c r="P114">
        <f t="shared" si="28"/>
        <v>689.03888211950118</v>
      </c>
      <c r="Q114">
        <f t="shared" si="29"/>
        <v>556.19452137188546</v>
      </c>
      <c r="R114">
        <f t="shared" si="30"/>
        <v>378.09548828167539</v>
      </c>
      <c r="S114">
        <f t="shared" si="31"/>
        <v>110.94693864636037</v>
      </c>
      <c r="T114">
        <f t="shared" si="32"/>
        <v>112.40676678644407</v>
      </c>
      <c r="V114">
        <f t="shared" si="36"/>
        <v>3.2573697452702328</v>
      </c>
      <c r="W114">
        <f t="shared" si="37"/>
        <v>4.4012669490493419</v>
      </c>
      <c r="X114">
        <f t="shared" si="38"/>
        <v>18.916997082930077</v>
      </c>
      <c r="Y114">
        <f t="shared" si="39"/>
        <v>40.88288746860345</v>
      </c>
      <c r="Z114">
        <f t="shared" si="40"/>
        <v>60.239793966256656</v>
      </c>
      <c r="AA114">
        <f t="shared" si="41"/>
        <v>68.549106639464412</v>
      </c>
      <c r="AB114">
        <f t="shared" si="42"/>
        <v>30.418969933709249</v>
      </c>
      <c r="AC114">
        <f t="shared" si="43"/>
        <v>42.440480584585217</v>
      </c>
      <c r="AE114">
        <f t="shared" si="44"/>
        <v>3.0120098352104634</v>
      </c>
      <c r="AF114">
        <f t="shared" si="45"/>
        <v>4.0697434969340849</v>
      </c>
      <c r="AG114">
        <f t="shared" si="46"/>
        <v>17.49208279138913</v>
      </c>
      <c r="AH114">
        <f t="shared" si="47"/>
        <v>37.803402369668824</v>
      </c>
      <c r="AI114">
        <f t="shared" si="48"/>
        <v>55.702258597101462</v>
      </c>
      <c r="AJ114">
        <f t="shared" si="49"/>
        <v>68.347902275209535</v>
      </c>
      <c r="AK114">
        <f t="shared" si="50"/>
        <v>27.196432659975063</v>
      </c>
      <c r="AL114">
        <f t="shared" si="51"/>
        <v>35.461934912840611</v>
      </c>
      <c r="AW114">
        <f t="shared" ref="AW114:BD114" si="68">IF(AW113+AN237/B$74-AW113/B$75&lt;0,0,AW113+AN237/B$74-AW113/B$75)</f>
        <v>0.13944128452408472</v>
      </c>
      <c r="AX114">
        <f t="shared" si="68"/>
        <v>0.18840916595359519</v>
      </c>
      <c r="AY114">
        <f t="shared" si="68"/>
        <v>0.53986510157206602</v>
      </c>
      <c r="AZ114">
        <f t="shared" si="68"/>
        <v>2.100134570950674</v>
      </c>
      <c r="BA114">
        <f t="shared" si="68"/>
        <v>3.868112115143461</v>
      </c>
      <c r="BB114">
        <f t="shared" si="68"/>
        <v>11.562357421880685</v>
      </c>
      <c r="BC114">
        <f t="shared" si="68"/>
        <v>3.4948548981789398</v>
      </c>
      <c r="BD114">
        <f t="shared" si="68"/>
        <v>3.467275767804975</v>
      </c>
      <c r="BF114">
        <f t="shared" si="53"/>
        <v>0.12605362998573816</v>
      </c>
      <c r="BG114">
        <f t="shared" si="34"/>
        <v>0.17032014135622733</v>
      </c>
      <c r="BH114">
        <f t="shared" si="34"/>
        <v>0.48803305267905817</v>
      </c>
      <c r="BI114">
        <f t="shared" si="34"/>
        <v>1.8985022049273246</v>
      </c>
      <c r="BJ114">
        <f t="shared" si="34"/>
        <v>3.4967375334342021</v>
      </c>
      <c r="BK114">
        <f t="shared" si="34"/>
        <v>13.206000835696711</v>
      </c>
      <c r="BL114">
        <f t="shared" si="34"/>
        <v>2.9208828513839373</v>
      </c>
      <c r="BM114">
        <f t="shared" si="34"/>
        <v>2.7556875417623266</v>
      </c>
      <c r="BO114">
        <f t="shared" si="54"/>
        <v>0.10971730975156702</v>
      </c>
      <c r="BP114">
        <f t="shared" si="35"/>
        <v>0.14824696209245339</v>
      </c>
      <c r="BQ114">
        <f t="shared" si="35"/>
        <v>0.42478486034753027</v>
      </c>
      <c r="BR114">
        <f t="shared" si="35"/>
        <v>1.652459786406876</v>
      </c>
      <c r="BS114">
        <f t="shared" si="35"/>
        <v>3.0435667351994358</v>
      </c>
      <c r="BT114">
        <f t="shared" si="35"/>
        <v>15.392623977213267</v>
      </c>
      <c r="BU114">
        <f t="shared" si="35"/>
        <v>2.2848508281491302</v>
      </c>
      <c r="BV114">
        <f t="shared" si="35"/>
        <v>2.0452967504773834</v>
      </c>
    </row>
    <row r="115" spans="1:74" hidden="1" x14ac:dyDescent="0.35">
      <c r="A115" s="9">
        <v>17</v>
      </c>
      <c r="B115" s="16">
        <f t="shared" si="23"/>
        <v>198.80267791406504</v>
      </c>
      <c r="C115" s="16">
        <f t="shared" si="15"/>
        <v>351.26788954740823</v>
      </c>
      <c r="D115" s="16">
        <f t="shared" si="16"/>
        <v>1088.1830791085667</v>
      </c>
      <c r="E115" s="16">
        <f t="shared" si="17"/>
        <v>705.5252930484113</v>
      </c>
      <c r="F115" s="16">
        <f t="shared" si="18"/>
        <v>569.50240815984046</v>
      </c>
      <c r="G115" s="16">
        <f t="shared" si="19"/>
        <v>387.1420569905477</v>
      </c>
      <c r="H115" s="16">
        <f t="shared" si="20"/>
        <v>113.60153023660861</v>
      </c>
      <c r="I115" s="16">
        <f t="shared" si="21"/>
        <v>115.0962872134061</v>
      </c>
      <c r="J115" s="16">
        <f t="shared" si="24"/>
        <v>3529.1212222188537</v>
      </c>
      <c r="L115">
        <v>17</v>
      </c>
      <c r="M115">
        <f t="shared" si="25"/>
        <v>198.80267791406504</v>
      </c>
      <c r="N115">
        <f t="shared" si="26"/>
        <v>351.26788954740823</v>
      </c>
      <c r="O115">
        <f t="shared" si="27"/>
        <v>1088.1830791085667</v>
      </c>
      <c r="P115">
        <f t="shared" si="28"/>
        <v>705.5252930484113</v>
      </c>
      <c r="Q115">
        <f t="shared" si="29"/>
        <v>569.50240815984046</v>
      </c>
      <c r="R115">
        <f t="shared" si="30"/>
        <v>387.1420569905477</v>
      </c>
      <c r="S115">
        <f t="shared" si="31"/>
        <v>113.60153023660861</v>
      </c>
      <c r="T115">
        <f t="shared" si="32"/>
        <v>115.0962872134061</v>
      </c>
      <c r="V115">
        <f t="shared" si="36"/>
        <v>3.3365226859669388</v>
      </c>
      <c r="W115">
        <f t="shared" si="37"/>
        <v>4.508216190017249</v>
      </c>
      <c r="X115">
        <f t="shared" si="38"/>
        <v>19.376673467669359</v>
      </c>
      <c r="Y115">
        <f t="shared" si="39"/>
        <v>41.876327274450247</v>
      </c>
      <c r="Z115">
        <f t="shared" si="40"/>
        <v>61.703599801107416</v>
      </c>
      <c r="AA115">
        <f t="shared" si="41"/>
        <v>69.952201118674338</v>
      </c>
      <c r="AB115">
        <f t="shared" si="42"/>
        <v>31.184820398199701</v>
      </c>
      <c r="AC115">
        <f t="shared" si="43"/>
        <v>43.604191933784158</v>
      </c>
      <c r="AE115">
        <f t="shared" si="44"/>
        <v>3.0937964718970532</v>
      </c>
      <c r="AF115">
        <f t="shared" si="45"/>
        <v>4.1802513143058375</v>
      </c>
      <c r="AG115">
        <f t="shared" si="46"/>
        <v>17.967054221902778</v>
      </c>
      <c r="AH115">
        <f t="shared" si="47"/>
        <v>38.829897402647035</v>
      </c>
      <c r="AI115">
        <f t="shared" si="48"/>
        <v>57.214770386819865</v>
      </c>
      <c r="AJ115">
        <f t="shared" si="49"/>
        <v>68.408263584485994</v>
      </c>
      <c r="AK115">
        <f t="shared" si="50"/>
        <v>28.075306461902567</v>
      </c>
      <c r="AL115">
        <f t="shared" si="51"/>
        <v>36.957337556785888</v>
      </c>
      <c r="AW115">
        <f t="shared" ref="AW115:BD115" si="69">IF(AW114+AN238/B$74-AW114/B$75&lt;0,0,AW114+AN238/B$74-AW114/B$75)</f>
        <v>0.14605213604246015</v>
      </c>
      <c r="AX115">
        <f t="shared" si="69"/>
        <v>0.19734156373715867</v>
      </c>
      <c r="AY115">
        <f t="shared" si="69"/>
        <v>0.56545987458800995</v>
      </c>
      <c r="AZ115">
        <f t="shared" si="69"/>
        <v>2.1997010505951149</v>
      </c>
      <c r="BA115">
        <f t="shared" si="69"/>
        <v>4.0514976521952644</v>
      </c>
      <c r="BB115">
        <f t="shared" si="69"/>
        <v>10.894275367968628</v>
      </c>
      <c r="BC115">
        <f t="shared" si="69"/>
        <v>3.7407220865530943</v>
      </c>
      <c r="BD115">
        <f t="shared" si="69"/>
        <v>3.8036162080826492</v>
      </c>
      <c r="BF115">
        <f t="shared" si="53"/>
        <v>0.13408622270874609</v>
      </c>
      <c r="BG115">
        <f t="shared" ref="BG115:BG158" si="70">IF(BG114+AX114/C$75-BG114/C$75&lt;0,0,BG114+AX114/C$75-BG114/C$75)</f>
        <v>0.18117355611464805</v>
      </c>
      <c r="BH115">
        <f t="shared" ref="BH115:BH158" si="71">IF(BH114+AY114/D$75-BH114/D$75&lt;0,0,BH114+AY114/D$75-BH114/D$75)</f>
        <v>0.51913228201486294</v>
      </c>
      <c r="BI115">
        <f t="shared" ref="BI115:BI158" si="72">IF(BI114+AZ114/E$75-BI114/E$75&lt;0,0,BI114+AZ114/E$75-BI114/E$75)</f>
        <v>2.0194816245413345</v>
      </c>
      <c r="BJ115">
        <f t="shared" ref="BJ115:BJ158" si="73">IF(BJ114+BA114/F$75-BJ114/F$75&lt;0,0,BJ114+BA114/F$75-BJ114/F$75)</f>
        <v>3.7195622824597576</v>
      </c>
      <c r="BK115">
        <f t="shared" ref="BK115:BK158" si="74">IF(BK114+BB114/G$75-BK114/G$75&lt;0,0,BK114+BB114/G$75-BK114/G$75)</f>
        <v>12.219814787407095</v>
      </c>
      <c r="BL115">
        <f t="shared" ref="BL115:BL158" si="75">IF(BL114+BC114/H$75-BL114/H$75&lt;0,0,BL114+BC114/H$75-BL114/H$75)</f>
        <v>3.2078688747814383</v>
      </c>
      <c r="BM115">
        <f t="shared" ref="BM115:BM158" si="76">IF(BM114+BD114/I$75-BM114/I$75&lt;0,0,BM114+BD114/I$75-BM114/I$75)</f>
        <v>3.1114816547836512</v>
      </c>
      <c r="BO115">
        <f t="shared" si="54"/>
        <v>0.1195191018920697</v>
      </c>
      <c r="BP115">
        <f t="shared" ref="BP115:BP158" si="77">IF(BP114+BG114/C$75-BP114/C$75&lt;0,0,BP114+BG114/C$75-BP114/C$75)</f>
        <v>0.16149086965071774</v>
      </c>
      <c r="BQ115">
        <f t="shared" ref="BQ115:BQ158" si="78">IF(BQ114+BH114/D$75-BQ114/D$75&lt;0,0,BQ114+BH114/D$75-BQ114/D$75)</f>
        <v>0.46273377574644708</v>
      </c>
      <c r="BR115">
        <f t="shared" ref="BR115:BR158" si="79">IF(BR114+BI114/E$75-BR114/E$75&lt;0,0,BR114+BI114/E$75-BR114/E$75)</f>
        <v>1.800085237519145</v>
      </c>
      <c r="BS115">
        <f t="shared" ref="BS115:BS158" si="80">IF(BS114+BJ114/F$75-BS114/F$75&lt;0,0,BS114+BJ114/F$75-BS114/F$75)</f>
        <v>3.3154692141402959</v>
      </c>
      <c r="BT115">
        <f t="shared" ref="BT115:BT158" si="81">IF(BT114+BK114/G$75-BT114/G$75&lt;0,0,BT114+BK114/G$75-BT114/G$75)</f>
        <v>14.080650092303335</v>
      </c>
      <c r="BU115">
        <f t="shared" ref="BU115:BU158" si="82">IF(BU114+BL114/H$75-BU114/H$75&lt;0,0,BU114+BL114/H$75-BU114/H$75)</f>
        <v>2.6028668397665338</v>
      </c>
      <c r="BV115">
        <f t="shared" ref="BV115:BV158" si="83">IF(BV114+BM114/I$75-BV114/I$75&lt;0,0,BV114+BM114/I$75-BV114/I$75)</f>
        <v>2.4004921461198547</v>
      </c>
    </row>
    <row r="116" spans="1:74" hidden="1" x14ac:dyDescent="0.35">
      <c r="A116" s="9">
        <v>18</v>
      </c>
      <c r="B116" s="16">
        <f t="shared" si="23"/>
        <v>203.55936542025808</v>
      </c>
      <c r="C116" s="16">
        <f t="shared" si="15"/>
        <v>359.67256296060646</v>
      </c>
      <c r="D116" s="16">
        <f t="shared" si="16"/>
        <v>1114.2196844056234</v>
      </c>
      <c r="E116" s="16">
        <f t="shared" si="17"/>
        <v>722.40616901023918</v>
      </c>
      <c r="F116" s="16">
        <f t="shared" si="18"/>
        <v>583.12870845953626</v>
      </c>
      <c r="G116" s="16">
        <f t="shared" si="19"/>
        <v>396.40508002892363</v>
      </c>
      <c r="H116" s="16">
        <f t="shared" si="20"/>
        <v>116.31963738300463</v>
      </c>
      <c r="I116" s="16">
        <f t="shared" si="21"/>
        <v>117.85015892751785</v>
      </c>
      <c r="J116" s="16">
        <f t="shared" si="24"/>
        <v>3613.5613665957094</v>
      </c>
      <c r="L116">
        <v>18</v>
      </c>
      <c r="M116">
        <f t="shared" si="25"/>
        <v>203.55936542025808</v>
      </c>
      <c r="N116">
        <f t="shared" si="26"/>
        <v>359.67256296060646</v>
      </c>
      <c r="O116">
        <f t="shared" si="27"/>
        <v>1114.2196844056234</v>
      </c>
      <c r="P116">
        <f t="shared" si="28"/>
        <v>722.40616901023918</v>
      </c>
      <c r="Q116">
        <f t="shared" si="29"/>
        <v>583.12870845953626</v>
      </c>
      <c r="R116">
        <f t="shared" si="30"/>
        <v>396.40508002892363</v>
      </c>
      <c r="S116">
        <f t="shared" si="31"/>
        <v>116.31963738300463</v>
      </c>
      <c r="T116">
        <f t="shared" si="32"/>
        <v>117.85015892751785</v>
      </c>
      <c r="V116">
        <f t="shared" si="36"/>
        <v>3.417164524795683</v>
      </c>
      <c r="W116">
        <f t="shared" si="37"/>
        <v>4.6171771885231374</v>
      </c>
      <c r="X116">
        <f t="shared" si="38"/>
        <v>19.844996547080449</v>
      </c>
      <c r="Y116">
        <f t="shared" si="39"/>
        <v>42.888454076107919</v>
      </c>
      <c r="Z116">
        <f t="shared" si="40"/>
        <v>63.194940402878927</v>
      </c>
      <c r="AA116">
        <f t="shared" si="41"/>
        <v>71.459984347459553</v>
      </c>
      <c r="AB116">
        <f t="shared" si="42"/>
        <v>31.958624504286668</v>
      </c>
      <c r="AC116">
        <f t="shared" si="43"/>
        <v>44.763978814051839</v>
      </c>
      <c r="AE116">
        <f t="shared" si="44"/>
        <v>3.1747052099203481</v>
      </c>
      <c r="AF116">
        <f t="shared" si="45"/>
        <v>4.2895729395429747</v>
      </c>
      <c r="AG116">
        <f t="shared" si="46"/>
        <v>18.436927303824973</v>
      </c>
      <c r="AH116">
        <f t="shared" si="47"/>
        <v>39.845374026581439</v>
      </c>
      <c r="AI116">
        <f t="shared" si="48"/>
        <v>58.711046858249048</v>
      </c>
      <c r="AJ116">
        <f t="shared" si="49"/>
        <v>68.871444844742499</v>
      </c>
      <c r="AK116">
        <f t="shared" si="50"/>
        <v>28.923355717256335</v>
      </c>
      <c r="AL116">
        <f t="shared" si="51"/>
        <v>38.381663494714083</v>
      </c>
      <c r="AW116">
        <f t="shared" ref="AW116:BD116" si="84">IF(AW115+AN239/B$74-AW115/B$75&lt;0,0,AW115+AN239/B$74-AW115/B$75)</f>
        <v>0.1520713785189845</v>
      </c>
      <c r="AX116">
        <f t="shared" si="84"/>
        <v>0.20547459592016698</v>
      </c>
      <c r="AY116">
        <f t="shared" si="84"/>
        <v>0.58876415611457933</v>
      </c>
      <c r="AZ116">
        <f t="shared" si="84"/>
        <v>2.2903572666435279</v>
      </c>
      <c r="BA116">
        <f t="shared" si="84"/>
        <v>4.2184719082550508</v>
      </c>
      <c r="BB116">
        <f t="shared" si="84"/>
        <v>10.38659248124393</v>
      </c>
      <c r="BC116">
        <f t="shared" si="84"/>
        <v>3.9673499206114831</v>
      </c>
      <c r="BD116">
        <f t="shared" si="84"/>
        <v>4.1252828343276455</v>
      </c>
      <c r="BF116">
        <f t="shared" si="53"/>
        <v>0.1412657707089745</v>
      </c>
      <c r="BG116">
        <f t="shared" si="70"/>
        <v>0.19087436068815444</v>
      </c>
      <c r="BH116">
        <f t="shared" si="71"/>
        <v>0.5469288375587511</v>
      </c>
      <c r="BI116">
        <f t="shared" si="72"/>
        <v>2.1276132801736027</v>
      </c>
      <c r="BJ116">
        <f t="shared" si="73"/>
        <v>3.9187235043010618</v>
      </c>
      <c r="BK116">
        <f t="shared" si="74"/>
        <v>11.424491135744017</v>
      </c>
      <c r="BL116">
        <f t="shared" si="75"/>
        <v>3.4742954806672666</v>
      </c>
      <c r="BM116">
        <f t="shared" si="76"/>
        <v>3.4575489314331502</v>
      </c>
      <c r="BO116">
        <f t="shared" si="54"/>
        <v>0.12825937438207555</v>
      </c>
      <c r="BP116">
        <f t="shared" si="77"/>
        <v>0.17330048152907596</v>
      </c>
      <c r="BQ116">
        <f t="shared" si="78"/>
        <v>0.49657287950749662</v>
      </c>
      <c r="BR116">
        <f t="shared" si="79"/>
        <v>1.931723069732459</v>
      </c>
      <c r="BS116">
        <f t="shared" si="80"/>
        <v>3.5579250551319728</v>
      </c>
      <c r="BT116">
        <f t="shared" si="81"/>
        <v>12.964148909365589</v>
      </c>
      <c r="BU116">
        <f t="shared" si="82"/>
        <v>2.9053678572739861</v>
      </c>
      <c r="BV116">
        <f t="shared" si="83"/>
        <v>2.7559869004517528</v>
      </c>
    </row>
    <row r="117" spans="1:74" hidden="1" x14ac:dyDescent="0.35">
      <c r="A117" s="9">
        <v>19</v>
      </c>
      <c r="B117" s="16">
        <f t="shared" si="23"/>
        <v>208.42986465307862</v>
      </c>
      <c r="C117" s="16">
        <f t="shared" si="15"/>
        <v>368.27833228175552</v>
      </c>
      <c r="D117" s="16">
        <f t="shared" si="16"/>
        <v>1140.8792591536937</v>
      </c>
      <c r="E117" s="16">
        <f t="shared" si="17"/>
        <v>739.69094824250453</v>
      </c>
      <c r="F117" s="16">
        <f t="shared" si="18"/>
        <v>597.0810408482929</v>
      </c>
      <c r="G117" s="16">
        <f t="shared" si="19"/>
        <v>405.88973642967943</v>
      </c>
      <c r="H117" s="16">
        <f t="shared" si="20"/>
        <v>119.10277980175923</v>
      </c>
      <c r="I117" s="16">
        <f t="shared" si="21"/>
        <v>120.66992164125607</v>
      </c>
      <c r="J117" s="16">
        <f t="shared" si="24"/>
        <v>3700.0218830520207</v>
      </c>
      <c r="L117">
        <v>19</v>
      </c>
      <c r="M117">
        <f t="shared" si="25"/>
        <v>208.42986465307862</v>
      </c>
      <c r="N117">
        <f t="shared" si="26"/>
        <v>368.27833228175552</v>
      </c>
      <c r="O117">
        <f t="shared" si="27"/>
        <v>1140.8792591536937</v>
      </c>
      <c r="P117">
        <f t="shared" si="28"/>
        <v>739.69094824250453</v>
      </c>
      <c r="Q117">
        <f t="shared" si="29"/>
        <v>597.0810408482929</v>
      </c>
      <c r="R117">
        <f t="shared" si="30"/>
        <v>405.88973642967943</v>
      </c>
      <c r="S117">
        <f t="shared" si="31"/>
        <v>119.10277980175923</v>
      </c>
      <c r="T117">
        <f t="shared" si="32"/>
        <v>120.66992164125607</v>
      </c>
      <c r="V117">
        <f t="shared" si="36"/>
        <v>3.4994658757186698</v>
      </c>
      <c r="W117">
        <f t="shared" si="37"/>
        <v>4.728380473383698</v>
      </c>
      <c r="X117">
        <f t="shared" si="38"/>
        <v>20.322957152440651</v>
      </c>
      <c r="Y117">
        <f t="shared" si="39"/>
        <v>43.921409230549379</v>
      </c>
      <c r="Z117">
        <f t="shared" si="40"/>
        <v>64.71697100132242</v>
      </c>
      <c r="AA117">
        <f t="shared" si="41"/>
        <v>73.053625971484479</v>
      </c>
      <c r="AB117">
        <f t="shared" si="42"/>
        <v>32.743400905804769</v>
      </c>
      <c r="AC117">
        <f t="shared" si="43"/>
        <v>45.926554800480055</v>
      </c>
      <c r="AE117">
        <f t="shared" si="44"/>
        <v>3.2555249815454603</v>
      </c>
      <c r="AF117">
        <f t="shared" si="45"/>
        <v>4.3987743558696959</v>
      </c>
      <c r="AG117">
        <f t="shared" si="46"/>
        <v>18.906283718243465</v>
      </c>
      <c r="AH117">
        <f t="shared" si="47"/>
        <v>40.859734043090263</v>
      </c>
      <c r="AI117">
        <f t="shared" si="48"/>
        <v>60.205678039792346</v>
      </c>
      <c r="AJ117">
        <f t="shared" si="49"/>
        <v>69.648006695557626</v>
      </c>
      <c r="AK117">
        <f t="shared" si="50"/>
        <v>29.751156295537335</v>
      </c>
      <c r="AL117">
        <f t="shared" si="51"/>
        <v>39.749302491715028</v>
      </c>
      <c r="AW117">
        <f t="shared" ref="AW117:BD117" si="85">IF(AW116+AN240/B$74-AW116/B$75&lt;0,0,AW116+AN240/B$74-AW116/B$75)</f>
        <v>0.15763775049667245</v>
      </c>
      <c r="AX117">
        <f t="shared" si="85"/>
        <v>0.21299572214388957</v>
      </c>
      <c r="AY117">
        <f t="shared" si="85"/>
        <v>0.61031509049802835</v>
      </c>
      <c r="AZ117">
        <f t="shared" si="85"/>
        <v>2.3741927696296923</v>
      </c>
      <c r="BA117">
        <f t="shared" si="85"/>
        <v>4.3728835013336482</v>
      </c>
      <c r="BB117">
        <f t="shared" si="85"/>
        <v>10.016652952364769</v>
      </c>
      <c r="BC117">
        <f t="shared" si="85"/>
        <v>4.1769964794442025</v>
      </c>
      <c r="BD117">
        <f t="shared" si="85"/>
        <v>4.4318981641101836</v>
      </c>
      <c r="BF117">
        <f t="shared" si="53"/>
        <v>0.14774913539498052</v>
      </c>
      <c r="BG117">
        <f t="shared" si="70"/>
        <v>0.19963450182736195</v>
      </c>
      <c r="BH117">
        <f t="shared" si="71"/>
        <v>0.57203002869224795</v>
      </c>
      <c r="BI117">
        <f t="shared" si="72"/>
        <v>2.2252596720555582</v>
      </c>
      <c r="BJ117">
        <f t="shared" si="73"/>
        <v>4.0985725466734548</v>
      </c>
      <c r="BK117">
        <f t="shared" si="74"/>
        <v>10.801751943043964</v>
      </c>
      <c r="BL117">
        <f t="shared" si="75"/>
        <v>3.7208227006393746</v>
      </c>
      <c r="BM117">
        <f t="shared" si="76"/>
        <v>3.7914158828803979</v>
      </c>
      <c r="BO117">
        <f t="shared" si="54"/>
        <v>0.13606321217821493</v>
      </c>
      <c r="BP117">
        <f t="shared" si="77"/>
        <v>0.18384480902452308</v>
      </c>
      <c r="BQ117">
        <f t="shared" si="78"/>
        <v>0.52678645433824933</v>
      </c>
      <c r="BR117">
        <f t="shared" si="79"/>
        <v>2.0492571959971451</v>
      </c>
      <c r="BS117">
        <f t="shared" si="80"/>
        <v>3.7744041246334263</v>
      </c>
      <c r="BT117">
        <f t="shared" si="81"/>
        <v>12.040354245192646</v>
      </c>
      <c r="BU117">
        <f t="shared" si="82"/>
        <v>3.1898316689706268</v>
      </c>
      <c r="BV117">
        <f t="shared" si="83"/>
        <v>3.1067679159424522</v>
      </c>
    </row>
    <row r="118" spans="1:74" hidden="1" x14ac:dyDescent="0.35">
      <c r="A118" s="9">
        <v>20</v>
      </c>
      <c r="B118" s="16">
        <f t="shared" si="23"/>
        <v>213.41689874897429</v>
      </c>
      <c r="C118" s="16">
        <f t="shared" si="15"/>
        <v>377.09000906773656</v>
      </c>
      <c r="D118" s="16">
        <f t="shared" si="16"/>
        <v>1168.1767089417542</v>
      </c>
      <c r="E118" s="16">
        <f t="shared" si="17"/>
        <v>757.38929480838988</v>
      </c>
      <c r="F118" s="16">
        <f t="shared" si="18"/>
        <v>611.36720619067069</v>
      </c>
      <c r="G118" s="16">
        <f t="shared" si="19"/>
        <v>415.60132914273942</v>
      </c>
      <c r="H118" s="16">
        <f t="shared" si="20"/>
        <v>121.95251357084246</v>
      </c>
      <c r="I118" s="16">
        <f t="shared" si="21"/>
        <v>123.55715190730092</v>
      </c>
      <c r="J118" s="16">
        <f t="shared" si="24"/>
        <v>3788.5511123784081</v>
      </c>
      <c r="L118">
        <v>20</v>
      </c>
      <c r="M118">
        <f t="shared" si="25"/>
        <v>213.41689874897429</v>
      </c>
      <c r="N118">
        <f t="shared" si="26"/>
        <v>377.09000906773656</v>
      </c>
      <c r="O118">
        <f t="shared" si="27"/>
        <v>1168.1767089417542</v>
      </c>
      <c r="P118">
        <f t="shared" si="28"/>
        <v>757.38929480838988</v>
      </c>
      <c r="Q118">
        <f t="shared" si="29"/>
        <v>611.36720619067069</v>
      </c>
      <c r="R118">
        <f t="shared" si="30"/>
        <v>415.60132914273942</v>
      </c>
      <c r="S118">
        <f t="shared" si="31"/>
        <v>121.95251357084246</v>
      </c>
      <c r="T118">
        <f t="shared" si="32"/>
        <v>123.55715190730092</v>
      </c>
      <c r="V118">
        <f t="shared" si="36"/>
        <v>3.5835564383975855</v>
      </c>
      <c r="W118">
        <f t="shared" si="37"/>
        <v>4.8420012911564028</v>
      </c>
      <c r="X118">
        <f t="shared" si="38"/>
        <v>20.811308507459152</v>
      </c>
      <c r="Y118">
        <f t="shared" si="39"/>
        <v>44.97682058388606</v>
      </c>
      <c r="Z118">
        <f t="shared" si="40"/>
        <v>66.272090182262758</v>
      </c>
      <c r="AA118">
        <f t="shared" si="41"/>
        <v>74.720245651080006</v>
      </c>
      <c r="AB118">
        <f t="shared" si="42"/>
        <v>33.541469114866587</v>
      </c>
      <c r="AC118">
        <f t="shared" si="43"/>
        <v>47.097335357149156</v>
      </c>
      <c r="AE118">
        <f t="shared" si="44"/>
        <v>3.3368386129365302</v>
      </c>
      <c r="AF118">
        <f t="shared" si="45"/>
        <v>4.5086430617076969</v>
      </c>
      <c r="AG118">
        <f t="shared" si="46"/>
        <v>19.378508196309191</v>
      </c>
      <c r="AH118">
        <f t="shared" si="47"/>
        <v>41.880292438909969</v>
      </c>
      <c r="AI118">
        <f t="shared" si="48"/>
        <v>61.709442360302361</v>
      </c>
      <c r="AJ118">
        <f t="shared" si="49"/>
        <v>70.669692478335676</v>
      </c>
      <c r="AK118">
        <f t="shared" si="50"/>
        <v>30.567223007428453</v>
      </c>
      <c r="AL118">
        <f t="shared" si="51"/>
        <v>41.072999415021819</v>
      </c>
      <c r="AW118">
        <f t="shared" ref="AW118:BD118" si="86">IF(AW117+AN241/B$74-AW117/B$75&lt;0,0,AW117+AN241/B$74-AW117/B$75)</f>
        <v>0.1628690685905031</v>
      </c>
      <c r="AX118">
        <f t="shared" si="86"/>
        <v>0.22006413292524854</v>
      </c>
      <c r="AY118">
        <f t="shared" si="86"/>
        <v>0.63056882011419402</v>
      </c>
      <c r="AZ118">
        <f t="shared" si="86"/>
        <v>2.4529820035211509</v>
      </c>
      <c r="BA118">
        <f t="shared" si="86"/>
        <v>4.5180006735253615</v>
      </c>
      <c r="BB118">
        <f t="shared" si="86"/>
        <v>9.7629870291267675</v>
      </c>
      <c r="BC118">
        <f t="shared" si="86"/>
        <v>4.3720648360021244</v>
      </c>
      <c r="BD118">
        <f t="shared" si="86"/>
        <v>4.7237298400259906</v>
      </c>
      <c r="BF118">
        <f t="shared" si="53"/>
        <v>0.15368230445599568</v>
      </c>
      <c r="BG118">
        <f t="shared" si="70"/>
        <v>0.2076512340172785</v>
      </c>
      <c r="BH118">
        <f t="shared" si="71"/>
        <v>0.5950010657757161</v>
      </c>
      <c r="BI118">
        <f t="shared" si="72"/>
        <v>2.3146195306000386</v>
      </c>
      <c r="BJ118">
        <f t="shared" si="73"/>
        <v>4.2631591194695702</v>
      </c>
      <c r="BK118">
        <f t="shared" si="74"/>
        <v>10.330692548636446</v>
      </c>
      <c r="BL118">
        <f t="shared" si="75"/>
        <v>3.9489095900417883</v>
      </c>
      <c r="BM118">
        <f t="shared" si="76"/>
        <v>4.1116570234952903</v>
      </c>
      <c r="BO118">
        <f t="shared" si="54"/>
        <v>0.14307476610827427</v>
      </c>
      <c r="BP118">
        <f t="shared" si="77"/>
        <v>0.19331862470622641</v>
      </c>
      <c r="BQ118">
        <f t="shared" si="78"/>
        <v>0.5539325989506485</v>
      </c>
      <c r="BR118">
        <f t="shared" si="79"/>
        <v>2.1548586816321929</v>
      </c>
      <c r="BS118">
        <f t="shared" si="80"/>
        <v>3.9689051778574438</v>
      </c>
      <c r="BT118">
        <f t="shared" si="81"/>
        <v>11.297192863903437</v>
      </c>
      <c r="BU118">
        <f t="shared" si="82"/>
        <v>3.4553271848050011</v>
      </c>
      <c r="BV118">
        <f t="shared" si="83"/>
        <v>3.4490918994114246</v>
      </c>
    </row>
    <row r="119" spans="1:74" hidden="1" x14ac:dyDescent="0.35">
      <c r="A119" s="9">
        <v>21</v>
      </c>
      <c r="B119" s="16">
        <f t="shared" si="23"/>
        <v>218.52325599999946</v>
      </c>
      <c r="C119" s="16">
        <f t="shared" si="15"/>
        <v>386.11251999999911</v>
      </c>
      <c r="D119" s="16">
        <f t="shared" si="16"/>
        <v>1196.1272959999974</v>
      </c>
      <c r="E119" s="16">
        <f t="shared" si="17"/>
        <v>775.511103999998</v>
      </c>
      <c r="F119" s="16">
        <f t="shared" si="18"/>
        <v>625.9951919999985</v>
      </c>
      <c r="G119" s="16">
        <f t="shared" si="19"/>
        <v>425.545287999999</v>
      </c>
      <c r="H119" s="16">
        <f t="shared" si="20"/>
        <v>124.87043199999971</v>
      </c>
      <c r="I119" s="16">
        <f t="shared" si="21"/>
        <v>126.51346399999971</v>
      </c>
      <c r="J119" s="16">
        <f t="shared" si="24"/>
        <v>3879.1985519999907</v>
      </c>
      <c r="L119">
        <v>21</v>
      </c>
      <c r="M119">
        <f t="shared" si="25"/>
        <v>218.52325599999946</v>
      </c>
      <c r="N119">
        <f t="shared" si="26"/>
        <v>386.11251999999911</v>
      </c>
      <c r="O119">
        <f t="shared" si="27"/>
        <v>1196.1272959999974</v>
      </c>
      <c r="P119">
        <f t="shared" si="28"/>
        <v>775.511103999998</v>
      </c>
      <c r="Q119">
        <f t="shared" si="29"/>
        <v>625.9951919999985</v>
      </c>
      <c r="R119">
        <f t="shared" si="30"/>
        <v>425.545287999999</v>
      </c>
      <c r="S119">
        <f t="shared" si="31"/>
        <v>124.87043199999971</v>
      </c>
      <c r="T119">
        <f t="shared" si="32"/>
        <v>126.51346399999971</v>
      </c>
      <c r="V119">
        <f t="shared" si="36"/>
        <v>3.6695390180922356</v>
      </c>
      <c r="W119">
        <f t="shared" si="37"/>
        <v>4.9581785494346677</v>
      </c>
      <c r="X119">
        <f t="shared" si="38"/>
        <v>21.310647648073527</v>
      </c>
      <c r="Y119">
        <f t="shared" si="39"/>
        <v>46.055978433565478</v>
      </c>
      <c r="Z119">
        <f t="shared" si="40"/>
        <v>67.862199162986798</v>
      </c>
      <c r="AA119">
        <f t="shared" si="41"/>
        <v>76.451135256580983</v>
      </c>
      <c r="AB119">
        <f t="shared" si="42"/>
        <v>34.354643146836509</v>
      </c>
      <c r="AC119">
        <f t="shared" si="43"/>
        <v>48.280719365763986</v>
      </c>
      <c r="AE119">
        <f t="shared" si="44"/>
        <v>3.4190778880902153</v>
      </c>
      <c r="AF119">
        <f t="shared" si="45"/>
        <v>4.6197624715239325</v>
      </c>
      <c r="AG119">
        <f t="shared" si="46"/>
        <v>19.856108300025845</v>
      </c>
      <c r="AH119">
        <f t="shared" si="47"/>
        <v>42.91246848723533</v>
      </c>
      <c r="AI119">
        <f t="shared" si="48"/>
        <v>63.230324967622494</v>
      </c>
      <c r="AJ119">
        <f t="shared" si="49"/>
        <v>71.884858430158971</v>
      </c>
      <c r="AK119">
        <f t="shared" si="50"/>
        <v>31.378381036729763</v>
      </c>
      <c r="AL119">
        <f t="shared" si="51"/>
        <v>42.363928545477677</v>
      </c>
      <c r="AW119">
        <f t="shared" ref="AW119:BD119" si="87">IF(AW118+AN242/B$74-AW118/B$75&lt;0,0,AW118+AN242/B$74-AW118/B$75)</f>
        <v>0.16786277282570683</v>
      </c>
      <c r="AX119">
        <f t="shared" si="87"/>
        <v>0.22681148650266894</v>
      </c>
      <c r="AY119">
        <f t="shared" si="87"/>
        <v>0.64990259671672879</v>
      </c>
      <c r="AZ119">
        <f t="shared" si="87"/>
        <v>2.5281925190958461</v>
      </c>
      <c r="BA119">
        <f t="shared" si="87"/>
        <v>4.656526418734618</v>
      </c>
      <c r="BB119">
        <f t="shared" si="87"/>
        <v>9.6061750660706906</v>
      </c>
      <c r="BC119">
        <f t="shared" si="87"/>
        <v>4.5549348196852737</v>
      </c>
      <c r="BD119">
        <f t="shared" si="87"/>
        <v>5.0015125473098214</v>
      </c>
      <c r="BF119">
        <f t="shared" si="53"/>
        <v>0.15919436293670014</v>
      </c>
      <c r="BG119">
        <f t="shared" si="70"/>
        <v>0.21509897336206052</v>
      </c>
      <c r="BH119">
        <f t="shared" si="71"/>
        <v>0.61634171837880292</v>
      </c>
      <c r="BI119">
        <f t="shared" si="72"/>
        <v>2.3976370143527062</v>
      </c>
      <c r="BJ119">
        <f t="shared" si="73"/>
        <v>4.416064051903045</v>
      </c>
      <c r="BK119">
        <f t="shared" si="74"/>
        <v>9.9900692369306388</v>
      </c>
      <c r="BL119">
        <f t="shared" si="75"/>
        <v>4.1604872130219563</v>
      </c>
      <c r="BM119">
        <f t="shared" si="76"/>
        <v>4.4176934317606404</v>
      </c>
      <c r="BO119">
        <f t="shared" si="54"/>
        <v>0.14943928911690713</v>
      </c>
      <c r="BP119">
        <f t="shared" si="77"/>
        <v>0.20191819029285768</v>
      </c>
      <c r="BQ119">
        <f t="shared" si="78"/>
        <v>0.57857367904568913</v>
      </c>
      <c r="BR119">
        <f t="shared" si="79"/>
        <v>2.2507151910129002</v>
      </c>
      <c r="BS119">
        <f t="shared" si="80"/>
        <v>4.1454575428247189</v>
      </c>
      <c r="BT119">
        <f t="shared" si="81"/>
        <v>10.717292674743245</v>
      </c>
      <c r="BU119">
        <f t="shared" si="82"/>
        <v>3.7021183874233947</v>
      </c>
      <c r="BV119">
        <f t="shared" si="83"/>
        <v>3.7803744614533574</v>
      </c>
    </row>
    <row r="120" spans="1:74" hidden="1" x14ac:dyDescent="0.35">
      <c r="A120" s="9">
        <v>22</v>
      </c>
      <c r="B120" s="16">
        <f t="shared" si="23"/>
        <v>223.7517914127726</v>
      </c>
      <c r="C120" s="16">
        <f t="shared" si="15"/>
        <v>395.35090963910955</v>
      </c>
      <c r="D120" s="16">
        <f t="shared" si="16"/>
        <v>1224.7466477330713</v>
      </c>
      <c r="E120" s="16">
        <f t="shared" si="17"/>
        <v>794.06650787089211</v>
      </c>
      <c r="F120" s="16">
        <f t="shared" si="18"/>
        <v>640.97317690425837</v>
      </c>
      <c r="G120" s="16">
        <f t="shared" si="19"/>
        <v>435.72717275118879</v>
      </c>
      <c r="H120" s="16">
        <f t="shared" si="20"/>
        <v>127.85816652158435</v>
      </c>
      <c r="I120" s="16">
        <f t="shared" si="21"/>
        <v>129.54051081792099</v>
      </c>
      <c r="J120" s="16">
        <f t="shared" si="24"/>
        <v>3972.0148836507979</v>
      </c>
      <c r="L120">
        <v>22</v>
      </c>
      <c r="M120">
        <f t="shared" si="25"/>
        <v>223.7517914127726</v>
      </c>
      <c r="N120">
        <f t="shared" si="26"/>
        <v>395.35090963910955</v>
      </c>
      <c r="O120">
        <f t="shared" si="27"/>
        <v>1224.7466477330713</v>
      </c>
      <c r="P120">
        <f t="shared" si="28"/>
        <v>794.06650787089211</v>
      </c>
      <c r="Q120">
        <f t="shared" si="29"/>
        <v>640.97317690425837</v>
      </c>
      <c r="R120">
        <f t="shared" si="30"/>
        <v>435.72717275118879</v>
      </c>
      <c r="S120">
        <f t="shared" si="31"/>
        <v>127.85816652158435</v>
      </c>
      <c r="T120">
        <f t="shared" si="32"/>
        <v>129.54051081792099</v>
      </c>
      <c r="V120">
        <f t="shared" si="36"/>
        <v>3.7574988813948211</v>
      </c>
      <c r="W120">
        <f t="shared" si="37"/>
        <v>5.0770274580544807</v>
      </c>
      <c r="X120">
        <f t="shared" si="38"/>
        <v>21.821469755366074</v>
      </c>
      <c r="Y120">
        <f t="shared" si="39"/>
        <v>47.159952951157422</v>
      </c>
      <c r="Z120">
        <f t="shared" si="40"/>
        <v>69.488874811442614</v>
      </c>
      <c r="AA120">
        <f t="shared" si="41"/>
        <v>78.240514577328142</v>
      </c>
      <c r="AB120">
        <f t="shared" si="42"/>
        <v>35.184372424100253</v>
      </c>
      <c r="AC120">
        <f t="shared" si="43"/>
        <v>49.480310407166186</v>
      </c>
      <c r="AE120">
        <f t="shared" si="44"/>
        <v>3.5025649314242218</v>
      </c>
      <c r="AF120">
        <f t="shared" si="45"/>
        <v>4.7325678308275103</v>
      </c>
      <c r="AG120">
        <f t="shared" si="46"/>
        <v>20.340954749375072</v>
      </c>
      <c r="AH120">
        <f t="shared" si="47"/>
        <v>43.960305136012046</v>
      </c>
      <c r="AI120">
        <f t="shared" si="48"/>
        <v>64.774283032743938</v>
      </c>
      <c r="AJ120">
        <f t="shared" si="49"/>
        <v>73.254741478085577</v>
      </c>
      <c r="AK120">
        <f t="shared" si="50"/>
        <v>32.190088884940693</v>
      </c>
      <c r="AL120">
        <f t="shared" si="51"/>
        <v>43.631812292681886</v>
      </c>
      <c r="AW120">
        <f t="shared" ref="AW120:BD120" si="88">IF(AW119+AN243/B$74-AW119/B$75&lt;0,0,AW119+AN243/B$74-AW119/B$75)</f>
        <v>0.17269785731147017</v>
      </c>
      <c r="AX120">
        <f t="shared" si="88"/>
        <v>0.23334451750842164</v>
      </c>
      <c r="AY120">
        <f t="shared" si="88"/>
        <v>0.66862225629190497</v>
      </c>
      <c r="AZ120">
        <f t="shared" si="88"/>
        <v>2.601014051948729</v>
      </c>
      <c r="BA120">
        <f t="shared" si="88"/>
        <v>4.7906520397152033</v>
      </c>
      <c r="BB120">
        <f t="shared" si="88"/>
        <v>9.5292288240023204</v>
      </c>
      <c r="BC120">
        <f t="shared" si="88"/>
        <v>4.7278559520707732</v>
      </c>
      <c r="BD120">
        <f t="shared" si="88"/>
        <v>5.2663003179063548</v>
      </c>
      <c r="BF120">
        <f t="shared" si="53"/>
        <v>0.16439540887010412</v>
      </c>
      <c r="BG120">
        <f t="shared" si="70"/>
        <v>0.22212648124642562</v>
      </c>
      <c r="BH120">
        <f t="shared" si="71"/>
        <v>0.63647824538155828</v>
      </c>
      <c r="BI120">
        <f t="shared" si="72"/>
        <v>2.4759703171985903</v>
      </c>
      <c r="BJ120">
        <f t="shared" si="73"/>
        <v>4.5603414720019888</v>
      </c>
      <c r="BK120">
        <f t="shared" si="74"/>
        <v>9.7597327344146709</v>
      </c>
      <c r="BL120">
        <f t="shared" si="75"/>
        <v>4.3577110163536155</v>
      </c>
      <c r="BM120">
        <f t="shared" si="76"/>
        <v>4.7096029895352309</v>
      </c>
      <c r="BO120">
        <f t="shared" si="54"/>
        <v>0.15529233340878296</v>
      </c>
      <c r="BP120">
        <f t="shared" si="77"/>
        <v>0.20982666013437939</v>
      </c>
      <c r="BQ120">
        <f t="shared" si="78"/>
        <v>0.60123450264555733</v>
      </c>
      <c r="BR120">
        <f t="shared" si="79"/>
        <v>2.3388682850167832</v>
      </c>
      <c r="BS120">
        <f t="shared" si="80"/>
        <v>4.3078214482717154</v>
      </c>
      <c r="BT120">
        <f t="shared" si="81"/>
        <v>10.280958612055681</v>
      </c>
      <c r="BU120">
        <f t="shared" si="82"/>
        <v>3.9313028002226753</v>
      </c>
      <c r="BV120">
        <f t="shared" si="83"/>
        <v>4.0990339466069985</v>
      </c>
    </row>
    <row r="121" spans="1:74" hidden="1" x14ac:dyDescent="0.35">
      <c r="A121" s="9">
        <v>23</v>
      </c>
      <c r="B121" s="16">
        <f t="shared" si="23"/>
        <v>229.10542830473395</v>
      </c>
      <c r="C121" s="16">
        <f t="shared" si="15"/>
        <v>404.81034324520664</v>
      </c>
      <c r="D121" s="16">
        <f t="shared" si="16"/>
        <v>1254.0507654574913</v>
      </c>
      <c r="E121" s="16">
        <f t="shared" si="17"/>
        <v>813.06588090101059</v>
      </c>
      <c r="F121" s="16">
        <f t="shared" si="18"/>
        <v>656.30953521882429</v>
      </c>
      <c r="G121" s="16">
        <f t="shared" si="19"/>
        <v>446.15267617237663</v>
      </c>
      <c r="H121" s="16">
        <f t="shared" si="20"/>
        <v>130.91738760270511</v>
      </c>
      <c r="I121" s="16">
        <f t="shared" si="21"/>
        <v>132.63998480800387</v>
      </c>
      <c r="J121" s="16">
        <f t="shared" si="24"/>
        <v>4067.0520017103527</v>
      </c>
      <c r="L121">
        <v>23</v>
      </c>
      <c r="M121">
        <f t="shared" si="25"/>
        <v>229.10542830473395</v>
      </c>
      <c r="N121">
        <f t="shared" si="26"/>
        <v>404.81034324520664</v>
      </c>
      <c r="O121">
        <f t="shared" si="27"/>
        <v>1254.0507654574913</v>
      </c>
      <c r="P121">
        <f t="shared" si="28"/>
        <v>813.06588090101059</v>
      </c>
      <c r="Q121">
        <f t="shared" si="29"/>
        <v>656.30953521882429</v>
      </c>
      <c r="R121">
        <f t="shared" si="30"/>
        <v>446.15267617237663</v>
      </c>
      <c r="S121">
        <f t="shared" si="31"/>
        <v>130.91738760270511</v>
      </c>
      <c r="T121">
        <f t="shared" si="32"/>
        <v>132.63998480800387</v>
      </c>
      <c r="V121">
        <f t="shared" si="36"/>
        <v>3.847510002739849</v>
      </c>
      <c r="W121">
        <f t="shared" si="37"/>
        <v>5.198647969204</v>
      </c>
      <c r="X121">
        <f t="shared" si="38"/>
        <v>22.344204431829372</v>
      </c>
      <c r="Y121">
        <f t="shared" si="39"/>
        <v>48.289672581609246</v>
      </c>
      <c r="Z121">
        <f t="shared" si="40"/>
        <v>71.153485165354539</v>
      </c>
      <c r="AA121">
        <f t="shared" si="41"/>
        <v>80.084660494356996</v>
      </c>
      <c r="AB121">
        <f t="shared" si="42"/>
        <v>36.031844324295093</v>
      </c>
      <c r="AC121">
        <f t="shared" si="43"/>
        <v>50.699090707745555</v>
      </c>
      <c r="AE121">
        <f t="shared" si="44"/>
        <v>3.5875429147477549</v>
      </c>
      <c r="AF121">
        <f t="shared" si="45"/>
        <v>4.8473877065698332</v>
      </c>
      <c r="AG121">
        <f t="shared" si="46"/>
        <v>20.834459751372073</v>
      </c>
      <c r="AH121">
        <f t="shared" si="47"/>
        <v>45.026854407727171</v>
      </c>
      <c r="AI121">
        <f t="shared" si="48"/>
        <v>66.345813625643501</v>
      </c>
      <c r="AJ121">
        <f t="shared" si="49"/>
        <v>74.750473407858337</v>
      </c>
      <c r="AK121">
        <f t="shared" si="50"/>
        <v>33.006711668347847</v>
      </c>
      <c r="AL121">
        <f t="shared" si="51"/>
        <v>44.885061888642802</v>
      </c>
      <c r="AW121">
        <f t="shared" ref="AW121:BD121" si="89">IF(AW120+AN244/B$74-AW120/B$75&lt;0,0,AW120+AN244/B$74-AW120/B$75)</f>
        <v>0.17743739602415987</v>
      </c>
      <c r="AX121">
        <f t="shared" si="89"/>
        <v>0.23974844973631509</v>
      </c>
      <c r="AY121">
        <f t="shared" si="89"/>
        <v>0.686971997957466</v>
      </c>
      <c r="AZ121">
        <f t="shared" si="89"/>
        <v>2.6723965634828897</v>
      </c>
      <c r="BA121">
        <f t="shared" si="89"/>
        <v>4.9221272134940257</v>
      </c>
      <c r="BB121">
        <f t="shared" si="89"/>
        <v>9.5176592902265753</v>
      </c>
      <c r="BC121">
        <f t="shared" si="89"/>
        <v>4.8928860677862769</v>
      </c>
      <c r="BD121">
        <f t="shared" si="89"/>
        <v>5.519347847804192</v>
      </c>
      <c r="BF121">
        <f t="shared" si="53"/>
        <v>0.16937687793492373</v>
      </c>
      <c r="BG121">
        <f t="shared" si="70"/>
        <v>0.22885730300362325</v>
      </c>
      <c r="BH121">
        <f t="shared" si="71"/>
        <v>0.65576465192776623</v>
      </c>
      <c r="BI121">
        <f t="shared" si="72"/>
        <v>2.5509965580486735</v>
      </c>
      <c r="BJ121">
        <f t="shared" si="73"/>
        <v>4.6985278126299175</v>
      </c>
      <c r="BK121">
        <f t="shared" si="74"/>
        <v>9.621430388167262</v>
      </c>
      <c r="BL121">
        <f t="shared" si="75"/>
        <v>4.5427834842121939</v>
      </c>
      <c r="BM121">
        <f t="shared" si="76"/>
        <v>4.9879516537207929</v>
      </c>
      <c r="BO121">
        <f t="shared" si="54"/>
        <v>0.16075417868557568</v>
      </c>
      <c r="BP121">
        <f t="shared" si="77"/>
        <v>0.21720655280160717</v>
      </c>
      <c r="BQ121">
        <f t="shared" si="78"/>
        <v>0.62238074828715784</v>
      </c>
      <c r="BR121">
        <f t="shared" si="79"/>
        <v>2.4211295043258678</v>
      </c>
      <c r="BS121">
        <f t="shared" si="80"/>
        <v>4.4593334625098793</v>
      </c>
      <c r="BT121">
        <f t="shared" si="81"/>
        <v>9.9682230854710756</v>
      </c>
      <c r="BU121">
        <f t="shared" si="82"/>
        <v>4.1445069082881449</v>
      </c>
      <c r="BV121">
        <f t="shared" si="83"/>
        <v>4.4043184680711143</v>
      </c>
    </row>
    <row r="122" spans="1:74" hidden="1" x14ac:dyDescent="0.35">
      <c r="A122" s="9">
        <v>24</v>
      </c>
      <c r="B122" s="16">
        <f t="shared" si="23"/>
        <v>234.58715993859656</v>
      </c>
      <c r="C122" s="16">
        <f t="shared" si="15"/>
        <v>414.49610966594133</v>
      </c>
      <c r="D122" s="16">
        <f t="shared" si="16"/>
        <v>1284.0560333481078</v>
      </c>
      <c r="E122" s="16">
        <f t="shared" si="17"/>
        <v>832.5198457971245</v>
      </c>
      <c r="F122" s="16">
        <f t="shared" si="18"/>
        <v>672.01284162861123</v>
      </c>
      <c r="G122" s="16">
        <f t="shared" si="19"/>
        <v>456.82762724884594</v>
      </c>
      <c r="H122" s="16">
        <f t="shared" si="20"/>
        <v>134.04980567919804</v>
      </c>
      <c r="I122" s="16">
        <f t="shared" si="21"/>
        <v>135.81361891181908</v>
      </c>
      <c r="J122" s="16">
        <f t="shared" si="24"/>
        <v>4164.363042218245</v>
      </c>
      <c r="L122">
        <v>24</v>
      </c>
      <c r="M122">
        <f t="shared" si="25"/>
        <v>234.58715993859656</v>
      </c>
      <c r="N122">
        <f t="shared" si="26"/>
        <v>414.49610966594133</v>
      </c>
      <c r="O122">
        <f t="shared" si="27"/>
        <v>1284.0560333481078</v>
      </c>
      <c r="P122">
        <f t="shared" si="28"/>
        <v>832.5198457971245</v>
      </c>
      <c r="Q122">
        <f t="shared" si="29"/>
        <v>672.01284162861123</v>
      </c>
      <c r="R122">
        <f t="shared" si="30"/>
        <v>456.82762724884594</v>
      </c>
      <c r="S122">
        <f t="shared" si="31"/>
        <v>134.04980567919804</v>
      </c>
      <c r="T122">
        <f t="shared" si="32"/>
        <v>135.81361891181908</v>
      </c>
      <c r="V122">
        <f t="shared" si="36"/>
        <v>3.9396392383216359</v>
      </c>
      <c r="W122">
        <f t="shared" si="37"/>
        <v>5.3231304171042026</v>
      </c>
      <c r="X122">
        <f t="shared" si="38"/>
        <v>22.879239941164421</v>
      </c>
      <c r="Y122">
        <f t="shared" si="39"/>
        <v>49.445976429622725</v>
      </c>
      <c r="Z122">
        <f t="shared" si="40"/>
        <v>72.857266622087863</v>
      </c>
      <c r="AA122">
        <f t="shared" si="41"/>
        <v>81.981297581887986</v>
      </c>
      <c r="AB122">
        <f t="shared" si="42"/>
        <v>36.898058835343406</v>
      </c>
      <c r="AC122">
        <f t="shared" si="43"/>
        <v>51.93955789595708</v>
      </c>
      <c r="AE122">
        <f t="shared" si="44"/>
        <v>3.6741986107451199</v>
      </c>
      <c r="AF122">
        <f t="shared" si="45"/>
        <v>4.9644744607812221</v>
      </c>
      <c r="AG122">
        <f t="shared" si="46"/>
        <v>21.337707978191172</v>
      </c>
      <c r="AH122">
        <f t="shared" si="47"/>
        <v>46.114460465687863</v>
      </c>
      <c r="AI122">
        <f t="shared" si="48"/>
        <v>67.948370805547171</v>
      </c>
      <c r="AJ122">
        <f t="shared" si="49"/>
        <v>76.350729533807936</v>
      </c>
      <c r="AK122">
        <f t="shared" si="50"/>
        <v>33.831747847242553</v>
      </c>
      <c r="AL122">
        <f t="shared" si="51"/>
        <v>46.130925207021967</v>
      </c>
      <c r="AW122">
        <f t="shared" ref="AW122:BD122" si="90">IF(AW121+AN245/B$74-AW121/B$75&lt;0,0,AW121+AN245/B$74-AW121/B$75)</f>
        <v>0.18213118193631428</v>
      </c>
      <c r="AX122">
        <f t="shared" si="90"/>
        <v>0.24609056205901822</v>
      </c>
      <c r="AY122">
        <f t="shared" si="90"/>
        <v>0.70514460169438231</v>
      </c>
      <c r="AZ122">
        <f t="shared" si="90"/>
        <v>2.7430899890089151</v>
      </c>
      <c r="BA122">
        <f t="shared" si="90"/>
        <v>5.0523332010153066</v>
      </c>
      <c r="BB122">
        <f t="shared" si="90"/>
        <v>9.5593549440026386</v>
      </c>
      <c r="BC122">
        <f t="shared" si="90"/>
        <v>5.0518626046593171</v>
      </c>
      <c r="BD122">
        <f t="shared" si="90"/>
        <v>5.7620179272128436</v>
      </c>
      <c r="BF122">
        <f t="shared" si="53"/>
        <v>0.17421318878846542</v>
      </c>
      <c r="BG122">
        <f t="shared" si="70"/>
        <v>0.23539199104323835</v>
      </c>
      <c r="BH122">
        <f t="shared" si="71"/>
        <v>0.67448905954558602</v>
      </c>
      <c r="BI122">
        <f t="shared" si="72"/>
        <v>2.623836561309203</v>
      </c>
      <c r="BJ122">
        <f t="shared" si="73"/>
        <v>4.8326874531483819</v>
      </c>
      <c r="BK122">
        <f t="shared" si="74"/>
        <v>9.5591677294028479</v>
      </c>
      <c r="BL122">
        <f t="shared" si="75"/>
        <v>4.7178347759992354</v>
      </c>
      <c r="BM122">
        <f t="shared" si="76"/>
        <v>5.2536497507624933</v>
      </c>
      <c r="BO122">
        <f t="shared" si="54"/>
        <v>0.1659277982351845</v>
      </c>
      <c r="BP122">
        <f t="shared" si="77"/>
        <v>0.2241970029228168</v>
      </c>
      <c r="BQ122">
        <f t="shared" si="78"/>
        <v>0.64241109047152278</v>
      </c>
      <c r="BR122">
        <f t="shared" si="79"/>
        <v>2.4990497365595514</v>
      </c>
      <c r="BS122">
        <f t="shared" si="80"/>
        <v>4.6028500725819015</v>
      </c>
      <c r="BT122">
        <f t="shared" si="81"/>
        <v>9.7601474670887853</v>
      </c>
      <c r="BU122">
        <f t="shared" si="82"/>
        <v>4.3436451962501694</v>
      </c>
      <c r="BV122">
        <f t="shared" si="83"/>
        <v>4.6961350608959531</v>
      </c>
    </row>
    <row r="123" spans="1:74" hidden="1" x14ac:dyDescent="0.35">
      <c r="A123" s="9">
        <v>25</v>
      </c>
      <c r="B123" s="16">
        <f t="shared" si="23"/>
        <v>240.20005119590434</v>
      </c>
      <c r="C123" s="16">
        <f t="shared" si="15"/>
        <v>424.41362429351523</v>
      </c>
      <c r="D123" s="16">
        <f t="shared" si="16"/>
        <v>1314.7792275986346</v>
      </c>
      <c r="E123" s="16">
        <f t="shared" si="17"/>
        <v>852.43927943208143</v>
      </c>
      <c r="F123" s="16">
        <f t="shared" si="18"/>
        <v>688.0918759822523</v>
      </c>
      <c r="G123" s="16">
        <f t="shared" si="19"/>
        <v>467.7579944341295</v>
      </c>
      <c r="H123" s="16">
        <f t="shared" si="20"/>
        <v>137.25717211194535</v>
      </c>
      <c r="I123" s="16">
        <f t="shared" si="21"/>
        <v>139.06318753447096</v>
      </c>
      <c r="J123" s="16">
        <f t="shared" si="24"/>
        <v>4264.0024125829341</v>
      </c>
      <c r="L123">
        <v>25</v>
      </c>
      <c r="M123">
        <f t="shared" si="25"/>
        <v>240.20005119590434</v>
      </c>
      <c r="N123">
        <f t="shared" si="26"/>
        <v>424.41362429351523</v>
      </c>
      <c r="O123">
        <f t="shared" si="27"/>
        <v>1314.7792275986346</v>
      </c>
      <c r="P123">
        <f t="shared" si="28"/>
        <v>852.43927943208143</v>
      </c>
      <c r="Q123">
        <f t="shared" si="29"/>
        <v>688.0918759822523</v>
      </c>
      <c r="R123">
        <f t="shared" si="30"/>
        <v>467.7579944341295</v>
      </c>
      <c r="S123">
        <f t="shared" si="31"/>
        <v>137.25717211194535</v>
      </c>
      <c r="T123">
        <f t="shared" si="32"/>
        <v>139.06318753447096</v>
      </c>
      <c r="V123">
        <f t="shared" si="36"/>
        <v>4.0339491185126706</v>
      </c>
      <c r="W123">
        <f t="shared" si="37"/>
        <v>5.4505592910465328</v>
      </c>
      <c r="X123">
        <f t="shared" si="38"/>
        <v>23.426939425097974</v>
      </c>
      <c r="Y123">
        <f t="shared" si="39"/>
        <v>50.629649306988284</v>
      </c>
      <c r="Z123">
        <f t="shared" si="40"/>
        <v>74.601375579917857</v>
      </c>
      <c r="AA123">
        <f t="shared" si="41"/>
        <v>83.929171713298842</v>
      </c>
      <c r="AB123">
        <f t="shared" si="42"/>
        <v>37.783882926307534</v>
      </c>
      <c r="AC123">
        <f t="shared" si="43"/>
        <v>53.203832540224695</v>
      </c>
      <c r="AE123">
        <f t="shared" si="44"/>
        <v>3.7626788199372916</v>
      </c>
      <c r="AF123">
        <f t="shared" si="45"/>
        <v>5.0840264462222153</v>
      </c>
      <c r="AG123">
        <f t="shared" si="46"/>
        <v>21.851551965848923</v>
      </c>
      <c r="AH123">
        <f t="shared" si="47"/>
        <v>47.224965786999476</v>
      </c>
      <c r="AI123">
        <f t="shared" si="48"/>
        <v>69.584669411060744</v>
      </c>
      <c r="AJ123">
        <f t="shared" si="49"/>
        <v>78.039899948231948</v>
      </c>
      <c r="AK123">
        <f t="shared" si="50"/>
        <v>34.668014480360966</v>
      </c>
      <c r="AL123">
        <f t="shared" si="51"/>
        <v>47.375632211793778</v>
      </c>
      <c r="AW123">
        <f t="shared" ref="AW123:BD123" si="91">IF(AW122+AN246/B$74-AW122/B$75&lt;0,0,AW122+AN246/B$74-AW122/B$75)</f>
        <v>0.18681820973393432</v>
      </c>
      <c r="AX123">
        <f t="shared" si="91"/>
        <v>0.25242354300626685</v>
      </c>
      <c r="AY123">
        <f t="shared" si="91"/>
        <v>0.72329104051032833</v>
      </c>
      <c r="AZ123">
        <f t="shared" si="91"/>
        <v>2.8136816301171006</v>
      </c>
      <c r="BA123">
        <f t="shared" si="91"/>
        <v>5.1823517179119776</v>
      </c>
      <c r="BB123">
        <f t="shared" si="91"/>
        <v>9.6443571989280592</v>
      </c>
      <c r="BC123">
        <f t="shared" si="91"/>
        <v>5.2063961935054071</v>
      </c>
      <c r="BD123">
        <f t="shared" si="91"/>
        <v>5.9957114163736476</v>
      </c>
      <c r="BF123">
        <f t="shared" si="53"/>
        <v>0.17896398467717473</v>
      </c>
      <c r="BG123">
        <f t="shared" si="70"/>
        <v>0.24181113365270626</v>
      </c>
      <c r="BH123">
        <f t="shared" si="71"/>
        <v>0.69288238483486386</v>
      </c>
      <c r="BI123">
        <f t="shared" si="72"/>
        <v>2.6953886179290305</v>
      </c>
      <c r="BJ123">
        <f t="shared" si="73"/>
        <v>4.9644749018685363</v>
      </c>
      <c r="BK123">
        <f t="shared" si="74"/>
        <v>9.559280058162722</v>
      </c>
      <c r="BL123">
        <f t="shared" si="75"/>
        <v>4.8848486903292763</v>
      </c>
      <c r="BM123">
        <f t="shared" si="76"/>
        <v>5.5078338389876675</v>
      </c>
      <c r="BO123">
        <f t="shared" si="54"/>
        <v>0.17089903256715305</v>
      </c>
      <c r="BP123">
        <f t="shared" si="77"/>
        <v>0.23091399579506969</v>
      </c>
      <c r="BQ123">
        <f t="shared" si="78"/>
        <v>0.6616578719159607</v>
      </c>
      <c r="BR123">
        <f t="shared" si="79"/>
        <v>2.5739218314093417</v>
      </c>
      <c r="BS123">
        <f t="shared" si="80"/>
        <v>4.7407525009217899</v>
      </c>
      <c r="BT123">
        <f t="shared" si="81"/>
        <v>9.6395596244772221</v>
      </c>
      <c r="BU123">
        <f t="shared" si="82"/>
        <v>4.5307399861247024</v>
      </c>
      <c r="BV123">
        <f t="shared" si="83"/>
        <v>4.9748924058292232</v>
      </c>
    </row>
    <row r="124" spans="1:74" hidden="1" x14ac:dyDescent="0.35">
      <c r="A124" s="9">
        <v>26</v>
      </c>
      <c r="B124" s="16">
        <f t="shared" si="23"/>
        <v>245.94724029063258</v>
      </c>
      <c r="C124" s="16">
        <f t="shared" si="15"/>
        <v>434.56843209247114</v>
      </c>
      <c r="D124" s="16">
        <f t="shared" si="16"/>
        <v>1346.2375258013576</v>
      </c>
      <c r="E124" s="16">
        <f t="shared" si="17"/>
        <v>872.83531892615463</v>
      </c>
      <c r="F124" s="16">
        <f t="shared" si="18"/>
        <v>704.5556282009851</v>
      </c>
      <c r="G124" s="16">
        <f t="shared" si="19"/>
        <v>478.94988898702132</v>
      </c>
      <c r="H124" s="16">
        <f t="shared" si="20"/>
        <v>140.54128016607578</v>
      </c>
      <c r="I124" s="16">
        <f t="shared" si="21"/>
        <v>142.39050753668204</v>
      </c>
      <c r="J124" s="16">
        <f t="shared" si="24"/>
        <v>4366.0258220013802</v>
      </c>
      <c r="L124">
        <v>26</v>
      </c>
      <c r="M124">
        <f t="shared" si="25"/>
        <v>245.94724029063258</v>
      </c>
      <c r="N124">
        <f t="shared" si="26"/>
        <v>434.56843209247114</v>
      </c>
      <c r="O124">
        <f t="shared" si="27"/>
        <v>1346.2375258013576</v>
      </c>
      <c r="P124">
        <f t="shared" si="28"/>
        <v>872.83531892615463</v>
      </c>
      <c r="Q124">
        <f t="shared" si="29"/>
        <v>704.5556282009851</v>
      </c>
      <c r="R124">
        <f t="shared" si="30"/>
        <v>478.94988898702132</v>
      </c>
      <c r="S124">
        <f t="shared" si="31"/>
        <v>140.54128016607578</v>
      </c>
      <c r="T124">
        <f t="shared" si="32"/>
        <v>142.39050753668204</v>
      </c>
      <c r="V124">
        <f t="shared" si="36"/>
        <v>4.1304997195172062</v>
      </c>
      <c r="W124">
        <f t="shared" si="37"/>
        <v>5.5810157643189156</v>
      </c>
      <c r="X124">
        <f t="shared" si="38"/>
        <v>23.987651772908656</v>
      </c>
      <c r="Y124">
        <f t="shared" si="39"/>
        <v>51.841445223502205</v>
      </c>
      <c r="Z124">
        <f t="shared" si="40"/>
        <v>76.386923051240927</v>
      </c>
      <c r="AA124">
        <f t="shared" si="41"/>
        <v>85.927751774659242</v>
      </c>
      <c r="AB124">
        <f t="shared" si="42"/>
        <v>38.690090167939992</v>
      </c>
      <c r="AC124">
        <f t="shared" si="43"/>
        <v>54.493742731429222</v>
      </c>
      <c r="AE124">
        <f t="shared" si="44"/>
        <v>3.8531022527957512</v>
      </c>
      <c r="AF124">
        <f t="shared" si="45"/>
        <v>5.2062040611636551</v>
      </c>
      <c r="AG124">
        <f t="shared" si="46"/>
        <v>22.376681118931938</v>
      </c>
      <c r="AH124">
        <f t="shared" si="47"/>
        <v>48.359860293662415</v>
      </c>
      <c r="AI124">
        <f t="shared" si="48"/>
        <v>71.256904800679777</v>
      </c>
      <c r="AJ124">
        <f t="shared" si="49"/>
        <v>79.806681477752022</v>
      </c>
      <c r="AK124">
        <f t="shared" si="50"/>
        <v>35.517796783800939</v>
      </c>
      <c r="AL124">
        <f t="shared" si="51"/>
        <v>48.624532282171835</v>
      </c>
      <c r="AW124">
        <f t="shared" ref="AW124:BD124" si="92">IF(AW123+AN247/B$74-AW123/B$75&lt;0,0,AW123+AN247/B$74-AW123/B$75)</f>
        <v>0.19152887087479192</v>
      </c>
      <c r="AX124">
        <f t="shared" si="92"/>
        <v>0.25878845666629341</v>
      </c>
      <c r="AY124">
        <f t="shared" si="92"/>
        <v>0.74152897889393099</v>
      </c>
      <c r="AZ124">
        <f t="shared" si="92"/>
        <v>2.8846292145983683</v>
      </c>
      <c r="BA124">
        <f t="shared" si="92"/>
        <v>5.3130258255944813</v>
      </c>
      <c r="BB124">
        <f t="shared" si="92"/>
        <v>9.7645910433115191</v>
      </c>
      <c r="BC124">
        <f t="shared" si="92"/>
        <v>5.3578786275256318</v>
      </c>
      <c r="BD124">
        <f t="shared" si="92"/>
        <v>6.2218160699690959</v>
      </c>
      <c r="BF124">
        <f t="shared" si="53"/>
        <v>0.18367651971123045</v>
      </c>
      <c r="BG124">
        <f t="shared" si="70"/>
        <v>0.24817857926484266</v>
      </c>
      <c r="BH124">
        <f t="shared" si="71"/>
        <v>0.7111275782401425</v>
      </c>
      <c r="BI124">
        <f t="shared" si="72"/>
        <v>2.7663644252418726</v>
      </c>
      <c r="BJ124">
        <f t="shared" si="73"/>
        <v>5.0952009914946004</v>
      </c>
      <c r="BK124">
        <f t="shared" si="74"/>
        <v>9.6103263426219243</v>
      </c>
      <c r="BL124">
        <f t="shared" si="75"/>
        <v>5.0456224419173417</v>
      </c>
      <c r="BM124">
        <f t="shared" si="76"/>
        <v>5.7517726276806567</v>
      </c>
      <c r="BO124">
        <f t="shared" si="54"/>
        <v>0.17573800383316607</v>
      </c>
      <c r="BP124">
        <f t="shared" si="77"/>
        <v>0.23745227850965159</v>
      </c>
      <c r="BQ124">
        <f t="shared" si="78"/>
        <v>0.6803925796673026</v>
      </c>
      <c r="BR124">
        <f t="shared" si="79"/>
        <v>2.6468019033211547</v>
      </c>
      <c r="BS124">
        <f t="shared" si="80"/>
        <v>4.8749859414898378</v>
      </c>
      <c r="BT124">
        <f t="shared" si="81"/>
        <v>9.5913918846885213</v>
      </c>
      <c r="BU124">
        <f t="shared" si="82"/>
        <v>4.7077943382269893</v>
      </c>
      <c r="BV124">
        <f t="shared" si="83"/>
        <v>5.2413631224084458</v>
      </c>
    </row>
    <row r="125" spans="1:74" hidden="1" x14ac:dyDescent="0.35">
      <c r="A125" s="9">
        <v>27</v>
      </c>
      <c r="B125" s="16">
        <f t="shared" si="23"/>
        <v>251.83194052378946</v>
      </c>
      <c r="C125" s="16">
        <f t="shared" si="15"/>
        <v>444.96621069992875</v>
      </c>
      <c r="D125" s="16">
        <f t="shared" si="16"/>
        <v>1378.448516551269</v>
      </c>
      <c r="E125" s="16">
        <f t="shared" si="17"/>
        <v>893.71936787389927</v>
      </c>
      <c r="F125" s="16">
        <f t="shared" si="18"/>
        <v>721.4133033049909</v>
      </c>
      <c r="G125" s="16">
        <f t="shared" si="19"/>
        <v>490.40956838843209</v>
      </c>
      <c r="H125" s="16">
        <f t="shared" si="20"/>
        <v>143.90396601359399</v>
      </c>
      <c r="I125" s="16">
        <f t="shared" si="21"/>
        <v>145.79743925061496</v>
      </c>
      <c r="J125" s="16">
        <f t="shared" si="24"/>
        <v>4470.4903126065192</v>
      </c>
      <c r="L125">
        <v>27</v>
      </c>
      <c r="M125">
        <f t="shared" si="25"/>
        <v>251.83194052378946</v>
      </c>
      <c r="N125">
        <f t="shared" si="26"/>
        <v>444.96621069992875</v>
      </c>
      <c r="O125">
        <f t="shared" si="27"/>
        <v>1378.448516551269</v>
      </c>
      <c r="P125">
        <f t="shared" si="28"/>
        <v>893.71936787389927</v>
      </c>
      <c r="Q125">
        <f t="shared" si="29"/>
        <v>721.4133033049909</v>
      </c>
      <c r="R125">
        <f t="shared" si="30"/>
        <v>490.40956838843209</v>
      </c>
      <c r="S125">
        <f t="shared" si="31"/>
        <v>143.90396601359399</v>
      </c>
      <c r="T125">
        <f t="shared" si="32"/>
        <v>145.79743925061496</v>
      </c>
      <c r="V125">
        <f t="shared" si="36"/>
        <v>4.2293499214219326</v>
      </c>
      <c r="W125">
        <f t="shared" si="37"/>
        <v>5.7145793940486538</v>
      </c>
      <c r="X125">
        <f t="shared" si="38"/>
        <v>24.561718927487586</v>
      </c>
      <c r="Y125">
        <f t="shared" si="39"/>
        <v>53.082103176621487</v>
      </c>
      <c r="Z125">
        <f t="shared" si="40"/>
        <v>78.214997928190343</v>
      </c>
      <c r="AA125">
        <f t="shared" si="41"/>
        <v>87.977021058089676</v>
      </c>
      <c r="AB125">
        <f t="shared" si="42"/>
        <v>39.61738962760829</v>
      </c>
      <c r="AC125">
        <f t="shared" si="43"/>
        <v>55.810890631113878</v>
      </c>
      <c r="AE125">
        <f t="shared" si="44"/>
        <v>3.9455680750362365</v>
      </c>
      <c r="AF125">
        <f t="shared" si="45"/>
        <v>5.3311412955487425</v>
      </c>
      <c r="AG125">
        <f t="shared" si="46"/>
        <v>22.913671336924175</v>
      </c>
      <c r="AH125">
        <f t="shared" si="47"/>
        <v>49.520388603609007</v>
      </c>
      <c r="AI125">
        <f t="shared" si="48"/>
        <v>72.966910884200161</v>
      </c>
      <c r="AJ125">
        <f t="shared" si="49"/>
        <v>81.643002566824194</v>
      </c>
      <c r="AK125">
        <f t="shared" si="50"/>
        <v>36.382967706747955</v>
      </c>
      <c r="AL125">
        <f t="shared" si="51"/>
        <v>49.882220235584128</v>
      </c>
      <c r="AW125">
        <f t="shared" ref="AW125:BD125" si="93">IF(AW124+AN248/B$74-AW124/B$75&lt;0,0,AW124+AN248/B$74-AW124/B$75)</f>
        <v>0.1962868154478099</v>
      </c>
      <c r="AX125">
        <f t="shared" si="93"/>
        <v>0.26521725837817756</v>
      </c>
      <c r="AY125">
        <f t="shared" si="93"/>
        <v>0.75994998124594959</v>
      </c>
      <c r="AZ125">
        <f t="shared" si="93"/>
        <v>2.9562889380336927</v>
      </c>
      <c r="BA125">
        <f t="shared" si="93"/>
        <v>5.445011579375266</v>
      </c>
      <c r="BB125">
        <f t="shared" si="93"/>
        <v>9.9135877307003817</v>
      </c>
      <c r="BC125">
        <f t="shared" si="93"/>
        <v>5.5074993832789918</v>
      </c>
      <c r="BD125">
        <f t="shared" si="93"/>
        <v>6.4416706983181671</v>
      </c>
      <c r="BF125">
        <f t="shared" si="53"/>
        <v>0.1883879304093673</v>
      </c>
      <c r="BG125">
        <f t="shared" si="70"/>
        <v>0.25454450570571319</v>
      </c>
      <c r="BH125">
        <f t="shared" si="71"/>
        <v>0.72936841863241564</v>
      </c>
      <c r="BI125">
        <f t="shared" si="72"/>
        <v>2.8373232988557699</v>
      </c>
      <c r="BJ125">
        <f t="shared" si="73"/>
        <v>5.2258958919545275</v>
      </c>
      <c r="BK125">
        <f t="shared" si="74"/>
        <v>9.7028851630356812</v>
      </c>
      <c r="BL125">
        <f t="shared" si="75"/>
        <v>5.2017505347214872</v>
      </c>
      <c r="BM125">
        <f t="shared" si="76"/>
        <v>5.9867943488248772</v>
      </c>
      <c r="BO125">
        <f t="shared" si="54"/>
        <v>0.18050111336000471</v>
      </c>
      <c r="BP125">
        <f t="shared" si="77"/>
        <v>0.24388805896276622</v>
      </c>
      <c r="BQ125">
        <f t="shared" si="78"/>
        <v>0.69883357881100661</v>
      </c>
      <c r="BR125">
        <f t="shared" si="79"/>
        <v>2.7185394164735852</v>
      </c>
      <c r="BS125">
        <f t="shared" si="80"/>
        <v>5.0071149714926957</v>
      </c>
      <c r="BT125">
        <f t="shared" si="81"/>
        <v>9.6027525594485645</v>
      </c>
      <c r="BU125">
        <f t="shared" si="82"/>
        <v>4.8767083900721655</v>
      </c>
      <c r="BV125">
        <f t="shared" si="83"/>
        <v>5.4965678750445504</v>
      </c>
    </row>
    <row r="126" spans="1:74" hidden="1" x14ac:dyDescent="0.35">
      <c r="A126" s="9">
        <v>28</v>
      </c>
      <c r="B126" s="16">
        <f t="shared" si="23"/>
        <v>257.85744207999915</v>
      </c>
      <c r="C126" s="16">
        <f t="shared" si="15"/>
        <v>455.61277359999855</v>
      </c>
      <c r="D126" s="16">
        <f t="shared" si="16"/>
        <v>1411.4302092799958</v>
      </c>
      <c r="E126" s="16">
        <f t="shared" si="17"/>
        <v>915.10310271999685</v>
      </c>
      <c r="F126" s="16">
        <f t="shared" si="18"/>
        <v>738.67432655999767</v>
      </c>
      <c r="G126" s="16">
        <f t="shared" si="19"/>
        <v>502.14343983999839</v>
      </c>
      <c r="H126" s="16">
        <f t="shared" si="20"/>
        <v>147.34710975999954</v>
      </c>
      <c r="I126" s="16">
        <f t="shared" si="21"/>
        <v>149.28588751999953</v>
      </c>
      <c r="J126" s="16">
        <f t="shared" si="24"/>
        <v>4577.4542913599862</v>
      </c>
      <c r="L126">
        <v>28</v>
      </c>
      <c r="M126">
        <f t="shared" si="25"/>
        <v>257.85744207999915</v>
      </c>
      <c r="N126">
        <f t="shared" si="26"/>
        <v>455.61277359999855</v>
      </c>
      <c r="O126">
        <f t="shared" si="27"/>
        <v>1411.4302092799958</v>
      </c>
      <c r="P126">
        <f t="shared" si="28"/>
        <v>915.10310271999685</v>
      </c>
      <c r="Q126">
        <f t="shared" si="29"/>
        <v>738.67432655999767</v>
      </c>
      <c r="R126">
        <f t="shared" si="30"/>
        <v>502.14343983999839</v>
      </c>
      <c r="S126">
        <f t="shared" si="31"/>
        <v>147.34710975999954</v>
      </c>
      <c r="T126">
        <f t="shared" si="32"/>
        <v>149.28588751999953</v>
      </c>
      <c r="V126">
        <f t="shared" si="36"/>
        <v>4.3305582574240251</v>
      </c>
      <c r="W126">
        <f t="shared" si="37"/>
        <v>5.8513292686556388</v>
      </c>
      <c r="X126">
        <f t="shared" si="38"/>
        <v>25.149480817183949</v>
      </c>
      <c r="Y126">
        <f t="shared" si="39"/>
        <v>54.352357810031208</v>
      </c>
      <c r="Z126">
        <f t="shared" si="40"/>
        <v>80.086682687737934</v>
      </c>
      <c r="AA126">
        <f t="shared" si="41"/>
        <v>90.077331435636239</v>
      </c>
      <c r="AB126">
        <f t="shared" si="42"/>
        <v>40.566446965678495</v>
      </c>
      <c r="AC126">
        <f t="shared" si="43"/>
        <v>57.156704852062688</v>
      </c>
      <c r="AE126">
        <f t="shared" si="44"/>
        <v>4.0401620238314688</v>
      </c>
      <c r="AF126">
        <f t="shared" si="45"/>
        <v>5.4589539950487129</v>
      </c>
      <c r="AG126">
        <f t="shared" si="46"/>
        <v>23.463020533778643</v>
      </c>
      <c r="AH126">
        <f t="shared" si="47"/>
        <v>50.707626794613162</v>
      </c>
      <c r="AI126">
        <f t="shared" si="48"/>
        <v>74.716273232196883</v>
      </c>
      <c r="AJ126">
        <f t="shared" si="49"/>
        <v>83.543208114203836</v>
      </c>
      <c r="AK126">
        <f t="shared" si="50"/>
        <v>37.265082776073498</v>
      </c>
      <c r="AL126">
        <f t="shared" si="51"/>
        <v>51.152649606054787</v>
      </c>
      <c r="AW126">
        <f t="shared" ref="AW126:BD126" si="94">IF(AW125+AN249/B$74-AW125/B$75&lt;0,0,AW125+AN249/B$74-AW125/B$75)</f>
        <v>0.20111048483100552</v>
      </c>
      <c r="AX126">
        <f t="shared" si="94"/>
        <v>0.27173486561641835</v>
      </c>
      <c r="AY126">
        <f t="shared" si="94"/>
        <v>0.77862544576420123</v>
      </c>
      <c r="AZ126">
        <f t="shared" si="94"/>
        <v>3.0289385472585395</v>
      </c>
      <c r="BA126">
        <f t="shared" si="94"/>
        <v>5.5788205445197505</v>
      </c>
      <c r="BB126">
        <f t="shared" si="94"/>
        <v>10.086221367109243</v>
      </c>
      <c r="BC126">
        <f t="shared" si="94"/>
        <v>5.6562665582078457</v>
      </c>
      <c r="BD126">
        <f t="shared" si="94"/>
        <v>6.6565415057128821</v>
      </c>
      <c r="BF126">
        <f t="shared" si="53"/>
        <v>0.19312726143243286</v>
      </c>
      <c r="BG126">
        <f t="shared" si="70"/>
        <v>0.26094815730919185</v>
      </c>
      <c r="BH126">
        <f t="shared" si="71"/>
        <v>0.74771735620053592</v>
      </c>
      <c r="BI126">
        <f t="shared" si="72"/>
        <v>2.9087026823625228</v>
      </c>
      <c r="BJ126">
        <f t="shared" si="73"/>
        <v>5.3573653044069705</v>
      </c>
      <c r="BK126">
        <f t="shared" si="74"/>
        <v>9.8293067036345008</v>
      </c>
      <c r="BL126">
        <f t="shared" si="75"/>
        <v>5.3546249590002395</v>
      </c>
      <c r="BM126">
        <f t="shared" si="76"/>
        <v>6.214232523571523</v>
      </c>
      <c r="BO126">
        <f t="shared" si="54"/>
        <v>0.18523320358962223</v>
      </c>
      <c r="BP126">
        <f t="shared" si="77"/>
        <v>0.25028192700853436</v>
      </c>
      <c r="BQ126">
        <f t="shared" si="78"/>
        <v>0.71715448270385196</v>
      </c>
      <c r="BR126">
        <f t="shared" si="79"/>
        <v>2.7898097459028963</v>
      </c>
      <c r="BS126">
        <f t="shared" si="80"/>
        <v>5.1383835237697948</v>
      </c>
      <c r="BT126">
        <f t="shared" si="81"/>
        <v>9.6628321216008359</v>
      </c>
      <c r="BU126">
        <f t="shared" si="82"/>
        <v>5.0392294623968263</v>
      </c>
      <c r="BV126">
        <f t="shared" si="83"/>
        <v>5.7416811119347138</v>
      </c>
    </row>
    <row r="127" spans="1:74" hidden="1" x14ac:dyDescent="0.35">
      <c r="A127" s="9">
        <v>29</v>
      </c>
      <c r="B127" s="16">
        <f t="shared" si="23"/>
        <v>264.02711386707142</v>
      </c>
      <c r="C127" s="16">
        <f t="shared" si="15"/>
        <v>466.51407337414884</v>
      </c>
      <c r="D127" s="16">
        <f t="shared" si="16"/>
        <v>1445.2010443250231</v>
      </c>
      <c r="E127" s="16">
        <f t="shared" si="17"/>
        <v>936.99847928765189</v>
      </c>
      <c r="F127" s="16">
        <f t="shared" si="18"/>
        <v>756.34834874702426</v>
      </c>
      <c r="G127" s="16">
        <f t="shared" si="19"/>
        <v>514.15806384640234</v>
      </c>
      <c r="H127" s="16">
        <f t="shared" si="20"/>
        <v>150.87263649546941</v>
      </c>
      <c r="I127" s="16">
        <f t="shared" si="21"/>
        <v>152.85780276514666</v>
      </c>
      <c r="J127" s="16">
        <f t="shared" si="24"/>
        <v>4686.977562707938</v>
      </c>
      <c r="L127">
        <v>29</v>
      </c>
      <c r="M127">
        <f t="shared" si="25"/>
        <v>264.02711386707142</v>
      </c>
      <c r="N127">
        <f t="shared" si="26"/>
        <v>466.51407337414884</v>
      </c>
      <c r="O127">
        <f t="shared" si="27"/>
        <v>1445.2010443250231</v>
      </c>
      <c r="P127">
        <f t="shared" si="28"/>
        <v>936.99847928765189</v>
      </c>
      <c r="Q127">
        <f t="shared" si="29"/>
        <v>756.34834874702426</v>
      </c>
      <c r="R127">
        <f t="shared" si="30"/>
        <v>514.15806384640234</v>
      </c>
      <c r="S127">
        <f t="shared" si="31"/>
        <v>150.87263649546941</v>
      </c>
      <c r="T127">
        <f t="shared" si="32"/>
        <v>152.85780276514666</v>
      </c>
      <c r="V127">
        <f t="shared" si="36"/>
        <v>4.4341834907626785</v>
      </c>
      <c r="W127">
        <f t="shared" si="37"/>
        <v>5.9913447873861054</v>
      </c>
      <c r="X127">
        <f t="shared" si="38"/>
        <v>25.751278706303424</v>
      </c>
      <c r="Y127">
        <f t="shared" si="39"/>
        <v>55.652946654648375</v>
      </c>
      <c r="Z127">
        <f t="shared" si="40"/>
        <v>82.003064061111274</v>
      </c>
      <c r="AA127">
        <f t="shared" si="41"/>
        <v>92.229301484256681</v>
      </c>
      <c r="AB127">
        <f t="shared" si="42"/>
        <v>41.537899862192042</v>
      </c>
      <c r="AC127">
        <f t="shared" si="43"/>
        <v>58.53248170938987</v>
      </c>
      <c r="AE127">
        <f t="shared" si="44"/>
        <v>4.1369607683623206</v>
      </c>
      <c r="AF127">
        <f t="shared" si="45"/>
        <v>5.5897457529176879</v>
      </c>
      <c r="AG127">
        <f t="shared" si="46"/>
        <v>24.025173961580414</v>
      </c>
      <c r="AH127">
        <f t="shared" si="47"/>
        <v>51.922537133085839</v>
      </c>
      <c r="AI127">
        <f t="shared" si="48"/>
        <v>76.506409717377238</v>
      </c>
      <c r="AJ127">
        <f t="shared" si="49"/>
        <v>85.50344511063355</v>
      </c>
      <c r="AK127">
        <f t="shared" si="50"/>
        <v>38.165454827783947</v>
      </c>
      <c r="AL127">
        <f t="shared" si="51"/>
        <v>52.439232873056476</v>
      </c>
      <c r="AW127">
        <f t="shared" ref="AW127:BD127" si="95">IF(AW126+AN250/B$74-AW126/B$75&lt;0,0,AW126+AN250/B$74-AW126/B$75)</f>
        <v>0.20601434497850363</v>
      </c>
      <c r="AX127">
        <f t="shared" si="95"/>
        <v>0.27836082437387388</v>
      </c>
      <c r="AY127">
        <f t="shared" si="95"/>
        <v>0.79761137927492554</v>
      </c>
      <c r="AZ127">
        <f t="shared" si="95"/>
        <v>3.1027959149815776</v>
      </c>
      <c r="BA127">
        <f t="shared" si="95"/>
        <v>5.7148540077243322</v>
      </c>
      <c r="BB127">
        <f t="shared" si="95"/>
        <v>10.278471000827839</v>
      </c>
      <c r="BC127">
        <f t="shared" si="95"/>
        <v>5.8050294051654845</v>
      </c>
      <c r="BD127">
        <f t="shared" si="95"/>
        <v>6.8676078696253819</v>
      </c>
      <c r="BF127">
        <f t="shared" si="53"/>
        <v>0.19791719547157646</v>
      </c>
      <c r="BG127">
        <f t="shared" si="70"/>
        <v>0.26742018229352771</v>
      </c>
      <c r="BH127">
        <f t="shared" si="71"/>
        <v>0.76626220993873517</v>
      </c>
      <c r="BI127">
        <f t="shared" si="72"/>
        <v>2.9808442013001324</v>
      </c>
      <c r="BJ127">
        <f t="shared" si="73"/>
        <v>5.4902384484746385</v>
      </c>
      <c r="BK127">
        <f t="shared" si="74"/>
        <v>9.9834555017193463</v>
      </c>
      <c r="BL127">
        <f t="shared" si="75"/>
        <v>5.5054457586040417</v>
      </c>
      <c r="BM127">
        <f t="shared" si="76"/>
        <v>6.4353870146422034</v>
      </c>
      <c r="BO127">
        <f t="shared" si="54"/>
        <v>0.18996963829530861</v>
      </c>
      <c r="BP127">
        <f t="shared" si="77"/>
        <v>0.25668166518892888</v>
      </c>
      <c r="BQ127">
        <f t="shared" si="78"/>
        <v>0.73549220680186234</v>
      </c>
      <c r="BR127">
        <f t="shared" si="79"/>
        <v>2.861145507778672</v>
      </c>
      <c r="BS127">
        <f t="shared" si="80"/>
        <v>5.2697725921520995</v>
      </c>
      <c r="BT127">
        <f t="shared" si="81"/>
        <v>9.7627168708210341</v>
      </c>
      <c r="BU127">
        <f t="shared" si="82"/>
        <v>5.1969272106985329</v>
      </c>
      <c r="BV127">
        <f t="shared" si="83"/>
        <v>5.9779568177531193</v>
      </c>
    </row>
    <row r="128" spans="1:74" hidden="1" x14ac:dyDescent="0.35">
      <c r="A128" s="9">
        <v>30</v>
      </c>
      <c r="B128" s="16">
        <f t="shared" si="23"/>
        <v>270.34440539958581</v>
      </c>
      <c r="C128" s="16">
        <f t="shared" si="15"/>
        <v>477.67620502934341</v>
      </c>
      <c r="D128" s="16">
        <f t="shared" si="16"/>
        <v>1479.7799032398386</v>
      </c>
      <c r="E128" s="16">
        <f t="shared" si="17"/>
        <v>959.41773946319165</v>
      </c>
      <c r="F128" s="16">
        <f t="shared" si="18"/>
        <v>774.44525155821202</v>
      </c>
      <c r="G128" s="16">
        <f t="shared" si="19"/>
        <v>526.46015788340401</v>
      </c>
      <c r="H128" s="16">
        <f t="shared" si="20"/>
        <v>154.4825173711919</v>
      </c>
      <c r="I128" s="16">
        <f t="shared" si="21"/>
        <v>156.51518207344446</v>
      </c>
      <c r="J128" s="16">
        <f t="shared" si="24"/>
        <v>4799.1213620182116</v>
      </c>
      <c r="L128">
        <v>30</v>
      </c>
      <c r="M128">
        <f t="shared" si="25"/>
        <v>270.34440539958581</v>
      </c>
      <c r="N128">
        <f t="shared" si="26"/>
        <v>477.67620502934341</v>
      </c>
      <c r="O128">
        <f t="shared" si="27"/>
        <v>1479.7799032398386</v>
      </c>
      <c r="P128">
        <f t="shared" si="28"/>
        <v>959.41773946319165</v>
      </c>
      <c r="Q128">
        <f t="shared" si="29"/>
        <v>774.44525155821202</v>
      </c>
      <c r="R128">
        <f t="shared" si="30"/>
        <v>526.46015788340401</v>
      </c>
      <c r="S128">
        <f t="shared" si="31"/>
        <v>154.4825173711919</v>
      </c>
      <c r="T128">
        <f t="shared" si="32"/>
        <v>156.51518207344446</v>
      </c>
      <c r="V128">
        <f t="shared" si="36"/>
        <v>4.5402850103775467</v>
      </c>
      <c r="W128">
        <f t="shared" si="37"/>
        <v>6.134706194915263</v>
      </c>
      <c r="X128">
        <f t="shared" si="38"/>
        <v>26.367457492872951</v>
      </c>
      <c r="Y128">
        <f t="shared" si="39"/>
        <v>56.98461509448731</v>
      </c>
      <c r="Z128">
        <f t="shared" si="40"/>
        <v>83.965240350857655</v>
      </c>
      <c r="AA128">
        <f t="shared" si="41"/>
        <v>94.433745381447864</v>
      </c>
      <c r="AB128">
        <f t="shared" si="42"/>
        <v>42.532369322125469</v>
      </c>
      <c r="AC128">
        <f t="shared" si="43"/>
        <v>59.939417729301979</v>
      </c>
      <c r="AE128">
        <f t="shared" si="44"/>
        <v>4.2360350091624399</v>
      </c>
      <c r="AF128">
        <f t="shared" si="45"/>
        <v>5.7236120977404941</v>
      </c>
      <c r="AG128">
        <f t="shared" si="46"/>
        <v>24.60054220982142</v>
      </c>
      <c r="AH128">
        <f t="shared" si="47"/>
        <v>53.166006973606684</v>
      </c>
      <c r="AI128">
        <f t="shared" si="48"/>
        <v>78.33862783195525</v>
      </c>
      <c r="AJ128">
        <f t="shared" si="49"/>
        <v>87.521202022720502</v>
      </c>
      <c r="AK128">
        <f t="shared" si="50"/>
        <v>39.085212564440702</v>
      </c>
      <c r="AL128">
        <f t="shared" si="51"/>
        <v>53.744929052270777</v>
      </c>
      <c r="AW128">
        <f t="shared" ref="AW128:BD128" si="96">IF(AW127+AN251/B$74-AW127/B$75&lt;0,0,AW127+AN251/B$74-AW127/B$75)</f>
        <v>0.21100986117581866</v>
      </c>
      <c r="AX128">
        <f t="shared" si="96"/>
        <v>0.28511062622385064</v>
      </c>
      <c r="AY128">
        <f t="shared" si="96"/>
        <v>0.8169521711248644</v>
      </c>
      <c r="AZ128">
        <f t="shared" si="96"/>
        <v>3.1780337206395814</v>
      </c>
      <c r="BA128">
        <f t="shared" si="96"/>
        <v>5.8534300169039701</v>
      </c>
      <c r="BB128">
        <f t="shared" si="96"/>
        <v>10.487213112860928</v>
      </c>
      <c r="BC128">
        <f t="shared" si="96"/>
        <v>5.9545006322398422</v>
      </c>
      <c r="BD128">
        <f t="shared" si="96"/>
        <v>7.0759552597228836</v>
      </c>
      <c r="BF128">
        <f t="shared" si="53"/>
        <v>0.20277548517573274</v>
      </c>
      <c r="BG128">
        <f t="shared" si="70"/>
        <v>0.27398456754173539</v>
      </c>
      <c r="BH128">
        <f t="shared" si="71"/>
        <v>0.78507171154044952</v>
      </c>
      <c r="BI128">
        <f t="shared" si="72"/>
        <v>3.0540152295089991</v>
      </c>
      <c r="BJ128">
        <f t="shared" si="73"/>
        <v>5.6250077840244543</v>
      </c>
      <c r="BK128">
        <f t="shared" si="74"/>
        <v>10.160464801184443</v>
      </c>
      <c r="BL128">
        <f t="shared" si="75"/>
        <v>5.6552375818847631</v>
      </c>
      <c r="BM128">
        <f t="shared" si="76"/>
        <v>6.6514974421337936</v>
      </c>
      <c r="BO128">
        <f t="shared" si="54"/>
        <v>0.19473817260106935</v>
      </c>
      <c r="BP128">
        <f t="shared" si="77"/>
        <v>0.26312477545168822</v>
      </c>
      <c r="BQ128">
        <f t="shared" si="78"/>
        <v>0.75395420868398599</v>
      </c>
      <c r="BR128">
        <f t="shared" si="79"/>
        <v>2.9329647238915486</v>
      </c>
      <c r="BS128">
        <f t="shared" si="80"/>
        <v>5.4020521059456224</v>
      </c>
      <c r="BT128">
        <f t="shared" si="81"/>
        <v>9.8951600493600225</v>
      </c>
      <c r="BU128">
        <f t="shared" si="82"/>
        <v>5.3511864846512873</v>
      </c>
      <c r="BV128">
        <f t="shared" si="83"/>
        <v>6.2066719161976609</v>
      </c>
    </row>
    <row r="129" spans="1:74" hidden="1" x14ac:dyDescent="0.35">
      <c r="A129" s="9">
        <v>31</v>
      </c>
      <c r="B129" s="16">
        <f t="shared" si="23"/>
        <v>276.81284872754372</v>
      </c>
      <c r="C129" s="16">
        <f t="shared" si="15"/>
        <v>489.10540940581035</v>
      </c>
      <c r="D129" s="16">
        <f t="shared" si="16"/>
        <v>1515.1861193507659</v>
      </c>
      <c r="E129" s="16">
        <f t="shared" si="17"/>
        <v>982.37341804060611</v>
      </c>
      <c r="F129" s="16">
        <f t="shared" si="18"/>
        <v>792.97515312176051</v>
      </c>
      <c r="G129" s="16">
        <f t="shared" si="19"/>
        <v>539.05660015363776</v>
      </c>
      <c r="H129" s="16">
        <f t="shared" si="20"/>
        <v>158.17877070145354</v>
      </c>
      <c r="I129" s="16">
        <f t="shared" si="21"/>
        <v>160.26007031594639</v>
      </c>
      <c r="J129" s="16">
        <f t="shared" si="24"/>
        <v>4913.9483898175249</v>
      </c>
      <c r="L129">
        <v>31</v>
      </c>
      <c r="M129">
        <f t="shared" ref="M129:M158" si="97">M128*$C$45</f>
        <v>276.81284872754372</v>
      </c>
      <c r="N129">
        <f t="shared" ref="N129:N158" si="98">N128*$C$45</f>
        <v>489.10540940581035</v>
      </c>
      <c r="O129">
        <f t="shared" ref="O129:O158" si="99">O128*$C$45</f>
        <v>1515.1861193507659</v>
      </c>
      <c r="P129">
        <f t="shared" ref="P129:P158" si="100">P128*$C$45</f>
        <v>982.37341804060611</v>
      </c>
      <c r="Q129">
        <f t="shared" ref="Q129:Q158" si="101">Q128*$C$45</f>
        <v>792.97515312176051</v>
      </c>
      <c r="R129">
        <f t="shared" ref="R129:R158" si="102">R128*$C$45</f>
        <v>539.05660015363776</v>
      </c>
      <c r="S129">
        <f t="shared" ref="S129:S158" si="103">S128*$C$45</f>
        <v>158.17877070145354</v>
      </c>
      <c r="T129">
        <f t="shared" ref="T129:T158" si="104">T128*$C$45</f>
        <v>160.26007031594639</v>
      </c>
      <c r="V129">
        <f t="shared" si="36"/>
        <v>4.6489231059825462</v>
      </c>
      <c r="W129">
        <f t="shared" si="37"/>
        <v>6.2814949530193189</v>
      </c>
      <c r="X129">
        <f t="shared" si="38"/>
        <v>26.998367306116876</v>
      </c>
      <c r="Y129">
        <f t="shared" si="39"/>
        <v>58.348119819080395</v>
      </c>
      <c r="Z129">
        <f t="shared" si="40"/>
        <v>85.97432651788985</v>
      </c>
      <c r="AA129">
        <f t="shared" si="41"/>
        <v>96.691623345302432</v>
      </c>
      <c r="AB129">
        <f t="shared" si="42"/>
        <v>43.55046798531049</v>
      </c>
      <c r="AC129">
        <f t="shared" si="43"/>
        <v>61.378635291213953</v>
      </c>
      <c r="AE129">
        <f t="shared" si="44"/>
        <v>4.3374516762341422</v>
      </c>
      <c r="AF129">
        <f t="shared" si="45"/>
        <v>5.8606434634654176</v>
      </c>
      <c r="AG129">
        <f t="shared" si="46"/>
        <v>25.189513970838597</v>
      </c>
      <c r="AH129">
        <f t="shared" si="47"/>
        <v>54.43887634723356</v>
      </c>
      <c r="AI129">
        <f t="shared" si="48"/>
        <v>80.214165338256052</v>
      </c>
      <c r="AJ129">
        <f t="shared" si="49"/>
        <v>89.594965030338713</v>
      </c>
      <c r="AK129">
        <f t="shared" si="50"/>
        <v>40.025346225627452</v>
      </c>
      <c r="AL129">
        <f t="shared" si="51"/>
        <v>55.072319483063175</v>
      </c>
      <c r="AW129">
        <f t="shared" ref="AW129:BD129" si="105">IF(AW128+AN252/B$74-AW128/B$75&lt;0,0,AW128+AN252/B$74-AW128/B$75)</f>
        <v>0.21610625735285369</v>
      </c>
      <c r="AX129">
        <f t="shared" si="105"/>
        <v>0.2919967342826042</v>
      </c>
      <c r="AY129">
        <f t="shared" si="105"/>
        <v>0.83668353296047071</v>
      </c>
      <c r="AZ129">
        <f t="shared" si="105"/>
        <v>3.2547908864616102</v>
      </c>
      <c r="BA129">
        <f t="shared" si="105"/>
        <v>5.9948044445940321</v>
      </c>
      <c r="BB129">
        <f t="shared" si="105"/>
        <v>10.710045226570431</v>
      </c>
      <c r="BC129">
        <f t="shared" si="105"/>
        <v>6.1052773550772983</v>
      </c>
      <c r="BD129">
        <f t="shared" si="105"/>
        <v>7.2825734080107081</v>
      </c>
      <c r="BF129">
        <f t="shared" si="53"/>
        <v>0.20771611077578425</v>
      </c>
      <c r="BG129">
        <f t="shared" si="70"/>
        <v>0.28066020275100456</v>
      </c>
      <c r="BH129">
        <f t="shared" si="71"/>
        <v>0.80419998729109843</v>
      </c>
      <c r="BI129">
        <f t="shared" si="72"/>
        <v>3.1284263241873482</v>
      </c>
      <c r="BJ129">
        <f t="shared" si="73"/>
        <v>5.7620611237521651</v>
      </c>
      <c r="BK129">
        <f t="shared" si="74"/>
        <v>10.356513788190332</v>
      </c>
      <c r="BL129">
        <f t="shared" si="75"/>
        <v>5.8048691070623022</v>
      </c>
      <c r="BM129">
        <f t="shared" si="76"/>
        <v>6.8637263509283395</v>
      </c>
      <c r="BO129">
        <f t="shared" si="54"/>
        <v>0.19956056014586737</v>
      </c>
      <c r="BP129">
        <f t="shared" si="77"/>
        <v>0.26964065070571652</v>
      </c>
      <c r="BQ129">
        <f t="shared" si="78"/>
        <v>0.77262471039786407</v>
      </c>
      <c r="BR129">
        <f t="shared" si="79"/>
        <v>3.0055950272620189</v>
      </c>
      <c r="BS129">
        <f t="shared" si="80"/>
        <v>5.5358255127929219</v>
      </c>
      <c r="BT129">
        <f t="shared" si="81"/>
        <v>10.054342900454674</v>
      </c>
      <c r="BU129">
        <f t="shared" si="82"/>
        <v>5.5032120332680261</v>
      </c>
      <c r="BV129">
        <f t="shared" si="83"/>
        <v>6.4290846791657277</v>
      </c>
    </row>
    <row r="130" spans="1:74" hidden="1" x14ac:dyDescent="0.35">
      <c r="A130" s="9">
        <v>32</v>
      </c>
      <c r="B130" s="16">
        <f t="shared" ref="B130:B158" si="106">M130</f>
        <v>283.43606041116692</v>
      </c>
      <c r="C130" s="16">
        <f t="shared" ref="C130:C158" si="107">N130</f>
        <v>500.80807666634752</v>
      </c>
      <c r="D130" s="16">
        <f t="shared" ref="D130:D158" si="108">O130</f>
        <v>1551.4394885663876</v>
      </c>
      <c r="E130" s="16">
        <f t="shared" ref="E130:E158" si="109">P130</f>
        <v>1005.8783497298552</v>
      </c>
      <c r="F130" s="16">
        <f t="shared" ref="F130:F158" si="110">Q130</f>
        <v>811.948413659057</v>
      </c>
      <c r="G130" s="16">
        <f t="shared" ref="G130:G158" si="111">R130</f>
        <v>551.95443343227237</v>
      </c>
      <c r="H130" s="16">
        <f t="shared" ref="H130:H158" si="112">S130</f>
        <v>161.96346309209537</v>
      </c>
      <c r="I130" s="16">
        <f t="shared" ref="I130:I158" si="113">T130</f>
        <v>164.09456129067559</v>
      </c>
      <c r="J130" s="16">
        <f t="shared" si="24"/>
        <v>5031.5228468478581</v>
      </c>
      <c r="L130">
        <v>32</v>
      </c>
      <c r="M130">
        <f t="shared" si="97"/>
        <v>283.43606041116692</v>
      </c>
      <c r="N130">
        <f t="shared" si="98"/>
        <v>500.80807666634752</v>
      </c>
      <c r="O130">
        <f t="shared" si="99"/>
        <v>1551.4394885663876</v>
      </c>
      <c r="P130">
        <f t="shared" si="100"/>
        <v>1005.8783497298552</v>
      </c>
      <c r="Q130">
        <f t="shared" si="101"/>
        <v>811.948413659057</v>
      </c>
      <c r="R130">
        <f t="shared" si="102"/>
        <v>551.95443343227237</v>
      </c>
      <c r="S130">
        <f t="shared" si="103"/>
        <v>161.96346309209537</v>
      </c>
      <c r="T130">
        <f t="shared" si="104"/>
        <v>164.09456129067559</v>
      </c>
      <c r="V130">
        <f t="shared" si="36"/>
        <v>4.7601591630202931</v>
      </c>
      <c r="W130">
        <f t="shared" si="37"/>
        <v>6.4317940039924792</v>
      </c>
      <c r="X130">
        <f t="shared" si="38"/>
        <v>27.644364638644177</v>
      </c>
      <c r="Y130">
        <f t="shared" si="39"/>
        <v>59.744231270329877</v>
      </c>
      <c r="Z130">
        <f t="shared" si="40"/>
        <v>88.031457786853835</v>
      </c>
      <c r="AA130">
        <f t="shared" si="41"/>
        <v>99.004007160764829</v>
      </c>
      <c r="AB130">
        <f t="shared" si="42"/>
        <v>44.592806260028539</v>
      </c>
      <c r="AC130">
        <f t="shared" si="43"/>
        <v>62.851202877024463</v>
      </c>
      <c r="AE130">
        <f t="shared" si="44"/>
        <v>4.4412754861502766</v>
      </c>
      <c r="AF130">
        <f t="shared" si="45"/>
        <v>6.0009272933167184</v>
      </c>
      <c r="AG130">
        <f t="shared" si="46"/>
        <v>25.792465082598021</v>
      </c>
      <c r="AH130">
        <f t="shared" si="47"/>
        <v>55.741957504515838</v>
      </c>
      <c r="AI130">
        <f t="shared" si="48"/>
        <v>82.134219064800646</v>
      </c>
      <c r="AJ130">
        <f t="shared" si="49"/>
        <v>91.723962524827826</v>
      </c>
      <c r="AK130">
        <f t="shared" si="50"/>
        <v>40.986743069177372</v>
      </c>
      <c r="AL130">
        <f t="shared" si="51"/>
        <v>56.423672870524051</v>
      </c>
      <c r="AW130">
        <f t="shared" ref="AW130:BD130" si="114">IF(AW129+AN253/B$74-AW129/B$75&lt;0,0,AW129+AN253/B$74-AW129/B$75)</f>
        <v>0.22131110052018602</v>
      </c>
      <c r="AX130">
        <f t="shared" si="114"/>
        <v>0.29902937288331205</v>
      </c>
      <c r="AY130">
        <f t="shared" si="114"/>
        <v>0.85683476144914128</v>
      </c>
      <c r="AZ130">
        <f t="shared" si="114"/>
        <v>3.3331813797032517</v>
      </c>
      <c r="BA130">
        <f t="shared" si="114"/>
        <v>6.1391872002584966</v>
      </c>
      <c r="BB130">
        <f t="shared" si="114"/>
        <v>10.945138926171706</v>
      </c>
      <c r="BC130">
        <f t="shared" si="114"/>
        <v>6.2578600958348343</v>
      </c>
      <c r="BD130">
        <f t="shared" si="114"/>
        <v>7.4883582127169888</v>
      </c>
      <c r="BF130">
        <f t="shared" si="53"/>
        <v>0.21275019872202591</v>
      </c>
      <c r="BG130">
        <f t="shared" si="70"/>
        <v>0.28746212166996432</v>
      </c>
      <c r="BH130">
        <f t="shared" si="71"/>
        <v>0.8236901146927218</v>
      </c>
      <c r="BI130">
        <f t="shared" si="72"/>
        <v>3.2042450615519051</v>
      </c>
      <c r="BJ130">
        <f t="shared" si="73"/>
        <v>5.9017071162572847</v>
      </c>
      <c r="BK130">
        <f t="shared" si="74"/>
        <v>10.56863265121839</v>
      </c>
      <c r="BL130">
        <f t="shared" si="75"/>
        <v>5.9550732310698002</v>
      </c>
      <c r="BM130">
        <f t="shared" si="76"/>
        <v>7.0731498794695238</v>
      </c>
      <c r="BO130">
        <f t="shared" si="54"/>
        <v>0.20445389052381746</v>
      </c>
      <c r="BP130">
        <f t="shared" si="77"/>
        <v>0.27625238193288931</v>
      </c>
      <c r="BQ130">
        <f t="shared" si="78"/>
        <v>0.79156987653380462</v>
      </c>
      <c r="BR130">
        <f t="shared" si="79"/>
        <v>3.0792938054172168</v>
      </c>
      <c r="BS130">
        <f t="shared" si="80"/>
        <v>5.6715668793684673</v>
      </c>
      <c r="BT130">
        <f t="shared" si="81"/>
        <v>10.235645433096071</v>
      </c>
      <c r="BU130">
        <f t="shared" si="82"/>
        <v>5.6540405701651641</v>
      </c>
      <c r="BV130">
        <f t="shared" si="83"/>
        <v>6.6464055150470331</v>
      </c>
    </row>
    <row r="131" spans="1:74" hidden="1" x14ac:dyDescent="0.35">
      <c r="A131" s="9">
        <v>33</v>
      </c>
      <c r="B131" s="16">
        <f t="shared" si="106"/>
        <v>290.21774354294627</v>
      </c>
      <c r="C131" s="16">
        <f t="shared" si="107"/>
        <v>512.79074986911553</v>
      </c>
      <c r="D131" s="16">
        <f t="shared" si="108"/>
        <v>1588.5602804456007</v>
      </c>
      <c r="E131" s="16">
        <f t="shared" si="109"/>
        <v>1029.9456763328615</v>
      </c>
      <c r="F131" s="16">
        <f t="shared" si="110"/>
        <v>831.37564127716166</v>
      </c>
      <c r="G131" s="16">
        <f t="shared" si="111"/>
        <v>565.16086900468474</v>
      </c>
      <c r="H131" s="16">
        <f t="shared" si="112"/>
        <v>165.83871059596927</v>
      </c>
      <c r="I131" s="16">
        <f t="shared" si="113"/>
        <v>168.02079889328468</v>
      </c>
      <c r="J131" s="16">
        <f t="shared" si="24"/>
        <v>5151.9104699616246</v>
      </c>
      <c r="L131">
        <v>33</v>
      </c>
      <c r="M131">
        <f t="shared" si="97"/>
        <v>290.21774354294627</v>
      </c>
      <c r="N131">
        <f t="shared" si="98"/>
        <v>512.79074986911553</v>
      </c>
      <c r="O131">
        <f t="shared" si="99"/>
        <v>1588.5602804456007</v>
      </c>
      <c r="P131">
        <f t="shared" si="100"/>
        <v>1029.9456763328615</v>
      </c>
      <c r="Q131">
        <f t="shared" si="101"/>
        <v>831.37564127716166</v>
      </c>
      <c r="R131">
        <f t="shared" si="102"/>
        <v>565.16086900468474</v>
      </c>
      <c r="S131">
        <f t="shared" si="103"/>
        <v>165.83871059596927</v>
      </c>
      <c r="T131">
        <f t="shared" si="104"/>
        <v>168.02079889328468</v>
      </c>
      <c r="V131">
        <f t="shared" si="36"/>
        <v>4.8740558044805304</v>
      </c>
      <c r="W131">
        <f t="shared" si="37"/>
        <v>6.5856879622680324</v>
      </c>
      <c r="X131">
        <f t="shared" si="38"/>
        <v>28.305813170051245</v>
      </c>
      <c r="Y131">
        <f t="shared" si="39"/>
        <v>61.173735422455053</v>
      </c>
      <c r="Z131">
        <f t="shared" si="40"/>
        <v>90.137792268831433</v>
      </c>
      <c r="AA131">
        <f t="shared" si="41"/>
        <v>101.37205627144843</v>
      </c>
      <c r="AB131">
        <f t="shared" si="42"/>
        <v>45.65999687597693</v>
      </c>
      <c r="AC131">
        <f t="shared" si="43"/>
        <v>64.35815108559737</v>
      </c>
      <c r="AE131">
        <f t="shared" si="44"/>
        <v>4.5475700451069487</v>
      </c>
      <c r="AF131">
        <f t="shared" si="45"/>
        <v>6.1445495302086375</v>
      </c>
      <c r="AG131">
        <f t="shared" si="46"/>
        <v>26.409764934613406</v>
      </c>
      <c r="AH131">
        <f t="shared" si="47"/>
        <v>57.076048759787184</v>
      </c>
      <c r="AI131">
        <f t="shared" si="48"/>
        <v>84.099965305485043</v>
      </c>
      <c r="AJ131">
        <f t="shared" si="49"/>
        <v>93.907975915608944</v>
      </c>
      <c r="AK131">
        <f t="shared" si="50"/>
        <v>41.970214848500419</v>
      </c>
      <c r="AL131">
        <f t="shared" si="51"/>
        <v>57.801000729059858</v>
      </c>
      <c r="AW131">
        <f t="shared" ref="AW131:BD131" si="115">IF(AW130+AN254/B$74-AW130/B$75&lt;0,0,AW130+AN254/B$74-AW130/B$75)</f>
        <v>0.22663074610781675</v>
      </c>
      <c r="AX131">
        <f t="shared" si="115"/>
        <v>0.30621712930534295</v>
      </c>
      <c r="AY131">
        <f t="shared" si="115"/>
        <v>0.87743046246620748</v>
      </c>
      <c r="AZ131">
        <f t="shared" si="115"/>
        <v>3.4133009199234863</v>
      </c>
      <c r="BA131">
        <f t="shared" si="115"/>
        <v>6.2867545840215886</v>
      </c>
      <c r="BB131">
        <f t="shared" si="115"/>
        <v>11.191119316077287</v>
      </c>
      <c r="BC131">
        <f t="shared" si="115"/>
        <v>6.4126695680816423</v>
      </c>
      <c r="BD131">
        <f t="shared" si="115"/>
        <v>7.6941161810304344</v>
      </c>
      <c r="BF131">
        <f t="shared" si="53"/>
        <v>0.21788673980092202</v>
      </c>
      <c r="BG131">
        <f t="shared" si="70"/>
        <v>0.29440247239797301</v>
      </c>
      <c r="BH131">
        <f t="shared" si="71"/>
        <v>0.84357690274657338</v>
      </c>
      <c r="BI131">
        <f t="shared" si="72"/>
        <v>3.2816068524427129</v>
      </c>
      <c r="BJ131">
        <f t="shared" si="73"/>
        <v>6.044195166658012</v>
      </c>
      <c r="BK131">
        <f t="shared" si="74"/>
        <v>10.794536416190379</v>
      </c>
      <c r="BL131">
        <f t="shared" si="75"/>
        <v>6.1064666634523181</v>
      </c>
      <c r="BM131">
        <f t="shared" si="76"/>
        <v>7.2807540460932563</v>
      </c>
      <c r="BO131">
        <f t="shared" si="54"/>
        <v>0.20943167544274255</v>
      </c>
      <c r="BP131">
        <f t="shared" si="77"/>
        <v>0.28297822577513432</v>
      </c>
      <c r="BQ131">
        <f t="shared" si="78"/>
        <v>0.81084201942915501</v>
      </c>
      <c r="BR131">
        <f t="shared" si="79"/>
        <v>3.1542645590980296</v>
      </c>
      <c r="BS131">
        <f t="shared" si="80"/>
        <v>5.8096510215017583</v>
      </c>
      <c r="BT131">
        <f t="shared" si="81"/>
        <v>10.435437763969464</v>
      </c>
      <c r="BU131">
        <f t="shared" si="82"/>
        <v>5.8045569006174809</v>
      </c>
      <c r="BV131">
        <f t="shared" si="83"/>
        <v>6.8597776972582789</v>
      </c>
    </row>
    <row r="132" spans="1:74" hidden="1" x14ac:dyDescent="0.35">
      <c r="A132" s="9">
        <v>34</v>
      </c>
      <c r="B132" s="16">
        <f t="shared" si="106"/>
        <v>297.16168981807135</v>
      </c>
      <c r="C132" s="16">
        <f t="shared" si="107"/>
        <v>525.06012862591547</v>
      </c>
      <c r="D132" s="16">
        <f t="shared" si="108"/>
        <v>1626.5692495304961</v>
      </c>
      <c r="E132" s="16">
        <f t="shared" si="109"/>
        <v>1054.5888540912001</v>
      </c>
      <c r="F132" s="16">
        <f t="shared" si="110"/>
        <v>851.2676978998885</v>
      </c>
      <c r="G132" s="16">
        <f t="shared" si="111"/>
        <v>578.68329069834942</v>
      </c>
      <c r="H132" s="16">
        <f t="shared" si="112"/>
        <v>169.80667989604075</v>
      </c>
      <c r="I132" s="16">
        <f t="shared" si="113"/>
        <v>172.04097831572554</v>
      </c>
      <c r="J132" s="16">
        <f t="shared" si="24"/>
        <v>5275.1785688756872</v>
      </c>
      <c r="L132">
        <v>34</v>
      </c>
      <c r="M132">
        <f t="shared" si="97"/>
        <v>297.16168981807135</v>
      </c>
      <c r="N132">
        <f t="shared" si="98"/>
        <v>525.06012862591547</v>
      </c>
      <c r="O132">
        <f t="shared" si="99"/>
        <v>1626.5692495304961</v>
      </c>
      <c r="P132">
        <f t="shared" si="100"/>
        <v>1054.5888540912001</v>
      </c>
      <c r="Q132">
        <f t="shared" si="101"/>
        <v>851.2676978998885</v>
      </c>
      <c r="R132">
        <f t="shared" si="102"/>
        <v>578.68329069834942</v>
      </c>
      <c r="S132">
        <f t="shared" si="103"/>
        <v>169.80667989604075</v>
      </c>
      <c r="T132">
        <f t="shared" si="104"/>
        <v>172.04097831572554</v>
      </c>
      <c r="V132">
        <f t="shared" si="36"/>
        <v>4.9906769975780305</v>
      </c>
      <c r="W132">
        <f t="shared" si="37"/>
        <v>6.7432632585585512</v>
      </c>
      <c r="X132">
        <f t="shared" si="38"/>
        <v>28.983084386448027</v>
      </c>
      <c r="Y132">
        <f t="shared" si="39"/>
        <v>62.637435120894978</v>
      </c>
      <c r="Z132">
        <f t="shared" si="40"/>
        <v>92.294512934175984</v>
      </c>
      <c r="AA132">
        <f t="shared" si="41"/>
        <v>103.79700127269115</v>
      </c>
      <c r="AB132">
        <f t="shared" si="42"/>
        <v>46.75265828989248</v>
      </c>
      <c r="AC132">
        <f t="shared" si="43"/>
        <v>65.900485322401494</v>
      </c>
      <c r="AE132">
        <f t="shared" si="44"/>
        <v>4.6563986315648096</v>
      </c>
      <c r="AF132">
        <f t="shared" si="45"/>
        <v>6.2915956742284358</v>
      </c>
      <c r="AG132">
        <f t="shared" si="46"/>
        <v>27.041781013092681</v>
      </c>
      <c r="AH132">
        <f t="shared" si="47"/>
        <v>58.441944314009817</v>
      </c>
      <c r="AI132">
        <f t="shared" si="48"/>
        <v>86.112574293267173</v>
      </c>
      <c r="AJ132">
        <f t="shared" si="49"/>
        <v>96.147200022360792</v>
      </c>
      <c r="AK132">
        <f t="shared" si="50"/>
        <v>42.976519037812196</v>
      </c>
      <c r="AL132">
        <f t="shared" si="51"/>
        <v>59.206104376889328</v>
      </c>
      <c r="AW132">
        <f t="shared" ref="AW132:BD132" si="116">IF(AW131+AN255/B$74-AW131/B$75&lt;0,0,AW131+AN255/B$74-AW131/B$75)</f>
        <v>0.23207067444462467</v>
      </c>
      <c r="AX132">
        <f t="shared" si="116"/>
        <v>0.31356740841589065</v>
      </c>
      <c r="AY132">
        <f t="shared" si="116"/>
        <v>0.89849185381898378</v>
      </c>
      <c r="AZ132">
        <f t="shared" si="116"/>
        <v>3.4952320467243969</v>
      </c>
      <c r="BA132">
        <f t="shared" si="116"/>
        <v>6.4376586206341049</v>
      </c>
      <c r="BB132">
        <f t="shared" si="116"/>
        <v>11.446967448952805</v>
      </c>
      <c r="BC132">
        <f t="shared" si="116"/>
        <v>6.5700612122530746</v>
      </c>
      <c r="BD132">
        <f t="shared" si="116"/>
        <v>7.9005704883326064</v>
      </c>
      <c r="BF132">
        <f t="shared" si="53"/>
        <v>0.22313314358505887</v>
      </c>
      <c r="BG132">
        <f t="shared" si="70"/>
        <v>0.301491266542395</v>
      </c>
      <c r="BH132">
        <f t="shared" si="71"/>
        <v>0.86388903857835397</v>
      </c>
      <c r="BI132">
        <f t="shared" si="72"/>
        <v>3.3606232929311766</v>
      </c>
      <c r="BJ132">
        <f t="shared" si="73"/>
        <v>6.1897308170761587</v>
      </c>
      <c r="BK132">
        <f t="shared" si="74"/>
        <v>11.032486156122523</v>
      </c>
      <c r="BL132">
        <f t="shared" si="75"/>
        <v>6.2595681157669807</v>
      </c>
      <c r="BM132">
        <f t="shared" si="76"/>
        <v>7.487435113561844</v>
      </c>
      <c r="BO132">
        <f t="shared" si="54"/>
        <v>0.21450471405765023</v>
      </c>
      <c r="BP132">
        <f t="shared" si="77"/>
        <v>0.28983277374883754</v>
      </c>
      <c r="BQ132">
        <f t="shared" si="78"/>
        <v>0.83048294941960599</v>
      </c>
      <c r="BR132">
        <f t="shared" si="79"/>
        <v>3.2306699351048396</v>
      </c>
      <c r="BS132">
        <f t="shared" si="80"/>
        <v>5.9503775085955093</v>
      </c>
      <c r="BT132">
        <f t="shared" si="81"/>
        <v>10.650896955302013</v>
      </c>
      <c r="BU132">
        <f t="shared" si="82"/>
        <v>5.9555117820348986</v>
      </c>
      <c r="BV132">
        <f t="shared" si="83"/>
        <v>7.070265871675768</v>
      </c>
    </row>
    <row r="133" spans="1:74" hidden="1" x14ac:dyDescent="0.35">
      <c r="A133" s="9">
        <v>35</v>
      </c>
      <c r="B133" s="16">
        <f t="shared" si="106"/>
        <v>304.27178165439881</v>
      </c>
      <c r="C133" s="16">
        <f t="shared" si="107"/>
        <v>537.62307284799783</v>
      </c>
      <c r="D133" s="16">
        <f t="shared" si="108"/>
        <v>1665.4876469503938</v>
      </c>
      <c r="E133" s="16">
        <f t="shared" si="109"/>
        <v>1079.8216612095953</v>
      </c>
      <c r="F133" s="16">
        <f t="shared" si="110"/>
        <v>871.63570534079645</v>
      </c>
      <c r="G133" s="16">
        <f t="shared" si="111"/>
        <v>592.52925901119761</v>
      </c>
      <c r="H133" s="16">
        <f t="shared" si="112"/>
        <v>173.86958951679929</v>
      </c>
      <c r="I133" s="16">
        <f t="shared" si="113"/>
        <v>176.15734727359933</v>
      </c>
      <c r="J133" s="16">
        <f t="shared" si="24"/>
        <v>5401.3960638047784</v>
      </c>
      <c r="L133">
        <v>35</v>
      </c>
      <c r="M133">
        <f t="shared" si="97"/>
        <v>304.27178165439881</v>
      </c>
      <c r="N133">
        <f t="shared" si="98"/>
        <v>537.62307284799783</v>
      </c>
      <c r="O133">
        <f t="shared" si="99"/>
        <v>1665.4876469503938</v>
      </c>
      <c r="P133">
        <f t="shared" si="100"/>
        <v>1079.8216612095953</v>
      </c>
      <c r="Q133">
        <f t="shared" si="101"/>
        <v>871.63570534079645</v>
      </c>
      <c r="R133">
        <f t="shared" si="102"/>
        <v>592.52925901119761</v>
      </c>
      <c r="S133">
        <f t="shared" si="103"/>
        <v>173.86958951679929</v>
      </c>
      <c r="T133">
        <f t="shared" si="104"/>
        <v>176.15734727359933</v>
      </c>
      <c r="V133">
        <f t="shared" si="36"/>
        <v>5.1100881372937819</v>
      </c>
      <c r="W133">
        <f t="shared" si="37"/>
        <v>6.9046082527344126</v>
      </c>
      <c r="X133">
        <f t="shared" si="38"/>
        <v>29.676558065618835</v>
      </c>
      <c r="Y133">
        <f t="shared" si="39"/>
        <v>64.136151130824558</v>
      </c>
      <c r="Z133">
        <f t="shared" si="40"/>
        <v>94.502829157471652</v>
      </c>
      <c r="AA133">
        <f t="shared" si="41"/>
        <v>106.28013259095246</v>
      </c>
      <c r="AB133">
        <f t="shared" si="42"/>
        <v>47.871417259002214</v>
      </c>
      <c r="AC133">
        <f t="shared" si="43"/>
        <v>67.479195879330987</v>
      </c>
      <c r="AE133">
        <f t="shared" si="44"/>
        <v>4.7678247535692169</v>
      </c>
      <c r="AF133">
        <f t="shared" si="45"/>
        <v>6.4421515356718064</v>
      </c>
      <c r="AG133">
        <f t="shared" si="46"/>
        <v>27.688882137544461</v>
      </c>
      <c r="AH133">
        <f t="shared" si="47"/>
        <v>59.840441249638204</v>
      </c>
      <c r="AI133">
        <f t="shared" si="48"/>
        <v>88.173220506903448</v>
      </c>
      <c r="AJ133">
        <f t="shared" si="49"/>
        <v>98.442140397459895</v>
      </c>
      <c r="AK133">
        <f t="shared" si="50"/>
        <v>44.006375197470462</v>
      </c>
      <c r="AL133">
        <f t="shared" si="51"/>
        <v>60.640614579499072</v>
      </c>
      <c r="AW133">
        <f t="shared" ref="AW133:BD133" si="117">IF(AW132+AN256/B$74-AW132/B$75&lt;0,0,AW132+AN256/B$74-AW132/B$75)</f>
        <v>0.23763574316892577</v>
      </c>
      <c r="AX133">
        <f t="shared" si="117"/>
        <v>0.32108677372006561</v>
      </c>
      <c r="AY133">
        <f t="shared" si="117"/>
        <v>0.92003774248713777</v>
      </c>
      <c r="AZ133">
        <f t="shared" si="117"/>
        <v>3.5790479213235895</v>
      </c>
      <c r="BA133">
        <f t="shared" si="117"/>
        <v>6.592034061362039</v>
      </c>
      <c r="BB133">
        <f t="shared" si="117"/>
        <v>11.711942207321059</v>
      </c>
      <c r="BC133">
        <f t="shared" si="117"/>
        <v>6.7303375850220712</v>
      </c>
      <c r="BD133">
        <f t="shared" si="117"/>
        <v>8.1083679567672</v>
      </c>
      <c r="BF133">
        <f t="shared" si="53"/>
        <v>0.22849566210079833</v>
      </c>
      <c r="BG133">
        <f t="shared" si="70"/>
        <v>0.3087369516664924</v>
      </c>
      <c r="BH133">
        <f t="shared" si="71"/>
        <v>0.8846507277227319</v>
      </c>
      <c r="BI133">
        <f t="shared" si="72"/>
        <v>3.4413885452071091</v>
      </c>
      <c r="BJ133">
        <f t="shared" si="73"/>
        <v>6.3384874992109257</v>
      </c>
      <c r="BK133">
        <f t="shared" si="74"/>
        <v>11.281174931820694</v>
      </c>
      <c r="BL133">
        <f t="shared" si="75"/>
        <v>6.4148146640100272</v>
      </c>
      <c r="BM133">
        <f t="shared" si="76"/>
        <v>7.6940028009472243</v>
      </c>
      <c r="BO133">
        <f t="shared" si="54"/>
        <v>0.21968177177409542</v>
      </c>
      <c r="BP133">
        <f t="shared" si="77"/>
        <v>0.29682786942497208</v>
      </c>
      <c r="BQ133">
        <f t="shared" si="78"/>
        <v>0.8505266029148546</v>
      </c>
      <c r="BR133">
        <f t="shared" si="79"/>
        <v>3.3086419498006423</v>
      </c>
      <c r="BS133">
        <f t="shared" si="80"/>
        <v>6.0939894936838988</v>
      </c>
      <c r="BT133">
        <f t="shared" si="81"/>
        <v>10.879850475794319</v>
      </c>
      <c r="BU133">
        <f t="shared" si="82"/>
        <v>6.1075399489009401</v>
      </c>
      <c r="BV133">
        <f t="shared" si="83"/>
        <v>7.2788504926188065</v>
      </c>
    </row>
    <row r="134" spans="1:74" hidden="1" x14ac:dyDescent="0.35">
      <c r="A134" s="9">
        <v>36</v>
      </c>
      <c r="B134" s="16">
        <f t="shared" si="106"/>
        <v>311.5519943631441</v>
      </c>
      <c r="C134" s="16">
        <f t="shared" si="107"/>
        <v>550.48660658149515</v>
      </c>
      <c r="D134" s="16">
        <f t="shared" si="108"/>
        <v>1705.337232303526</v>
      </c>
      <c r="E134" s="16">
        <f t="shared" si="109"/>
        <v>1105.6582055594281</v>
      </c>
      <c r="F134" s="16">
        <f t="shared" si="110"/>
        <v>892.49105152148786</v>
      </c>
      <c r="G134" s="16">
        <f t="shared" si="111"/>
        <v>606.70651533875423</v>
      </c>
      <c r="H134" s="16">
        <f t="shared" si="112"/>
        <v>178.02971106465375</v>
      </c>
      <c r="I134" s="16">
        <f t="shared" si="113"/>
        <v>180.37220726287293</v>
      </c>
      <c r="J134" s="16">
        <f t="shared" si="24"/>
        <v>5530.6335239953614</v>
      </c>
      <c r="L134">
        <v>36</v>
      </c>
      <c r="M134">
        <f t="shared" si="97"/>
        <v>311.5519943631441</v>
      </c>
      <c r="N134">
        <f t="shared" si="98"/>
        <v>550.48660658149515</v>
      </c>
      <c r="O134">
        <f t="shared" si="99"/>
        <v>1705.337232303526</v>
      </c>
      <c r="P134">
        <f t="shared" si="100"/>
        <v>1105.6582055594281</v>
      </c>
      <c r="Q134">
        <f t="shared" si="101"/>
        <v>892.49105152148786</v>
      </c>
      <c r="R134">
        <f t="shared" si="102"/>
        <v>606.70651533875423</v>
      </c>
      <c r="S134">
        <f t="shared" si="103"/>
        <v>178.02971106465375</v>
      </c>
      <c r="T134">
        <f t="shared" si="104"/>
        <v>180.37220726287293</v>
      </c>
      <c r="V134">
        <f t="shared" si="36"/>
        <v>5.2323561147889137</v>
      </c>
      <c r="W134">
        <f t="shared" si="37"/>
        <v>7.0698133262627767</v>
      </c>
      <c r="X134">
        <f t="shared" si="38"/>
        <v>30.386622674332543</v>
      </c>
      <c r="Y134">
        <f t="shared" si="39"/>
        <v>65.670722995810223</v>
      </c>
      <c r="Z134">
        <f t="shared" si="40"/>
        <v>96.763977982738538</v>
      </c>
      <c r="AA134">
        <f t="shared" si="41"/>
        <v>108.82279279925403</v>
      </c>
      <c r="AB134">
        <f t="shared" si="42"/>
        <v>49.016910811569574</v>
      </c>
      <c r="AC134">
        <f t="shared" si="43"/>
        <v>69.095265966570551</v>
      </c>
      <c r="AE134">
        <f t="shared" si="44"/>
        <v>4.8819125481440722</v>
      </c>
      <c r="AF134">
        <f t="shared" si="45"/>
        <v>6.5963037746926751</v>
      </c>
      <c r="AG134">
        <f t="shared" si="46"/>
        <v>28.351440780235919</v>
      </c>
      <c r="AH134">
        <f t="shared" si="47"/>
        <v>61.272344543366998</v>
      </c>
      <c r="AI134">
        <f t="shared" si="48"/>
        <v>90.283090057092849</v>
      </c>
      <c r="AJ134">
        <f t="shared" si="49"/>
        <v>100.79353805550765</v>
      </c>
      <c r="AK134">
        <f t="shared" si="50"/>
        <v>45.060477577888207</v>
      </c>
      <c r="AL134">
        <f t="shared" si="51"/>
        <v>62.10602485803448</v>
      </c>
      <c r="AW134">
        <f t="shared" ref="AW134:BD134" si="118">IF(AW133+AN257/B$74-AW133/B$75&lt;0,0,AW133+AN257/B$74-AW133/B$75)</f>
        <v>0.24333037543456326</v>
      </c>
      <c r="AX134">
        <f t="shared" si="118"/>
        <v>0.32878120165970398</v>
      </c>
      <c r="AY134">
        <f t="shared" si="118"/>
        <v>0.9420852532870897</v>
      </c>
      <c r="AZ134">
        <f t="shared" si="118"/>
        <v>3.6648151611387867</v>
      </c>
      <c r="BA134">
        <f t="shared" si="118"/>
        <v>6.7500036048382004</v>
      </c>
      <c r="BB134">
        <f t="shared" si="118"/>
        <v>11.98551834288304</v>
      </c>
      <c r="BC134">
        <f t="shared" si="118"/>
        <v>6.8937587840127392</v>
      </c>
      <c r="BD134">
        <f t="shared" si="118"/>
        <v>8.3180864385074411</v>
      </c>
      <c r="BF134">
        <f t="shared" si="53"/>
        <v>0.23397971074167478</v>
      </c>
      <c r="BG134">
        <f t="shared" si="70"/>
        <v>0.31614684489863626</v>
      </c>
      <c r="BH134">
        <f t="shared" si="71"/>
        <v>0.90588293658137542</v>
      </c>
      <c r="BI134">
        <f t="shared" si="72"/>
        <v>3.5239841708769979</v>
      </c>
      <c r="BJ134">
        <f t="shared" si="73"/>
        <v>6.490615436501594</v>
      </c>
      <c r="BK134">
        <f t="shared" si="74"/>
        <v>11.539635297120912</v>
      </c>
      <c r="BL134">
        <f t="shared" si="75"/>
        <v>6.5725761245160488</v>
      </c>
      <c r="BM134">
        <f t="shared" si="76"/>
        <v>7.9011853788572122</v>
      </c>
      <c r="BO134">
        <f t="shared" si="54"/>
        <v>0.22497010597011716</v>
      </c>
      <c r="BP134">
        <f t="shared" si="77"/>
        <v>0.30397331876988426</v>
      </c>
      <c r="BQ134">
        <f t="shared" si="78"/>
        <v>0.87100107779958102</v>
      </c>
      <c r="BR134">
        <f t="shared" si="79"/>
        <v>3.3882899070445229</v>
      </c>
      <c r="BS134">
        <f t="shared" si="80"/>
        <v>6.2406882970001156</v>
      </c>
      <c r="BT134">
        <f t="shared" si="81"/>
        <v>11.120645149410144</v>
      </c>
      <c r="BU134">
        <f t="shared" si="82"/>
        <v>6.261177306455485</v>
      </c>
      <c r="BV134">
        <f t="shared" si="83"/>
        <v>7.4864266467830154</v>
      </c>
    </row>
    <row r="135" spans="1:74" hidden="1" x14ac:dyDescent="0.35">
      <c r="A135" s="9">
        <v>37</v>
      </c>
      <c r="B135" s="16">
        <f t="shared" si="106"/>
        <v>319.00639837151107</v>
      </c>
      <c r="C135" s="16">
        <f t="shared" si="107"/>
        <v>563.65792193462471</v>
      </c>
      <c r="D135" s="16">
        <f t="shared" si="108"/>
        <v>1746.1402858230083</v>
      </c>
      <c r="E135" s="16">
        <f t="shared" si="109"/>
        <v>1132.112932566565</v>
      </c>
      <c r="F135" s="16">
        <f t="shared" si="110"/>
        <v>913.84539683868945</v>
      </c>
      <c r="G135" s="16">
        <f t="shared" si="111"/>
        <v>621.22298630241619</v>
      </c>
      <c r="H135" s="16">
        <f t="shared" si="112"/>
        <v>182.28937049800629</v>
      </c>
      <c r="I135" s="16">
        <f t="shared" si="113"/>
        <v>184.68791484666434</v>
      </c>
      <c r="J135" s="16">
        <f t="shared" si="24"/>
        <v>5662.9632071814849</v>
      </c>
      <c r="L135">
        <v>37</v>
      </c>
      <c r="M135">
        <f t="shared" si="97"/>
        <v>319.00639837151107</v>
      </c>
      <c r="N135">
        <f t="shared" si="98"/>
        <v>563.65792193462471</v>
      </c>
      <c r="O135">
        <f t="shared" si="99"/>
        <v>1746.1402858230083</v>
      </c>
      <c r="P135">
        <f t="shared" si="100"/>
        <v>1132.112932566565</v>
      </c>
      <c r="Q135">
        <f t="shared" si="101"/>
        <v>913.84539683868945</v>
      </c>
      <c r="R135">
        <f t="shared" si="102"/>
        <v>621.22298630241619</v>
      </c>
      <c r="S135">
        <f t="shared" si="103"/>
        <v>182.28937049800629</v>
      </c>
      <c r="T135">
        <f t="shared" si="104"/>
        <v>184.68791484666434</v>
      </c>
      <c r="V135">
        <f t="shared" si="36"/>
        <v>5.3575493760381407</v>
      </c>
      <c r="W135">
        <f t="shared" si="37"/>
        <v>7.2389709614314572</v>
      </c>
      <c r="X135">
        <f t="shared" si="38"/>
        <v>31.113675708853087</v>
      </c>
      <c r="Y135">
        <f t="shared" si="39"/>
        <v>67.242009773711757</v>
      </c>
      <c r="Z135">
        <f t="shared" si="40"/>
        <v>99.0792252077635</v>
      </c>
      <c r="AA135">
        <f t="shared" si="41"/>
        <v>111.42637148359024</v>
      </c>
      <c r="AB135">
        <f t="shared" si="42"/>
        <v>50.189787781332015</v>
      </c>
      <c r="AC135">
        <f t="shared" si="43"/>
        <v>70.749678138033147</v>
      </c>
      <c r="AE135">
        <f t="shared" si="44"/>
        <v>4.9987270703590188</v>
      </c>
      <c r="AF135">
        <f t="shared" si="45"/>
        <v>6.7541402918827096</v>
      </c>
      <c r="AG135">
        <f t="shared" si="46"/>
        <v>29.029834744934789</v>
      </c>
      <c r="AH135">
        <f t="shared" si="47"/>
        <v>62.738470694181402</v>
      </c>
      <c r="AI135">
        <f t="shared" si="48"/>
        <v>92.443386032308084</v>
      </c>
      <c r="AJ135">
        <f t="shared" si="49"/>
        <v>103.20231447863156</v>
      </c>
      <c r="AK135">
        <f t="shared" si="50"/>
        <v>46.139504823437669</v>
      </c>
      <c r="AL135">
        <f t="shared" si="51"/>
        <v>63.603719381292208</v>
      </c>
      <c r="AW135">
        <f t="shared" ref="AW135:BD135" si="119">IF(AW134+AN258/B$74-AW134/B$75&lt;0,0,AW134+AN258/B$74-AW134/B$75)</f>
        <v>0.24915869954703415</v>
      </c>
      <c r="AX135">
        <f t="shared" si="119"/>
        <v>0.33665627028579792</v>
      </c>
      <c r="AY135">
        <f t="shared" si="119"/>
        <v>0.96465036949146965</v>
      </c>
      <c r="AZ135">
        <f t="shared" si="119"/>
        <v>3.7525959428569249</v>
      </c>
      <c r="BA135">
        <f t="shared" si="119"/>
        <v>6.9116817705792615</v>
      </c>
      <c r="BB135">
        <f t="shared" si="119"/>
        <v>12.267337728660486</v>
      </c>
      <c r="BC135">
        <f t="shared" si="119"/>
        <v>7.0605511260631033</v>
      </c>
      <c r="BD135">
        <f t="shared" si="119"/>
        <v>8.5302422344140183</v>
      </c>
      <c r="BF135">
        <f t="shared" si="53"/>
        <v>0.23959010955740784</v>
      </c>
      <c r="BG135">
        <f t="shared" si="70"/>
        <v>0.32372745895527683</v>
      </c>
      <c r="BH135">
        <f t="shared" si="71"/>
        <v>0.92760432660480407</v>
      </c>
      <c r="BI135">
        <f t="shared" si="72"/>
        <v>3.6084827650340712</v>
      </c>
      <c r="BJ135">
        <f t="shared" si="73"/>
        <v>6.6462483375035566</v>
      </c>
      <c r="BK135">
        <f t="shared" si="74"/>
        <v>11.807165124578189</v>
      </c>
      <c r="BL135">
        <f t="shared" si="75"/>
        <v>6.733167454264394</v>
      </c>
      <c r="BM135">
        <f t="shared" si="76"/>
        <v>8.1096359086823249</v>
      </c>
      <c r="BO135">
        <f t="shared" si="54"/>
        <v>0.23037586883305175</v>
      </c>
      <c r="BP135">
        <f t="shared" si="77"/>
        <v>0.31127743444713546</v>
      </c>
      <c r="BQ135">
        <f t="shared" si="78"/>
        <v>0.89193019306865762</v>
      </c>
      <c r="BR135">
        <f t="shared" si="79"/>
        <v>3.4697064653440082</v>
      </c>
      <c r="BS135">
        <f t="shared" si="80"/>
        <v>6.3906445807010019</v>
      </c>
      <c r="BT135">
        <f t="shared" si="81"/>
        <v>11.372039238036606</v>
      </c>
      <c r="BU135">
        <f t="shared" si="82"/>
        <v>6.4168767154857678</v>
      </c>
      <c r="BV135">
        <f t="shared" si="83"/>
        <v>7.6938060128201133</v>
      </c>
    </row>
    <row r="136" spans="1:74" hidden="1" x14ac:dyDescent="0.35">
      <c r="A136" s="9">
        <v>38</v>
      </c>
      <c r="B136" s="16">
        <f t="shared" si="106"/>
        <v>326.63916149850138</v>
      </c>
      <c r="C136" s="16">
        <f t="shared" si="107"/>
        <v>577.14438309885566</v>
      </c>
      <c r="D136" s="16">
        <f t="shared" si="108"/>
        <v>1787.9196208339026</v>
      </c>
      <c r="E136" s="16">
        <f t="shared" si="109"/>
        <v>1159.2006332879139</v>
      </c>
      <c r="F136" s="16">
        <f t="shared" si="110"/>
        <v>935.71068068367674</v>
      </c>
      <c r="G136" s="16">
        <f t="shared" si="111"/>
        <v>636.08678818129204</v>
      </c>
      <c r="H136" s="16">
        <f t="shared" si="112"/>
        <v>186.65094942771503</v>
      </c>
      <c r="I136" s="16">
        <f t="shared" si="113"/>
        <v>189.10688297281663</v>
      </c>
      <c r="J136" s="16">
        <f t="shared" si="24"/>
        <v>5798.4590999846732</v>
      </c>
      <c r="L136">
        <v>38</v>
      </c>
      <c r="M136">
        <f t="shared" si="97"/>
        <v>326.63916149850138</v>
      </c>
      <c r="N136">
        <f t="shared" si="98"/>
        <v>577.14438309885566</v>
      </c>
      <c r="O136">
        <f t="shared" si="99"/>
        <v>1787.9196208339026</v>
      </c>
      <c r="P136">
        <f t="shared" si="100"/>
        <v>1159.2006332879139</v>
      </c>
      <c r="Q136">
        <f t="shared" si="101"/>
        <v>935.71068068367674</v>
      </c>
      <c r="R136">
        <f t="shared" si="102"/>
        <v>636.08678818129204</v>
      </c>
      <c r="S136">
        <f t="shared" si="103"/>
        <v>186.65094942771503</v>
      </c>
      <c r="T136">
        <f t="shared" si="104"/>
        <v>189.10688297281663</v>
      </c>
      <c r="V136">
        <f t="shared" si="36"/>
        <v>5.4857379742544934</v>
      </c>
      <c r="W136">
        <f t="shared" si="37"/>
        <v>7.412175812183758</v>
      </c>
      <c r="X136">
        <f t="shared" si="38"/>
        <v>31.858123999393243</v>
      </c>
      <c r="Y136">
        <f t="shared" si="39"/>
        <v>68.850890694659341</v>
      </c>
      <c r="Z136">
        <f t="shared" si="40"/>
        <v>101.44986635361099</v>
      </c>
      <c r="AA136">
        <f t="shared" si="41"/>
        <v>114.09230190089407</v>
      </c>
      <c r="AB136">
        <f t="shared" si="42"/>
        <v>51.390710027192888</v>
      </c>
      <c r="AC136">
        <f t="shared" si="43"/>
        <v>72.443419457348512</v>
      </c>
      <c r="AE136">
        <f t="shared" si="44"/>
        <v>5.118334505585393</v>
      </c>
      <c r="AF136">
        <f t="shared" si="45"/>
        <v>6.9157505150656267</v>
      </c>
      <c r="AG136">
        <f t="shared" si="46"/>
        <v>29.724448399574221</v>
      </c>
      <c r="AH136">
        <f t="shared" si="47"/>
        <v>64.239650387358182</v>
      </c>
      <c r="AI136">
        <f t="shared" si="48"/>
        <v>94.655332424126556</v>
      </c>
      <c r="AJ136">
        <f t="shared" si="49"/>
        <v>105.66953158011916</v>
      </c>
      <c r="AK136">
        <f t="shared" si="50"/>
        <v>47.24412744831794</v>
      </c>
      <c r="AL136">
        <f t="shared" si="51"/>
        <v>65.134996257736688</v>
      </c>
      <c r="AW136">
        <f t="shared" ref="AW136:BD136" si="120">IF(AW135+AN259/B$74-AW135/B$75&lt;0,0,AW135+AN259/B$74-AW135/B$75)</f>
        <v>0.2551246521581092</v>
      </c>
      <c r="AX136">
        <f t="shared" si="120"/>
        <v>0.34471729869218198</v>
      </c>
      <c r="AY136">
        <f t="shared" si="120"/>
        <v>0.98774833236053572</v>
      </c>
      <c r="AZ136">
        <f t="shared" si="120"/>
        <v>3.8424495566552697</v>
      </c>
      <c r="BA136">
        <f t="shared" si="120"/>
        <v>7.0771777616125711</v>
      </c>
      <c r="BB136">
        <f t="shared" si="120"/>
        <v>12.557171278851467</v>
      </c>
      <c r="BC136">
        <f t="shared" si="120"/>
        <v>7.2309143070093249</v>
      </c>
      <c r="BD136">
        <f t="shared" si="120"/>
        <v>8.7452972925447625</v>
      </c>
      <c r="BF136">
        <f t="shared" si="53"/>
        <v>0.24533126355118365</v>
      </c>
      <c r="BG136">
        <f t="shared" si="70"/>
        <v>0.33148474575358949</v>
      </c>
      <c r="BH136">
        <f t="shared" si="71"/>
        <v>0.94983195233680351</v>
      </c>
      <c r="BI136">
        <f t="shared" si="72"/>
        <v>3.6949506717277831</v>
      </c>
      <c r="BJ136">
        <f t="shared" si="73"/>
        <v>6.8055083973489809</v>
      </c>
      <c r="BK136">
        <f t="shared" si="74"/>
        <v>12.083268687027566</v>
      </c>
      <c r="BL136">
        <f t="shared" si="75"/>
        <v>6.8968592901637482</v>
      </c>
      <c r="BM136">
        <f t="shared" si="76"/>
        <v>8.3199390715481716</v>
      </c>
      <c r="BO136">
        <f t="shared" si="54"/>
        <v>0.2359044132676654</v>
      </c>
      <c r="BP136">
        <f t="shared" si="77"/>
        <v>0.31874744915202025</v>
      </c>
      <c r="BQ136">
        <f t="shared" si="78"/>
        <v>0.91333467319034545</v>
      </c>
      <c r="BR136">
        <f t="shared" si="79"/>
        <v>3.5529722451580459</v>
      </c>
      <c r="BS136">
        <f t="shared" si="80"/>
        <v>6.5440068347825342</v>
      </c>
      <c r="BT136">
        <f t="shared" si="81"/>
        <v>11.633114769961555</v>
      </c>
      <c r="BU136">
        <f t="shared" si="82"/>
        <v>6.5750220848750818</v>
      </c>
      <c r="BV136">
        <f t="shared" si="83"/>
        <v>7.9017209607512191</v>
      </c>
    </row>
    <row r="137" spans="1:74" hidden="1" x14ac:dyDescent="0.35">
      <c r="A137" s="9">
        <v>39</v>
      </c>
      <c r="B137" s="16">
        <f t="shared" si="106"/>
        <v>334.45455128517671</v>
      </c>
      <c r="C137" s="16">
        <f t="shared" si="107"/>
        <v>590.95353046628952</v>
      </c>
      <c r="D137" s="16">
        <f t="shared" si="108"/>
        <v>1830.6985965083361</v>
      </c>
      <c r="E137" s="16">
        <f t="shared" si="109"/>
        <v>1186.9364526812278</v>
      </c>
      <c r="F137" s="16">
        <f t="shared" si="110"/>
        <v>958.09912811768652</v>
      </c>
      <c r="G137" s="16">
        <f t="shared" si="111"/>
        <v>651.30623145008087</v>
      </c>
      <c r="H137" s="16">
        <f t="shared" si="112"/>
        <v>191.11688644867237</v>
      </c>
      <c r="I137" s="16">
        <f t="shared" si="113"/>
        <v>193.6315823229971</v>
      </c>
      <c r="J137" s="16">
        <f t="shared" si="24"/>
        <v>5937.1969592804671</v>
      </c>
      <c r="L137">
        <v>39</v>
      </c>
      <c r="M137">
        <f t="shared" si="97"/>
        <v>334.45455128517671</v>
      </c>
      <c r="N137">
        <f t="shared" si="98"/>
        <v>590.95353046628952</v>
      </c>
      <c r="O137">
        <f t="shared" si="99"/>
        <v>1830.6985965083361</v>
      </c>
      <c r="P137">
        <f t="shared" si="100"/>
        <v>1186.9364526812278</v>
      </c>
      <c r="Q137">
        <f t="shared" si="101"/>
        <v>958.09912811768652</v>
      </c>
      <c r="R137">
        <f t="shared" si="102"/>
        <v>651.30623145008087</v>
      </c>
      <c r="S137">
        <f t="shared" si="103"/>
        <v>191.11688644867237</v>
      </c>
      <c r="T137">
        <f t="shared" si="104"/>
        <v>193.6315823229971</v>
      </c>
      <c r="V137">
        <f t="shared" si="36"/>
        <v>5.6169936184940035</v>
      </c>
      <c r="W137">
        <f t="shared" si="37"/>
        <v>7.5895247697917636</v>
      </c>
      <c r="X137">
        <f t="shared" si="38"/>
        <v>32.620383992383672</v>
      </c>
      <c r="Y137">
        <f t="shared" si="39"/>
        <v>70.498265771085542</v>
      </c>
      <c r="Z137">
        <f t="shared" si="40"/>
        <v>103.87722756348813</v>
      </c>
      <c r="AA137">
        <f t="shared" si="41"/>
        <v>116.8220588971085</v>
      </c>
      <c r="AB137">
        <f t="shared" si="42"/>
        <v>52.620353426489302</v>
      </c>
      <c r="AC137">
        <f t="shared" si="43"/>
        <v>74.177485677094325</v>
      </c>
      <c r="AE137">
        <f t="shared" si="44"/>
        <v>5.2408023284750938</v>
      </c>
      <c r="AF137">
        <f t="shared" si="45"/>
        <v>7.081225614105005</v>
      </c>
      <c r="AG137">
        <f t="shared" si="46"/>
        <v>30.435673599513898</v>
      </c>
      <c r="AH137">
        <f t="shared" si="47"/>
        <v>65.776730489791902</v>
      </c>
      <c r="AI137">
        <f t="shared" si="48"/>
        <v>96.920177067288037</v>
      </c>
      <c r="AJ137">
        <f t="shared" si="49"/>
        <v>108.19636267635164</v>
      </c>
      <c r="AK137">
        <f t="shared" si="50"/>
        <v>48.37501360619293</v>
      </c>
      <c r="AL137">
        <f t="shared" si="51"/>
        <v>66.701086943367784</v>
      </c>
      <c r="AW137">
        <f t="shared" ref="AW137:BD137" si="121">IF(AW136+AN260/B$74-AW136/B$75&lt;0,0,AW136+AN260/B$74-AW136/B$75)</f>
        <v>0.26123205431565205</v>
      </c>
      <c r="AX137">
        <f t="shared" si="121"/>
        <v>0.35296944977192252</v>
      </c>
      <c r="AY137">
        <f t="shared" si="121"/>
        <v>1.0113939355789556</v>
      </c>
      <c r="AZ137">
        <f t="shared" si="121"/>
        <v>3.9344335515928588</v>
      </c>
      <c r="BA137">
        <f t="shared" si="121"/>
        <v>7.246597574104074</v>
      </c>
      <c r="BB137">
        <f t="shared" si="121"/>
        <v>12.854889390198831</v>
      </c>
      <c r="BC137">
        <f t="shared" si="121"/>
        <v>7.405027263930652</v>
      </c>
      <c r="BD137">
        <f t="shared" si="121"/>
        <v>8.9636660185186976</v>
      </c>
      <c r="BF137">
        <f t="shared" si="53"/>
        <v>0.25120729671533903</v>
      </c>
      <c r="BG137">
        <f t="shared" si="70"/>
        <v>0.33942427751674498</v>
      </c>
      <c r="BH137">
        <f t="shared" si="71"/>
        <v>0.97258178035104292</v>
      </c>
      <c r="BI137">
        <f t="shared" si="72"/>
        <v>3.7834500026842752</v>
      </c>
      <c r="BJ137">
        <f t="shared" si="73"/>
        <v>6.9685100159071354</v>
      </c>
      <c r="BK137">
        <f t="shared" si="74"/>
        <v>12.367610242121906</v>
      </c>
      <c r="BL137">
        <f t="shared" si="75"/>
        <v>7.0638867985865366</v>
      </c>
      <c r="BM137">
        <f t="shared" si="76"/>
        <v>8.5326181820464662</v>
      </c>
      <c r="BO137">
        <f t="shared" si="54"/>
        <v>0.24156052343777634</v>
      </c>
      <c r="BP137">
        <f t="shared" si="77"/>
        <v>0.32638982711296183</v>
      </c>
      <c r="BQ137">
        <f t="shared" si="78"/>
        <v>0.93523304067822033</v>
      </c>
      <c r="BR137">
        <f t="shared" si="79"/>
        <v>3.6381593010998885</v>
      </c>
      <c r="BS137">
        <f t="shared" si="80"/>
        <v>6.7009077723224024</v>
      </c>
      <c r="BT137">
        <f t="shared" si="81"/>
        <v>11.903207120201163</v>
      </c>
      <c r="BU137">
        <f t="shared" si="82"/>
        <v>6.7359406875194159</v>
      </c>
      <c r="BV137">
        <f t="shared" si="83"/>
        <v>8.1108300161496949</v>
      </c>
    </row>
    <row r="138" spans="1:74" hidden="1" x14ac:dyDescent="0.35">
      <c r="A138" s="9">
        <v>40</v>
      </c>
      <c r="B138" s="16">
        <f t="shared" si="106"/>
        <v>342.45693738067632</v>
      </c>
      <c r="C138" s="16">
        <f t="shared" si="107"/>
        <v>605.09308484555572</v>
      </c>
      <c r="D138" s="16">
        <f t="shared" si="108"/>
        <v>1874.5011309258075</v>
      </c>
      <c r="E138" s="16">
        <f t="shared" si="109"/>
        <v>1215.3358980727753</v>
      </c>
      <c r="F138" s="16">
        <f t="shared" si="110"/>
        <v>981.02325670705</v>
      </c>
      <c r="G138" s="16">
        <f t="shared" si="111"/>
        <v>666.88982542552742</v>
      </c>
      <c r="H138" s="16">
        <f t="shared" si="112"/>
        <v>195.68967850324358</v>
      </c>
      <c r="I138" s="16">
        <f t="shared" si="113"/>
        <v>198.26454269407583</v>
      </c>
      <c r="J138" s="16">
        <f t="shared" si="24"/>
        <v>6079.2543545547114</v>
      </c>
      <c r="L138">
        <v>40</v>
      </c>
      <c r="M138">
        <f t="shared" si="97"/>
        <v>342.45693738067632</v>
      </c>
      <c r="N138">
        <f t="shared" si="98"/>
        <v>605.09308484555572</v>
      </c>
      <c r="O138">
        <f t="shared" si="99"/>
        <v>1874.5011309258075</v>
      </c>
      <c r="P138">
        <f t="shared" si="100"/>
        <v>1215.3358980727753</v>
      </c>
      <c r="Q138">
        <f t="shared" si="101"/>
        <v>981.02325670705</v>
      </c>
      <c r="R138">
        <f t="shared" si="102"/>
        <v>666.88982542552742</v>
      </c>
      <c r="S138">
        <f t="shared" si="103"/>
        <v>195.68967850324358</v>
      </c>
      <c r="T138">
        <f t="shared" si="104"/>
        <v>198.26454269407583</v>
      </c>
      <c r="V138">
        <f t="shared" si="36"/>
        <v>5.7513897200403958</v>
      </c>
      <c r="W138">
        <f t="shared" si="37"/>
        <v>7.7711170255300352</v>
      </c>
      <c r="X138">
        <f t="shared" si="38"/>
        <v>33.400882019849504</v>
      </c>
      <c r="Y138">
        <f t="shared" si="39"/>
        <v>72.185056379894462</v>
      </c>
      <c r="Z138">
        <f t="shared" si="40"/>
        <v>106.36266646055478</v>
      </c>
      <c r="AA138">
        <f t="shared" si="41"/>
        <v>119.6171577134933</v>
      </c>
      <c r="AB138">
        <f t="shared" si="42"/>
        <v>53.879408706129574</v>
      </c>
      <c r="AC138">
        <f t="shared" si="43"/>
        <v>75.952884645594892</v>
      </c>
      <c r="AE138">
        <f t="shared" si="44"/>
        <v>5.3661994251480634</v>
      </c>
      <c r="AF138">
        <f t="shared" si="45"/>
        <v>7.2506586660005912</v>
      </c>
      <c r="AG138">
        <f t="shared" si="46"/>
        <v>31.163910397137151</v>
      </c>
      <c r="AH138">
        <f t="shared" si="47"/>
        <v>67.350575583556449</v>
      </c>
      <c r="AI138">
        <f t="shared" si="48"/>
        <v>99.239193899354731</v>
      </c>
      <c r="AJ138">
        <f t="shared" si="49"/>
        <v>110.78407154257872</v>
      </c>
      <c r="AK138">
        <f t="shared" si="50"/>
        <v>49.532833557182855</v>
      </c>
      <c r="AL138">
        <f t="shared" si="51"/>
        <v>68.303172386309186</v>
      </c>
      <c r="AW138">
        <f t="shared" ref="AW138:BD138" si="122">IF(AW137+AN261/B$74-AW137/B$75&lt;0,0,AW137+AN261/B$74-AW137/B$75)</f>
        <v>0.2674846674232596</v>
      </c>
      <c r="AX138">
        <f t="shared" si="122"/>
        <v>0.3614178058284202</v>
      </c>
      <c r="AY138">
        <f t="shared" si="122"/>
        <v>1.0356017419108485</v>
      </c>
      <c r="AZ138">
        <f t="shared" si="122"/>
        <v>4.0286045784224207</v>
      </c>
      <c r="BA138">
        <f t="shared" si="122"/>
        <v>7.4200455496831035</v>
      </c>
      <c r="BB138">
        <f t="shared" si="122"/>
        <v>13.160439129063167</v>
      </c>
      <c r="BC138">
        <f t="shared" si="122"/>
        <v>7.5830529441028691</v>
      </c>
      <c r="BD138">
        <f t="shared" si="122"/>
        <v>9.1857215958739609</v>
      </c>
      <c r="BF138">
        <f t="shared" si="53"/>
        <v>0.25722215127552689</v>
      </c>
      <c r="BG138">
        <f t="shared" si="70"/>
        <v>0.34755138086985149</v>
      </c>
      <c r="BH138">
        <f t="shared" si="71"/>
        <v>0.99586907348779063</v>
      </c>
      <c r="BI138">
        <f t="shared" si="72"/>
        <v>3.874040132029426</v>
      </c>
      <c r="BJ138">
        <f t="shared" si="73"/>
        <v>7.135362550825298</v>
      </c>
      <c r="BK138">
        <f t="shared" si="74"/>
        <v>12.659977730968063</v>
      </c>
      <c r="BL138">
        <f t="shared" si="75"/>
        <v>7.234457031258593</v>
      </c>
      <c r="BM138">
        <f t="shared" si="76"/>
        <v>8.7481421002825819</v>
      </c>
      <c r="BO138">
        <f t="shared" si="54"/>
        <v>0.24734858740431395</v>
      </c>
      <c r="BP138">
        <f t="shared" si="77"/>
        <v>0.33421049735523173</v>
      </c>
      <c r="BQ138">
        <f t="shared" si="78"/>
        <v>0.9576422844819138</v>
      </c>
      <c r="BR138">
        <f t="shared" si="79"/>
        <v>3.7253337220505207</v>
      </c>
      <c r="BS138">
        <f t="shared" si="80"/>
        <v>6.8614691184732406</v>
      </c>
      <c r="BT138">
        <f t="shared" si="81"/>
        <v>12.181848993353608</v>
      </c>
      <c r="BU138">
        <f t="shared" si="82"/>
        <v>6.8999137430529753</v>
      </c>
      <c r="BV138">
        <f t="shared" si="83"/>
        <v>8.3217240990980805</v>
      </c>
    </row>
    <row r="139" spans="1:74" hidden="1" x14ac:dyDescent="0.35">
      <c r="A139" s="9">
        <v>41</v>
      </c>
      <c r="B139" s="16">
        <f t="shared" si="106"/>
        <v>350.65079398532396</v>
      </c>
      <c r="C139" s="16">
        <f t="shared" si="107"/>
        <v>619.57095177857968</v>
      </c>
      <c r="D139" s="16">
        <f t="shared" si="108"/>
        <v>1919.3517144459838</v>
      </c>
      <c r="E139" s="16">
        <f t="shared" si="109"/>
        <v>1244.4148478276149</v>
      </c>
      <c r="F139" s="16">
        <f t="shared" si="110"/>
        <v>1004.4958835218675</v>
      </c>
      <c r="G139" s="16">
        <f t="shared" si="111"/>
        <v>682.84628302405167</v>
      </c>
      <c r="H139" s="16">
        <f t="shared" si="112"/>
        <v>200.37188227732793</v>
      </c>
      <c r="I139" s="16">
        <f t="shared" si="113"/>
        <v>203.00835441255603</v>
      </c>
      <c r="J139" s="16">
        <f t="shared" si="24"/>
        <v>6224.7107112733056</v>
      </c>
      <c r="L139">
        <v>41</v>
      </c>
      <c r="M139">
        <f t="shared" si="97"/>
        <v>350.65079398532396</v>
      </c>
      <c r="N139">
        <f t="shared" si="98"/>
        <v>619.57095177857968</v>
      </c>
      <c r="O139">
        <f t="shared" si="99"/>
        <v>1919.3517144459838</v>
      </c>
      <c r="P139">
        <f t="shared" si="100"/>
        <v>1244.4148478276149</v>
      </c>
      <c r="Q139">
        <f t="shared" si="101"/>
        <v>1004.4958835218675</v>
      </c>
      <c r="R139">
        <f t="shared" si="102"/>
        <v>682.84628302405167</v>
      </c>
      <c r="S139">
        <f t="shared" si="103"/>
        <v>200.37188227732793</v>
      </c>
      <c r="T139">
        <f t="shared" si="104"/>
        <v>203.00835441255603</v>
      </c>
      <c r="V139">
        <f t="shared" si="36"/>
        <v>5.889001437644322</v>
      </c>
      <c r="W139">
        <f t="shared" si="37"/>
        <v>7.957054131801593</v>
      </c>
      <c r="X139">
        <f t="shared" si="38"/>
        <v>34.200054562134689</v>
      </c>
      <c r="Y139">
        <f t="shared" si="39"/>
        <v>73.912205830254379</v>
      </c>
      <c r="Z139">
        <f t="shared" si="40"/>
        <v>108.90757298455011</v>
      </c>
      <c r="AA139">
        <f t="shared" si="41"/>
        <v>122.47915342100444</v>
      </c>
      <c r="AB139">
        <f t="shared" si="42"/>
        <v>55.168582158419873</v>
      </c>
      <c r="AC139">
        <f t="shared" si="43"/>
        <v>77.770639109754455</v>
      </c>
      <c r="AE139">
        <f t="shared" si="44"/>
        <v>5.4945961901121745</v>
      </c>
      <c r="AF139">
        <f t="shared" si="45"/>
        <v>7.4241447858437386</v>
      </c>
      <c r="AG139">
        <f t="shared" si="46"/>
        <v>31.909567604707931</v>
      </c>
      <c r="AH139">
        <f t="shared" si="47"/>
        <v>68.962069182335782</v>
      </c>
      <c r="AI139">
        <f t="shared" si="48"/>
        <v>101.61368475308807</v>
      </c>
      <c r="AJ139">
        <f t="shared" si="49"/>
        <v>113.4339973938531</v>
      </c>
      <c r="AK139">
        <f t="shared" si="50"/>
        <v>50.718263143259236</v>
      </c>
      <c r="AL139">
        <f t="shared" si="51"/>
        <v>69.9423964418704</v>
      </c>
      <c r="AW139">
        <f t="shared" ref="AW139:BD139" si="123">IF(AW138+AN262/B$74-AW138/B$75&lt;0,0,AW138+AN262/B$74-AW138/B$75)</f>
        <v>0.27388623441702636</v>
      </c>
      <c r="AX139">
        <f t="shared" si="123"/>
        <v>0.37006742421230227</v>
      </c>
      <c r="AY139">
        <f t="shared" si="123"/>
        <v>1.0603862426209902</v>
      </c>
      <c r="AZ139">
        <f t="shared" si="123"/>
        <v>4.1250190097563779</v>
      </c>
      <c r="BA139">
        <f t="shared" si="123"/>
        <v>7.5976255176890248</v>
      </c>
      <c r="BB139">
        <f t="shared" si="123"/>
        <v>13.473826716946247</v>
      </c>
      <c r="BC139">
        <f t="shared" si="123"/>
        <v>7.7651421634063054</v>
      </c>
      <c r="BD139">
        <f t="shared" si="123"/>
        <v>9.4118017635072047</v>
      </c>
      <c r="BF139">
        <f t="shared" si="53"/>
        <v>0.26337966096416654</v>
      </c>
      <c r="BG139">
        <f t="shared" si="70"/>
        <v>0.35587123584499281</v>
      </c>
      <c r="BH139">
        <f t="shared" si="71"/>
        <v>1.0197086745416255</v>
      </c>
      <c r="BI139">
        <f t="shared" si="72"/>
        <v>3.9667787998652222</v>
      </c>
      <c r="BJ139">
        <f t="shared" si="73"/>
        <v>7.3061723501399829</v>
      </c>
      <c r="BK139">
        <f t="shared" si="74"/>
        <v>12.960254569825128</v>
      </c>
      <c r="BL139">
        <f t="shared" si="75"/>
        <v>7.4087549876807302</v>
      </c>
      <c r="BM139">
        <f t="shared" si="76"/>
        <v>8.9669318480782714</v>
      </c>
      <c r="BO139">
        <f t="shared" si="54"/>
        <v>0.25327272572704174</v>
      </c>
      <c r="BP139">
        <f t="shared" si="77"/>
        <v>0.34221502746400362</v>
      </c>
      <c r="BQ139">
        <f t="shared" si="78"/>
        <v>0.98057835788543979</v>
      </c>
      <c r="BR139">
        <f t="shared" si="79"/>
        <v>3.8145575680378645</v>
      </c>
      <c r="BS139">
        <f t="shared" si="80"/>
        <v>7.0258051778844735</v>
      </c>
      <c r="BT139">
        <f t="shared" si="81"/>
        <v>12.468726235922279</v>
      </c>
      <c r="BU139">
        <f t="shared" si="82"/>
        <v>7.0671853871557841</v>
      </c>
      <c r="BV139">
        <f t="shared" si="83"/>
        <v>8.5349330996903312</v>
      </c>
    </row>
    <row r="140" spans="1:74" hidden="1" x14ac:dyDescent="0.35">
      <c r="A140" s="9">
        <v>42</v>
      </c>
      <c r="B140" s="16">
        <f t="shared" si="106"/>
        <v>359.04070235219035</v>
      </c>
      <c r="C140" s="16">
        <f t="shared" si="107"/>
        <v>634.39522596063682</v>
      </c>
      <c r="D140" s="16">
        <f t="shared" si="108"/>
        <v>1965.2754234014631</v>
      </c>
      <c r="E140" s="16">
        <f t="shared" si="109"/>
        <v>1274.1895602273212</v>
      </c>
      <c r="F140" s="16">
        <f t="shared" si="110"/>
        <v>1028.530132302139</v>
      </c>
      <c r="G140" s="16">
        <f t="shared" si="111"/>
        <v>699.1845256332125</v>
      </c>
      <c r="H140" s="16">
        <f t="shared" si="112"/>
        <v>205.166115629823</v>
      </c>
      <c r="I140" s="16">
        <f t="shared" si="113"/>
        <v>207.86566978284711</v>
      </c>
      <c r="J140" s="16">
        <f t="shared" si="24"/>
        <v>6373.6473552896341</v>
      </c>
      <c r="L140">
        <v>42</v>
      </c>
      <c r="M140">
        <f t="shared" si="97"/>
        <v>359.04070235219035</v>
      </c>
      <c r="N140">
        <f t="shared" si="98"/>
        <v>634.39522596063682</v>
      </c>
      <c r="O140">
        <f t="shared" si="99"/>
        <v>1965.2754234014631</v>
      </c>
      <c r="P140">
        <f t="shared" si="100"/>
        <v>1274.1895602273212</v>
      </c>
      <c r="Q140">
        <f t="shared" si="101"/>
        <v>1028.530132302139</v>
      </c>
      <c r="R140">
        <f t="shared" si="102"/>
        <v>699.1845256332125</v>
      </c>
      <c r="S140">
        <f t="shared" si="103"/>
        <v>205.166115629823</v>
      </c>
      <c r="T140">
        <f t="shared" si="104"/>
        <v>207.86566978284711</v>
      </c>
      <c r="V140">
        <f t="shared" si="36"/>
        <v>6.0299057223414927</v>
      </c>
      <c r="W140">
        <f t="shared" si="37"/>
        <v>8.1474400626949368</v>
      </c>
      <c r="X140">
        <f t="shared" si="38"/>
        <v>35.018348508180893</v>
      </c>
      <c r="Y140">
        <f t="shared" si="39"/>
        <v>75.680679926105157</v>
      </c>
      <c r="Z140">
        <f t="shared" si="40"/>
        <v>111.51337022063149</v>
      </c>
      <c r="AA140">
        <f t="shared" si="41"/>
        <v>125.4096408007841</v>
      </c>
      <c r="AB140">
        <f t="shared" si="42"/>
        <v>56.48859627569297</v>
      </c>
      <c r="AC140">
        <f t="shared" si="43"/>
        <v>79.631789046362528</v>
      </c>
      <c r="AE140">
        <f t="shared" si="44"/>
        <v>5.6260646059562234</v>
      </c>
      <c r="AF140">
        <f t="shared" si="45"/>
        <v>7.6017812344963573</v>
      </c>
      <c r="AG140">
        <f t="shared" si="46"/>
        <v>32.673063257183514</v>
      </c>
      <c r="AH140">
        <f t="shared" si="47"/>
        <v>70.612114731641981</v>
      </c>
      <c r="AI140">
        <f t="shared" si="48"/>
        <v>104.04498083024208</v>
      </c>
      <c r="AJ140">
        <f t="shared" si="49"/>
        <v>116.1475442019985</v>
      </c>
      <c r="AK140">
        <f t="shared" si="50"/>
        <v>51.931986511030317</v>
      </c>
      <c r="AL140">
        <f t="shared" si="51"/>
        <v>71.619877013559844</v>
      </c>
      <c r="AW140">
        <f t="shared" ref="AW140:BD140" si="124">IF(AW139+AN263/B$74-AW139/B$75&lt;0,0,AW139+AN263/B$74-AW139/B$75)</f>
        <v>0.28044051012249294</v>
      </c>
      <c r="AX140">
        <f t="shared" si="124"/>
        <v>0.37892337833888362</v>
      </c>
      <c r="AY140">
        <f t="shared" si="124"/>
        <v>1.0857619750056979</v>
      </c>
      <c r="AZ140">
        <f t="shared" si="124"/>
        <v>4.2237333972749109</v>
      </c>
      <c r="BA140">
        <f t="shared" si="124"/>
        <v>7.7794416372753785</v>
      </c>
      <c r="BB140">
        <f t="shared" si="124"/>
        <v>13.795104149525075</v>
      </c>
      <c r="BC140">
        <f t="shared" si="124"/>
        <v>7.9514367138016269</v>
      </c>
      <c r="BD140">
        <f t="shared" si="124"/>
        <v>9.6422140326343921</v>
      </c>
      <c r="BF140">
        <f t="shared" si="53"/>
        <v>0.26968360503588246</v>
      </c>
      <c r="BG140">
        <f t="shared" si="70"/>
        <v>0.36438894886537854</v>
      </c>
      <c r="BH140">
        <f t="shared" si="71"/>
        <v>1.0441152153892443</v>
      </c>
      <c r="BI140">
        <f t="shared" si="72"/>
        <v>4.0617229257999163</v>
      </c>
      <c r="BJ140">
        <f t="shared" si="73"/>
        <v>7.4810442506694086</v>
      </c>
      <c r="BK140">
        <f t="shared" si="74"/>
        <v>13.268397858097797</v>
      </c>
      <c r="BL140">
        <f t="shared" si="75"/>
        <v>7.5869485755435182</v>
      </c>
      <c r="BM140">
        <f t="shared" si="76"/>
        <v>9.1893668057927389</v>
      </c>
      <c r="BO140">
        <f t="shared" si="54"/>
        <v>0.25933688686931661</v>
      </c>
      <c r="BP140">
        <f t="shared" si="77"/>
        <v>0.35040875249259706</v>
      </c>
      <c r="BQ140">
        <f t="shared" si="78"/>
        <v>1.0040565478791512</v>
      </c>
      <c r="BR140">
        <f t="shared" si="79"/>
        <v>3.9058903071342796</v>
      </c>
      <c r="BS140">
        <f t="shared" si="80"/>
        <v>7.1940254812377802</v>
      </c>
      <c r="BT140">
        <f t="shared" si="81"/>
        <v>12.763643236263992</v>
      </c>
      <c r="BU140">
        <f t="shared" si="82"/>
        <v>7.2379701874182576</v>
      </c>
      <c r="BV140">
        <f t="shared" si="83"/>
        <v>8.7509324738843013</v>
      </c>
    </row>
    <row r="141" spans="1:74" hidden="1" x14ac:dyDescent="0.35">
      <c r="A141" s="9">
        <v>43</v>
      </c>
      <c r="B141" s="16">
        <f t="shared" si="106"/>
        <v>367.63135334850978</v>
      </c>
      <c r="C141" s="16">
        <f t="shared" si="107"/>
        <v>649.5741957661636</v>
      </c>
      <c r="D141" s="16">
        <f t="shared" si="108"/>
        <v>2012.297934118159</v>
      </c>
      <c r="E141" s="16">
        <f t="shared" si="109"/>
        <v>1304.6766825601239</v>
      </c>
      <c r="F141" s="16">
        <f t="shared" si="110"/>
        <v>1053.1394407953549</v>
      </c>
      <c r="G141" s="16">
        <f t="shared" si="111"/>
        <v>715.91368809972926</v>
      </c>
      <c r="H141" s="16">
        <f t="shared" si="112"/>
        <v>210.07505905629125</v>
      </c>
      <c r="I141" s="16">
        <f t="shared" si="113"/>
        <v>212.83920457018993</v>
      </c>
      <c r="J141" s="16">
        <f t="shared" si="24"/>
        <v>6526.147558314522</v>
      </c>
      <c r="L141">
        <v>43</v>
      </c>
      <c r="M141">
        <f t="shared" si="97"/>
        <v>367.63135334850978</v>
      </c>
      <c r="N141">
        <f t="shared" si="98"/>
        <v>649.5741957661636</v>
      </c>
      <c r="O141">
        <f t="shared" si="99"/>
        <v>2012.297934118159</v>
      </c>
      <c r="P141">
        <f t="shared" si="100"/>
        <v>1304.6766825601239</v>
      </c>
      <c r="Q141">
        <f t="shared" si="101"/>
        <v>1053.1394407953549</v>
      </c>
      <c r="R141">
        <f t="shared" si="102"/>
        <v>715.91368809972926</v>
      </c>
      <c r="S141">
        <f t="shared" si="103"/>
        <v>210.07505905629125</v>
      </c>
      <c r="T141">
        <f t="shared" si="104"/>
        <v>212.83920457018993</v>
      </c>
      <c r="V141">
        <f t="shared" si="36"/>
        <v>6.1741813623408035</v>
      </c>
      <c r="W141">
        <f t="shared" si="37"/>
        <v>8.3423812746356241</v>
      </c>
      <c r="X141">
        <f t="shared" si="38"/>
        <v>35.856221416212833</v>
      </c>
      <c r="Y141">
        <f t="shared" si="39"/>
        <v>77.491467529544153</v>
      </c>
      <c r="Z141">
        <f t="shared" si="40"/>
        <v>114.18151522950805</v>
      </c>
      <c r="AA141">
        <f t="shared" si="41"/>
        <v>128.41025454354184</v>
      </c>
      <c r="AB141">
        <f t="shared" si="42"/>
        <v>57.840190328612344</v>
      </c>
      <c r="AC141">
        <f t="shared" si="43"/>
        <v>81.537393626001219</v>
      </c>
      <c r="AE141">
        <f t="shared" si="44"/>
        <v>5.7606783114179798</v>
      </c>
      <c r="AF141">
        <f t="shared" si="45"/>
        <v>7.7836675105625499</v>
      </c>
      <c r="AG141">
        <f t="shared" si="46"/>
        <v>33.454825007515979</v>
      </c>
      <c r="AH141">
        <f t="shared" si="47"/>
        <v>72.301636463129711</v>
      </c>
      <c r="AI141">
        <f t="shared" si="48"/>
        <v>106.5344439603719</v>
      </c>
      <c r="AJ141">
        <f t="shared" si="49"/>
        <v>118.9261731816342</v>
      </c>
      <c r="AK141">
        <f t="shared" si="50"/>
        <v>53.174698265029228</v>
      </c>
      <c r="AL141">
        <f t="shared" si="51"/>
        <v>73.336715306303276</v>
      </c>
      <c r="AW141">
        <f t="shared" ref="AW141:BD141" si="125">IF(AW140+AN264/B$74-AW140/B$75&lt;0,0,AW140+AN264/B$74-AW140/B$75)</f>
        <v>0.28715128373180954</v>
      </c>
      <c r="AX141">
        <f t="shared" si="125"/>
        <v>0.38799078805868126</v>
      </c>
      <c r="AY141">
        <f t="shared" si="125"/>
        <v>1.1117436094160944</v>
      </c>
      <c r="AZ141">
        <f t="shared" si="125"/>
        <v>4.3248048102560146</v>
      </c>
      <c r="BA141">
        <f t="shared" si="125"/>
        <v>7.9655990209281304</v>
      </c>
      <c r="BB141">
        <f t="shared" si="125"/>
        <v>14.124359021185112</v>
      </c>
      <c r="BC141">
        <f t="shared" si="125"/>
        <v>8.1420718567128159</v>
      </c>
      <c r="BD141">
        <f t="shared" si="125"/>
        <v>9.8772403504693074</v>
      </c>
      <c r="BF141">
        <f t="shared" si="53"/>
        <v>0.27613774808784874</v>
      </c>
      <c r="BG141">
        <f t="shared" si="70"/>
        <v>0.37310960654948161</v>
      </c>
      <c r="BH141">
        <f t="shared" si="71"/>
        <v>1.0691032711591166</v>
      </c>
      <c r="BI141">
        <f t="shared" si="72"/>
        <v>4.1589292086849134</v>
      </c>
      <c r="BJ141">
        <f t="shared" si="73"/>
        <v>7.6600826826329902</v>
      </c>
      <c r="BK141">
        <f t="shared" si="74"/>
        <v>13.584421632954164</v>
      </c>
      <c r="BL141">
        <f t="shared" si="75"/>
        <v>7.7691926446725725</v>
      </c>
      <c r="BM141">
        <f t="shared" si="76"/>
        <v>9.4157904192135646</v>
      </c>
      <c r="BO141">
        <f t="shared" si="54"/>
        <v>0.26554491776925609</v>
      </c>
      <c r="BP141">
        <f t="shared" si="77"/>
        <v>0.358796870316266</v>
      </c>
      <c r="BQ141">
        <f t="shared" si="78"/>
        <v>1.0280917483852072</v>
      </c>
      <c r="BR141">
        <f t="shared" si="79"/>
        <v>3.9993898783336617</v>
      </c>
      <c r="BS141">
        <f t="shared" si="80"/>
        <v>7.3662367428967563</v>
      </c>
      <c r="BT141">
        <f t="shared" si="81"/>
        <v>13.066496009364275</v>
      </c>
      <c r="BU141">
        <f t="shared" si="82"/>
        <v>7.4124593814808888</v>
      </c>
      <c r="BV141">
        <f t="shared" si="83"/>
        <v>8.9701496398385192</v>
      </c>
    </row>
    <row r="142" spans="1:74" hidden="1" x14ac:dyDescent="0.35">
      <c r="A142" s="9">
        <v>44</v>
      </c>
      <c r="B142" s="16">
        <f t="shared" si="106"/>
        <v>376.42755007838275</v>
      </c>
      <c r="C142" s="16">
        <f t="shared" si="107"/>
        <v>665.11634788285653</v>
      </c>
      <c r="D142" s="16">
        <f t="shared" si="108"/>
        <v>2060.4455372711482</v>
      </c>
      <c r="E142" s="16">
        <f t="shared" si="109"/>
        <v>1335.8932604285453</v>
      </c>
      <c r="F142" s="16">
        <f t="shared" si="110"/>
        <v>1078.3375682696526</v>
      </c>
      <c r="G142" s="16">
        <f t="shared" si="111"/>
        <v>733.04312383685033</v>
      </c>
      <c r="H142" s="16">
        <f t="shared" si="112"/>
        <v>215.10145718764724</v>
      </c>
      <c r="I142" s="16">
        <f t="shared" si="113"/>
        <v>217.93173951906377</v>
      </c>
      <c r="J142" s="16">
        <f t="shared" si="24"/>
        <v>6682.2965844741466</v>
      </c>
      <c r="L142">
        <v>44</v>
      </c>
      <c r="M142">
        <f t="shared" si="97"/>
        <v>376.42755007838275</v>
      </c>
      <c r="N142">
        <f t="shared" si="98"/>
        <v>665.11634788285653</v>
      </c>
      <c r="O142">
        <f t="shared" si="99"/>
        <v>2060.4455372711482</v>
      </c>
      <c r="P142">
        <f t="shared" si="100"/>
        <v>1335.8932604285453</v>
      </c>
      <c r="Q142">
        <f t="shared" si="101"/>
        <v>1078.3375682696526</v>
      </c>
      <c r="R142">
        <f t="shared" si="102"/>
        <v>733.04312383685033</v>
      </c>
      <c r="S142">
        <f t="shared" si="103"/>
        <v>215.10145718764724</v>
      </c>
      <c r="T142">
        <f t="shared" si="104"/>
        <v>217.93173951906377</v>
      </c>
      <c r="V142">
        <f t="shared" si="36"/>
        <v>6.3219090283182613</v>
      </c>
      <c r="W142">
        <f t="shared" si="37"/>
        <v>8.5419867675861472</v>
      </c>
      <c r="X142">
        <f t="shared" si="38"/>
        <v>36.714141776780252</v>
      </c>
      <c r="Y142">
        <f t="shared" si="39"/>
        <v>79.345581129305231</v>
      </c>
      <c r="Z142">
        <f t="shared" si="40"/>
        <v>116.91349988507861</v>
      </c>
      <c r="AA142">
        <f t="shared" si="41"/>
        <v>131.4826696789319</v>
      </c>
      <c r="AB142">
        <f t="shared" si="42"/>
        <v>59.224120906306489</v>
      </c>
      <c r="AC142">
        <f t="shared" si="43"/>
        <v>83.488532891445374</v>
      </c>
      <c r="AE142">
        <f t="shared" si="44"/>
        <v>5.8985126617255874</v>
      </c>
      <c r="AF142">
        <f t="shared" si="45"/>
        <v>7.9699054319202407</v>
      </c>
      <c r="AG142">
        <f t="shared" si="46"/>
        <v>34.255290477081594</v>
      </c>
      <c r="AH142">
        <f t="shared" si="47"/>
        <v>74.03158015193452</v>
      </c>
      <c r="AI142">
        <f t="shared" si="48"/>
        <v>109.08346771675062</v>
      </c>
      <c r="AJ142">
        <f t="shared" si="49"/>
        <v>121.7713975902065</v>
      </c>
      <c r="AK142">
        <f t="shared" si="50"/>
        <v>54.447105191460984</v>
      </c>
      <c r="AL142">
        <f t="shared" si="51"/>
        <v>75.094003517667119</v>
      </c>
      <c r="AW142">
        <f t="shared" ref="AW142:BD142" si="126">IF(AW141+AN265/B$74-AW141/B$75&lt;0,0,AW141+AN265/B$74-AW141/B$75)</f>
        <v>0.29402239556966792</v>
      </c>
      <c r="AX142">
        <f t="shared" si="126"/>
        <v>0.3972748423110728</v>
      </c>
      <c r="AY142">
        <f t="shared" si="126"/>
        <v>1.1383460141696</v>
      </c>
      <c r="AZ142">
        <f t="shared" si="126"/>
        <v>4.4282910880883311</v>
      </c>
      <c r="BA142">
        <f t="shared" si="126"/>
        <v>8.1562041995539403</v>
      </c>
      <c r="BB142">
        <f t="shared" si="126"/>
        <v>14.461706822284562</v>
      </c>
      <c r="BC142">
        <f t="shared" si="126"/>
        <v>8.3371783179037102</v>
      </c>
      <c r="BD142">
        <f t="shared" si="126"/>
        <v>10.117141234439616</v>
      </c>
      <c r="BF142">
        <f t="shared" si="53"/>
        <v>0.2827458694742252</v>
      </c>
      <c r="BG142">
        <f t="shared" si="70"/>
        <v>0.38203831545500144</v>
      </c>
      <c r="BH142">
        <f t="shared" si="71"/>
        <v>1.0946874741133032</v>
      </c>
      <c r="BI142">
        <f t="shared" si="72"/>
        <v>4.2584545696275748</v>
      </c>
      <c r="BJ142">
        <f t="shared" si="73"/>
        <v>7.8433924856100745</v>
      </c>
      <c r="BK142">
        <f t="shared" si="74"/>
        <v>13.908384065892733</v>
      </c>
      <c r="BL142">
        <f t="shared" si="75"/>
        <v>7.9556322506926946</v>
      </c>
      <c r="BM142">
        <f t="shared" si="76"/>
        <v>9.646515384841436</v>
      </c>
      <c r="BO142">
        <f t="shared" si="54"/>
        <v>0.27190061596041171</v>
      </c>
      <c r="BP142">
        <f t="shared" si="77"/>
        <v>0.36738451205619538</v>
      </c>
      <c r="BQ142">
        <f t="shared" si="78"/>
        <v>1.0526986620495529</v>
      </c>
      <c r="BR142">
        <f t="shared" si="79"/>
        <v>4.0951134765444124</v>
      </c>
      <c r="BS142">
        <f t="shared" si="80"/>
        <v>7.5425443067384963</v>
      </c>
      <c r="BT142">
        <f t="shared" si="81"/>
        <v>13.37725138351821</v>
      </c>
      <c r="BU142">
        <f t="shared" si="82"/>
        <v>7.5908260130767307</v>
      </c>
      <c r="BV142">
        <f t="shared" si="83"/>
        <v>9.192970029526041</v>
      </c>
    </row>
    <row r="143" spans="1:74" hidden="1" x14ac:dyDescent="0.35">
      <c r="A143" s="9">
        <v>45</v>
      </c>
      <c r="B143" s="16">
        <f t="shared" si="106"/>
        <v>385.43421056823132</v>
      </c>
      <c r="C143" s="16">
        <f t="shared" si="107"/>
        <v>681.03037205664907</v>
      </c>
      <c r="D143" s="16">
        <f t="shared" si="108"/>
        <v>2109.7451525840033</v>
      </c>
      <c r="E143" s="16">
        <f t="shared" si="109"/>
        <v>1367.8567472797372</v>
      </c>
      <c r="F143" s="16">
        <f t="shared" si="110"/>
        <v>1104.1386032067376</v>
      </c>
      <c r="G143" s="16">
        <f t="shared" si="111"/>
        <v>750.58241005392381</v>
      </c>
      <c r="H143" s="16">
        <f t="shared" si="112"/>
        <v>220.24812032470356</v>
      </c>
      <c r="I143" s="16">
        <f t="shared" si="113"/>
        <v>223.14612190792346</v>
      </c>
      <c r="J143" s="16">
        <f t="shared" si="24"/>
        <v>6842.1817379819095</v>
      </c>
      <c r="L143">
        <v>45</v>
      </c>
      <c r="M143">
        <f t="shared" si="97"/>
        <v>385.43421056823132</v>
      </c>
      <c r="N143">
        <f t="shared" si="98"/>
        <v>681.03037205664907</v>
      </c>
      <c r="O143">
        <f t="shared" si="99"/>
        <v>2109.7451525840033</v>
      </c>
      <c r="P143">
        <f t="shared" si="100"/>
        <v>1367.8567472797372</v>
      </c>
      <c r="Q143">
        <f t="shared" si="101"/>
        <v>1104.1386032067376</v>
      </c>
      <c r="R143">
        <f t="shared" si="102"/>
        <v>750.58241005392381</v>
      </c>
      <c r="S143">
        <f t="shared" si="103"/>
        <v>220.24812032470356</v>
      </c>
      <c r="T143">
        <f t="shared" si="104"/>
        <v>223.14612190792346</v>
      </c>
      <c r="V143">
        <f t="shared" si="36"/>
        <v>6.473171319349138</v>
      </c>
      <c r="W143">
        <f t="shared" si="37"/>
        <v>8.7463681471081856</v>
      </c>
      <c r="X143">
        <f t="shared" si="38"/>
        <v>37.59258927950642</v>
      </c>
      <c r="Y143">
        <f t="shared" si="39"/>
        <v>81.244057417248214</v>
      </c>
      <c r="Z143">
        <f t="shared" si="40"/>
        <v>119.71085172387271</v>
      </c>
      <c r="AA143">
        <f t="shared" si="41"/>
        <v>134.62860217286172</v>
      </c>
      <c r="AB143">
        <f t="shared" si="42"/>
        <v>60.641162431603746</v>
      </c>
      <c r="AC143">
        <f t="shared" si="43"/>
        <v>85.486309214973289</v>
      </c>
      <c r="AE143">
        <f t="shared" si="44"/>
        <v>6.039644783923146</v>
      </c>
      <c r="AF143">
        <f t="shared" si="45"/>
        <v>8.1605992104755423</v>
      </c>
      <c r="AG143">
        <f t="shared" si="46"/>
        <v>35.074907576981147</v>
      </c>
      <c r="AH143">
        <f t="shared" si="47"/>
        <v>75.80291381105809</v>
      </c>
      <c r="AI143">
        <f t="shared" si="48"/>
        <v>111.69347843952661</v>
      </c>
      <c r="AJ143">
        <f t="shared" si="49"/>
        <v>124.68477921682413</v>
      </c>
      <c r="AK143">
        <f t="shared" si="50"/>
        <v>55.749927659146124</v>
      </c>
      <c r="AL143">
        <f t="shared" si="51"/>
        <v>76.8928312406196</v>
      </c>
      <c r="AW143">
        <f t="shared" ref="AW143:BD143" si="127">IF(AW142+AN266/B$74-AW142/B$75&lt;0,0,AW142+AN266/B$74-AW142/B$75)</f>
        <v>0.30105774973936306</v>
      </c>
      <c r="AX143">
        <f t="shared" si="127"/>
        <v>0.40678081621130213</v>
      </c>
      <c r="AY143">
        <f t="shared" si="127"/>
        <v>1.1655843045108072</v>
      </c>
      <c r="AZ143">
        <f t="shared" si="127"/>
        <v>4.534251030734346</v>
      </c>
      <c r="BA143">
        <f t="shared" si="127"/>
        <v>8.3513654732829004</v>
      </c>
      <c r="BB143">
        <f t="shared" si="127"/>
        <v>14.807285134940408</v>
      </c>
      <c r="BC143">
        <f t="shared" si="127"/>
        <v>8.5368838803026552</v>
      </c>
      <c r="BD143">
        <f t="shared" si="127"/>
        <v>10.362159411242079</v>
      </c>
      <c r="BF143">
        <f t="shared" si="53"/>
        <v>0.28951178513149078</v>
      </c>
      <c r="BG143">
        <f t="shared" si="70"/>
        <v>0.39118023156864423</v>
      </c>
      <c r="BH143">
        <f t="shared" si="71"/>
        <v>1.1208825981470814</v>
      </c>
      <c r="BI143">
        <f t="shared" si="72"/>
        <v>4.3603564807040289</v>
      </c>
      <c r="BJ143">
        <f t="shared" si="73"/>
        <v>8.031079513976394</v>
      </c>
      <c r="BK143">
        <f t="shared" si="74"/>
        <v>14.24037771972783</v>
      </c>
      <c r="BL143">
        <f t="shared" si="75"/>
        <v>8.1464052842982024</v>
      </c>
      <c r="BM143">
        <f t="shared" si="76"/>
        <v>9.8818283096405253</v>
      </c>
      <c r="BO143">
        <f t="shared" si="54"/>
        <v>0.27840776806869982</v>
      </c>
      <c r="BP143">
        <f t="shared" si="77"/>
        <v>0.37617679409547905</v>
      </c>
      <c r="BQ143">
        <f t="shared" si="78"/>
        <v>1.0778919492878032</v>
      </c>
      <c r="BR143">
        <f t="shared" si="79"/>
        <v>4.1931181323943107</v>
      </c>
      <c r="BS143">
        <f t="shared" si="80"/>
        <v>7.7230532140614425</v>
      </c>
      <c r="BT143">
        <f t="shared" si="81"/>
        <v>13.695930992942921</v>
      </c>
      <c r="BU143">
        <f t="shared" si="82"/>
        <v>7.7732291318847127</v>
      </c>
      <c r="BV143">
        <f t="shared" si="83"/>
        <v>9.4197427071837385</v>
      </c>
    </row>
    <row r="144" spans="1:74" hidden="1" x14ac:dyDescent="0.35">
      <c r="A144" s="9">
        <v>46</v>
      </c>
      <c r="B144" s="16">
        <f t="shared" si="106"/>
        <v>394.65637051650822</v>
      </c>
      <c r="C144" s="16">
        <f t="shared" si="107"/>
        <v>697.32516595022105</v>
      </c>
      <c r="D144" s="16">
        <f t="shared" si="108"/>
        <v>2160.2243438798346</v>
      </c>
      <c r="E144" s="16">
        <f t="shared" si="109"/>
        <v>1400.5850141638477</v>
      </c>
      <c r="F144" s="16">
        <f t="shared" si="110"/>
        <v>1130.5569711788692</v>
      </c>
      <c r="G144" s="16">
        <f t="shared" si="111"/>
        <v>768.54135311109462</v>
      </c>
      <c r="H144" s="16">
        <f t="shared" si="112"/>
        <v>225.51792600943321</v>
      </c>
      <c r="I144" s="16">
        <f t="shared" si="113"/>
        <v>228.4852671411364</v>
      </c>
      <c r="J144" s="16">
        <f t="shared" si="24"/>
        <v>7005.8924119509447</v>
      </c>
      <c r="L144">
        <v>46</v>
      </c>
      <c r="M144">
        <f t="shared" si="97"/>
        <v>394.65637051650822</v>
      </c>
      <c r="N144">
        <f t="shared" si="98"/>
        <v>697.32516595022105</v>
      </c>
      <c r="O144">
        <f t="shared" si="99"/>
        <v>2160.2243438798346</v>
      </c>
      <c r="P144">
        <f t="shared" si="100"/>
        <v>1400.5850141638477</v>
      </c>
      <c r="Q144">
        <f t="shared" si="101"/>
        <v>1130.5569711788692</v>
      </c>
      <c r="R144">
        <f t="shared" si="102"/>
        <v>768.54135311109462</v>
      </c>
      <c r="S144">
        <f t="shared" si="103"/>
        <v>225.51792600943321</v>
      </c>
      <c r="T144">
        <f t="shared" si="104"/>
        <v>228.4852671411364</v>
      </c>
      <c r="V144">
        <f t="shared" si="36"/>
        <v>6.6280528096421474</v>
      </c>
      <c r="W144">
        <f t="shared" si="37"/>
        <v>8.9556396875085138</v>
      </c>
      <c r="X144">
        <f t="shared" si="38"/>
        <v>38.492055084494318</v>
      </c>
      <c r="Y144">
        <f t="shared" si="39"/>
        <v>83.187957874914375</v>
      </c>
      <c r="Z144">
        <f t="shared" si="40"/>
        <v>122.5751348093238</v>
      </c>
      <c r="AA144">
        <f t="shared" si="41"/>
        <v>137.84980964945271</v>
      </c>
      <c r="AB144">
        <f t="shared" si="42"/>
        <v>62.092107661087269</v>
      </c>
      <c r="AC144">
        <f t="shared" si="43"/>
        <v>87.531848585280031</v>
      </c>
      <c r="AE144">
        <f t="shared" si="44"/>
        <v>6.1841536290651433</v>
      </c>
      <c r="AF144">
        <f t="shared" si="45"/>
        <v>8.3558555226864222</v>
      </c>
      <c r="AG144">
        <f t="shared" si="46"/>
        <v>35.914134811156238</v>
      </c>
      <c r="AH144">
        <f t="shared" si="47"/>
        <v>77.616628346454803</v>
      </c>
      <c r="AI144">
        <f t="shared" si="48"/>
        <v>114.36593620097531</v>
      </c>
      <c r="AJ144">
        <f t="shared" si="49"/>
        <v>127.66792610363541</v>
      </c>
      <c r="AK144">
        <f t="shared" si="50"/>
        <v>57.083900778907292</v>
      </c>
      <c r="AL144">
        <f t="shared" si="51"/>
        <v>78.734290806552536</v>
      </c>
      <c r="AW144">
        <f t="shared" ref="AW144:BD144" si="128">IF(AW143+AN267/B$74-AW143/B$75&lt;0,0,AW143+AN267/B$74-AW143/B$75)</f>
        <v>0.30826132381147126</v>
      </c>
      <c r="AX144">
        <f t="shared" si="128"/>
        <v>0.41651408414155</v>
      </c>
      <c r="AY144">
        <f t="shared" si="128"/>
        <v>1.1934738801224611</v>
      </c>
      <c r="AZ144">
        <f t="shared" si="128"/>
        <v>4.6427445446522073</v>
      </c>
      <c r="BA144">
        <f t="shared" si="128"/>
        <v>8.5511931802332182</v>
      </c>
      <c r="BB144">
        <f t="shared" si="128"/>
        <v>15.161249280359728</v>
      </c>
      <c r="BC144">
        <f t="shared" si="128"/>
        <v>8.7413146544511484</v>
      </c>
      <c r="BD144">
        <f t="shared" si="128"/>
        <v>10.612523000966606</v>
      </c>
      <c r="BF144">
        <f t="shared" si="53"/>
        <v>0.29643936389621417</v>
      </c>
      <c r="BG144">
        <f t="shared" si="70"/>
        <v>0.40054058235423901</v>
      </c>
      <c r="BH144">
        <f t="shared" si="71"/>
        <v>1.1477036219653169</v>
      </c>
      <c r="BI144">
        <f t="shared" si="72"/>
        <v>4.4646932107222188</v>
      </c>
      <c r="BJ144">
        <f t="shared" si="73"/>
        <v>8.2232510895602964</v>
      </c>
      <c r="BK144">
        <f t="shared" si="74"/>
        <v>14.580522168855378</v>
      </c>
      <c r="BL144">
        <f t="shared" si="75"/>
        <v>8.3416445823004288</v>
      </c>
      <c r="BM144">
        <f t="shared" si="76"/>
        <v>10.121993860441302</v>
      </c>
      <c r="BO144">
        <f t="shared" si="54"/>
        <v>0.28507017830637443</v>
      </c>
      <c r="BP144">
        <f t="shared" si="77"/>
        <v>0.38517885657937817</v>
      </c>
      <c r="BQ144">
        <f t="shared" si="78"/>
        <v>1.1036863386033704</v>
      </c>
      <c r="BR144">
        <f t="shared" si="79"/>
        <v>4.2934611413801411</v>
      </c>
      <c r="BS144">
        <f t="shared" si="80"/>
        <v>7.907868994010415</v>
      </c>
      <c r="BT144">
        <f t="shared" si="81"/>
        <v>14.022599029013868</v>
      </c>
      <c r="BU144">
        <f t="shared" si="82"/>
        <v>7.959817208091458</v>
      </c>
      <c r="BV144">
        <f t="shared" si="83"/>
        <v>9.650785508412131</v>
      </c>
    </row>
    <row r="145" spans="1:74" hidden="1" x14ac:dyDescent="0.35">
      <c r="A145" s="9">
        <v>47</v>
      </c>
      <c r="B145" s="16">
        <f t="shared" si="106"/>
        <v>404.09918610919772</v>
      </c>
      <c r="C145" s="16">
        <f t="shared" si="107"/>
        <v>714.00984011775518</v>
      </c>
      <c r="D145" s="16">
        <f t="shared" si="108"/>
        <v>2211.9113344924508</v>
      </c>
      <c r="E145" s="16">
        <f t="shared" si="109"/>
        <v>1434.0963597258738</v>
      </c>
      <c r="F145" s="16">
        <f t="shared" si="110"/>
        <v>1157.607442914318</v>
      </c>
      <c r="G145" s="16">
        <f t="shared" si="111"/>
        <v>786.92999400212159</v>
      </c>
      <c r="H145" s="16">
        <f t="shared" si="112"/>
        <v>230.91382063382721</v>
      </c>
      <c r="I145" s="16">
        <f t="shared" si="113"/>
        <v>233.95216037900929</v>
      </c>
      <c r="J145" s="16">
        <f t="shared" si="24"/>
        <v>7173.5201383745543</v>
      </c>
      <c r="L145">
        <v>47</v>
      </c>
      <c r="M145">
        <f t="shared" si="97"/>
        <v>404.09918610919772</v>
      </c>
      <c r="N145">
        <f t="shared" si="98"/>
        <v>714.00984011775518</v>
      </c>
      <c r="O145">
        <f t="shared" si="99"/>
        <v>2211.9113344924508</v>
      </c>
      <c r="P145">
        <f t="shared" si="100"/>
        <v>1434.0963597258738</v>
      </c>
      <c r="Q145">
        <f t="shared" si="101"/>
        <v>1157.607442914318</v>
      </c>
      <c r="R145">
        <f t="shared" si="102"/>
        <v>786.92999400212159</v>
      </c>
      <c r="S145">
        <f t="shared" si="103"/>
        <v>230.91382063382721</v>
      </c>
      <c r="T145">
        <f t="shared" si="104"/>
        <v>233.95216037900929</v>
      </c>
      <c r="V145">
        <f t="shared" si="36"/>
        <v>6.786640096193814</v>
      </c>
      <c r="W145">
        <f t="shared" si="37"/>
        <v>9.16991839622826</v>
      </c>
      <c r="X145">
        <f t="shared" si="38"/>
        <v>39.413042099076783</v>
      </c>
      <c r="Y145">
        <f t="shared" si="39"/>
        <v>85.178369371631078</v>
      </c>
      <c r="Z145">
        <f t="shared" si="40"/>
        <v>125.50795061305985</v>
      </c>
      <c r="AA145">
        <f t="shared" si="41"/>
        <v>141.14809220752733</v>
      </c>
      <c r="AB145">
        <f t="shared" si="42"/>
        <v>63.577768177109164</v>
      </c>
      <c r="AC145">
        <f t="shared" si="43"/>
        <v>89.626301763901665</v>
      </c>
      <c r="AE145">
        <f t="shared" si="44"/>
        <v>6.3321200225908107</v>
      </c>
      <c r="AF145">
        <f t="shared" si="45"/>
        <v>8.5557835776271194</v>
      </c>
      <c r="AG145">
        <f t="shared" si="46"/>
        <v>36.773441568935596</v>
      </c>
      <c r="AH145">
        <f t="shared" si="47"/>
        <v>79.473738189274655</v>
      </c>
      <c r="AI145">
        <f t="shared" si="48"/>
        <v>117.10233573709147</v>
      </c>
      <c r="AJ145">
        <f t="shared" si="49"/>
        <v>130.72249116738058</v>
      </c>
      <c r="AK145">
        <f t="shared" si="50"/>
        <v>58.449775383138196</v>
      </c>
      <c r="AL145">
        <f t="shared" si="51"/>
        <v>80.619481759136988</v>
      </c>
      <c r="AW145">
        <f t="shared" ref="AW145:BD145" si="129">IF(AW144+AN268/B$74-AW144/B$75&lt;0,0,AW144+AN268/B$74-AW144/B$75)</f>
        <v>0.31563717640088529</v>
      </c>
      <c r="AX145">
        <f t="shared" si="129"/>
        <v>0.42648012998881218</v>
      </c>
      <c r="AY145">
        <f t="shared" si="129"/>
        <v>1.2220304544609366</v>
      </c>
      <c r="AZ145">
        <f t="shared" si="129"/>
        <v>4.7538327569139707</v>
      </c>
      <c r="BA145">
        <f t="shared" si="129"/>
        <v>8.7557999066987726</v>
      </c>
      <c r="BB145">
        <f t="shared" si="129"/>
        <v>15.523769071816167</v>
      </c>
      <c r="BC145">
        <f t="shared" si="129"/>
        <v>8.9505960918266059</v>
      </c>
      <c r="BD145">
        <f t="shared" si="129"/>
        <v>10.868448289142805</v>
      </c>
      <c r="BF145">
        <f t="shared" si="53"/>
        <v>0.30353253984536843</v>
      </c>
      <c r="BG145">
        <f t="shared" si="70"/>
        <v>0.41012468342662561</v>
      </c>
      <c r="BH145">
        <f t="shared" si="71"/>
        <v>1.1751657768596036</v>
      </c>
      <c r="BI145">
        <f t="shared" si="72"/>
        <v>4.5715240110802116</v>
      </c>
      <c r="BJ145">
        <f t="shared" si="73"/>
        <v>8.4200163439640487</v>
      </c>
      <c r="BK145">
        <f t="shared" si="74"/>
        <v>14.928958435757989</v>
      </c>
      <c r="BL145">
        <f t="shared" si="75"/>
        <v>8.5414796183757886</v>
      </c>
      <c r="BM145">
        <f t="shared" si="76"/>
        <v>10.367258430703956</v>
      </c>
      <c r="BO145">
        <f t="shared" si="54"/>
        <v>0.29189168966027829</v>
      </c>
      <c r="BP145">
        <f t="shared" si="77"/>
        <v>0.39439589204429465</v>
      </c>
      <c r="BQ145">
        <f t="shared" si="78"/>
        <v>1.1300967086205382</v>
      </c>
      <c r="BR145">
        <f t="shared" si="79"/>
        <v>4.3962003829853877</v>
      </c>
      <c r="BS145">
        <f t="shared" si="80"/>
        <v>8.0970982513403449</v>
      </c>
      <c r="BT145">
        <f t="shared" si="81"/>
        <v>14.357352912918772</v>
      </c>
      <c r="BU145">
        <f t="shared" si="82"/>
        <v>8.1507308951959434</v>
      </c>
      <c r="BV145">
        <f t="shared" si="83"/>
        <v>9.8863896844267156</v>
      </c>
    </row>
    <row r="146" spans="1:74" hidden="1" x14ac:dyDescent="0.35">
      <c r="A146" s="9">
        <v>48</v>
      </c>
      <c r="B146" s="16">
        <f t="shared" si="106"/>
        <v>413.76793690268187</v>
      </c>
      <c r="C146" s="16">
        <f t="shared" si="107"/>
        <v>731.09372309872344</v>
      </c>
      <c r="D146" s="16">
        <f t="shared" si="108"/>
        <v>2264.8350230462588</v>
      </c>
      <c r="E146" s="16">
        <f t="shared" si="109"/>
        <v>1468.4095204365844</v>
      </c>
      <c r="F146" s="16">
        <f t="shared" si="110"/>
        <v>1185.3051425558026</v>
      </c>
      <c r="G146" s="16">
        <f t="shared" si="111"/>
        <v>805.75861396838025</v>
      </c>
      <c r="H146" s="16">
        <f t="shared" si="112"/>
        <v>236.43882108724674</v>
      </c>
      <c r="I146" s="16">
        <f t="shared" si="113"/>
        <v>239.54985820681591</v>
      </c>
      <c r="J146" s="16">
        <f t="shared" si="24"/>
        <v>7345.1586393024936</v>
      </c>
      <c r="L146">
        <v>48</v>
      </c>
      <c r="M146">
        <f t="shared" si="97"/>
        <v>413.76793690268187</v>
      </c>
      <c r="N146">
        <f t="shared" si="98"/>
        <v>731.09372309872344</v>
      </c>
      <c r="O146">
        <f t="shared" si="99"/>
        <v>2264.8350230462588</v>
      </c>
      <c r="P146">
        <f t="shared" si="100"/>
        <v>1468.4095204365844</v>
      </c>
      <c r="Q146">
        <f t="shared" si="101"/>
        <v>1185.3051425558026</v>
      </c>
      <c r="R146">
        <f t="shared" si="102"/>
        <v>805.75861396838025</v>
      </c>
      <c r="S146">
        <f t="shared" si="103"/>
        <v>236.43882108724674</v>
      </c>
      <c r="T146">
        <f t="shared" si="104"/>
        <v>239.54985820681591</v>
      </c>
      <c r="V146">
        <f t="shared" si="36"/>
        <v>6.9490218474510623</v>
      </c>
      <c r="W146">
        <f t="shared" si="37"/>
        <v>9.3893240795944219</v>
      </c>
      <c r="X146">
        <f t="shared" si="38"/>
        <v>40.356065260421829</v>
      </c>
      <c r="Y146">
        <f t="shared" si="39"/>
        <v>87.216404775270561</v>
      </c>
      <c r="Z146">
        <f t="shared" si="40"/>
        <v>128.51093891483922</v>
      </c>
      <c r="AA146">
        <f t="shared" si="41"/>
        <v>144.52529331070886</v>
      </c>
      <c r="AB146">
        <f t="shared" si="42"/>
        <v>65.098974877027274</v>
      </c>
      <c r="AC146">
        <f t="shared" si="43"/>
        <v>91.770845342588572</v>
      </c>
      <c r="AE146">
        <f t="shared" si="44"/>
        <v>6.4836267137918124</v>
      </c>
      <c r="AF146">
        <f t="shared" si="45"/>
        <v>8.7604951838274996</v>
      </c>
      <c r="AG146">
        <f t="shared" si="46"/>
        <v>37.653308412315994</v>
      </c>
      <c r="AH146">
        <f t="shared" si="47"/>
        <v>81.375281916726792</v>
      </c>
      <c r="AI146">
        <f t="shared" si="48"/>
        <v>119.90420736241427</v>
      </c>
      <c r="AJ146">
        <f t="shared" si="49"/>
        <v>133.8501714794246</v>
      </c>
      <c r="AK146">
        <f t="shared" si="50"/>
        <v>59.848318872403006</v>
      </c>
      <c r="AL146">
        <f t="shared" si="51"/>
        <v>82.549514617300844</v>
      </c>
      <c r="AW146">
        <f t="shared" ref="AW146:BD146" si="130">IF(AW145+AN269/B$74-AW145/B$75&lt;0,0,AW145+AN269/B$74-AW145/B$75)</f>
        <v>0.3231894532452757</v>
      </c>
      <c r="AX146">
        <f t="shared" si="130"/>
        <v>0.43668455535794648</v>
      </c>
      <c r="AY146">
        <f t="shared" si="130"/>
        <v>1.2512700782897965</v>
      </c>
      <c r="AZ146">
        <f t="shared" si="130"/>
        <v>4.8675781067537098</v>
      </c>
      <c r="BA146">
        <f t="shared" si="130"/>
        <v>8.9653006557660877</v>
      </c>
      <c r="BB146">
        <f t="shared" si="130"/>
        <v>15.895026406984309</v>
      </c>
      <c r="BC146">
        <f t="shared" si="130"/>
        <v>9.1648537940797823</v>
      </c>
      <c r="BD146">
        <f t="shared" si="130"/>
        <v>11.130142129852963</v>
      </c>
      <c r="BF146">
        <f t="shared" si="53"/>
        <v>0.31079532177867852</v>
      </c>
      <c r="BG146">
        <f t="shared" si="70"/>
        <v>0.41993795136393758</v>
      </c>
      <c r="BH146">
        <f t="shared" si="71"/>
        <v>1.2032845834204033</v>
      </c>
      <c r="BI146">
        <f t="shared" si="72"/>
        <v>4.680909258580467</v>
      </c>
      <c r="BJ146">
        <f t="shared" si="73"/>
        <v>8.6214864816048831</v>
      </c>
      <c r="BK146">
        <f t="shared" si="74"/>
        <v>15.285844817392896</v>
      </c>
      <c r="BL146">
        <f t="shared" si="75"/>
        <v>8.7460378551011964</v>
      </c>
      <c r="BM146">
        <f t="shared" si="76"/>
        <v>10.61785335992338</v>
      </c>
      <c r="BO146">
        <f t="shared" si="54"/>
        <v>0.29887619977133234</v>
      </c>
      <c r="BP146">
        <f t="shared" si="77"/>
        <v>0.40383316687369325</v>
      </c>
      <c r="BQ146">
        <f t="shared" si="78"/>
        <v>1.1571381495639774</v>
      </c>
      <c r="BR146">
        <f t="shared" si="79"/>
        <v>4.5013945598422822</v>
      </c>
      <c r="BS146">
        <f t="shared" si="80"/>
        <v>8.2908491069145676</v>
      </c>
      <c r="BT146">
        <f t="shared" si="81"/>
        <v>14.700316226622306</v>
      </c>
      <c r="BU146">
        <f t="shared" si="82"/>
        <v>8.3461052567858651</v>
      </c>
      <c r="BV146">
        <f t="shared" si="83"/>
        <v>10.126824057565337</v>
      </c>
    </row>
    <row r="147" spans="1:74" hidden="1" x14ac:dyDescent="0.35">
      <c r="A147" s="9">
        <v>49</v>
      </c>
      <c r="B147" s="16">
        <f t="shared" si="106"/>
        <v>423.66802877558422</v>
      </c>
      <c r="C147" s="16">
        <f t="shared" si="107"/>
        <v>748.58636663355082</v>
      </c>
      <c r="D147" s="16">
        <f t="shared" si="108"/>
        <v>2319.024999613724</v>
      </c>
      <c r="E147" s="16">
        <f t="shared" si="109"/>
        <v>1503.5436810682379</v>
      </c>
      <c r="F147" s="16">
        <f t="shared" si="110"/>
        <v>1213.6655561165228</v>
      </c>
      <c r="G147" s="16">
        <f t="shared" si="111"/>
        <v>825.03774024719007</v>
      </c>
      <c r="H147" s="16">
        <f t="shared" si="112"/>
        <v>242.09601644319093</v>
      </c>
      <c r="I147" s="16">
        <f t="shared" si="113"/>
        <v>245.28149034375937</v>
      </c>
      <c r="J147" s="16">
        <f t="shared" si="24"/>
        <v>7520.9038792417596</v>
      </c>
      <c r="L147">
        <v>49</v>
      </c>
      <c r="M147">
        <f t="shared" si="97"/>
        <v>423.66802877558422</v>
      </c>
      <c r="N147">
        <f t="shared" si="98"/>
        <v>748.58636663355082</v>
      </c>
      <c r="O147">
        <f t="shared" si="99"/>
        <v>2319.024999613724</v>
      </c>
      <c r="P147">
        <f t="shared" si="100"/>
        <v>1503.5436810682379</v>
      </c>
      <c r="Q147">
        <f t="shared" si="101"/>
        <v>1213.6655561165228</v>
      </c>
      <c r="R147">
        <f t="shared" si="102"/>
        <v>825.03774024719007</v>
      </c>
      <c r="S147">
        <f t="shared" si="103"/>
        <v>242.09601644319093</v>
      </c>
      <c r="T147">
        <f t="shared" si="104"/>
        <v>245.28149034375937</v>
      </c>
      <c r="V147">
        <f t="shared" si="36"/>
        <v>7.1152888530501333</v>
      </c>
      <c r="W147">
        <f t="shared" si="37"/>
        <v>9.6139794100257188</v>
      </c>
      <c r="X147">
        <f t="shared" si="38"/>
        <v>41.321651824388702</v>
      </c>
      <c r="Y147">
        <f t="shared" si="39"/>
        <v>89.30320357651766</v>
      </c>
      <c r="Z147">
        <f t="shared" si="40"/>
        <v>131.58577872239184</v>
      </c>
      <c r="AA147">
        <f t="shared" si="41"/>
        <v>147.98330073667171</v>
      </c>
      <c r="AB147">
        <f t="shared" si="42"/>
        <v>66.656578463566291</v>
      </c>
      <c r="AC147">
        <f t="shared" si="43"/>
        <v>93.966682726412145</v>
      </c>
      <c r="AE147">
        <f t="shared" si="44"/>
        <v>6.638758425011563</v>
      </c>
      <c r="AF147">
        <f t="shared" si="45"/>
        <v>8.9701048157498064</v>
      </c>
      <c r="AG147">
        <f t="shared" si="46"/>
        <v>38.554227361684603</v>
      </c>
      <c r="AH147">
        <f t="shared" si="47"/>
        <v>83.322322869574705</v>
      </c>
      <c r="AI147">
        <f t="shared" si="48"/>
        <v>122.77311787988924</v>
      </c>
      <c r="AJ147">
        <f t="shared" si="49"/>
        <v>137.05270802880989</v>
      </c>
      <c r="AK147">
        <f t="shared" si="50"/>
        <v>61.280315964573262</v>
      </c>
      <c r="AL147">
        <f t="shared" si="51"/>
        <v>84.525514058433927</v>
      </c>
      <c r="AW147">
        <f t="shared" ref="AW147:BD147" si="131">IF(AW146+AN270/B$74-AW146/B$75&lt;0,0,AW146+AN270/B$74-AW146/B$75)</f>
        <v>0.330922392227956</v>
      </c>
      <c r="AX147">
        <f t="shared" si="131"/>
        <v>0.44713308635842774</v>
      </c>
      <c r="AY147">
        <f t="shared" si="131"/>
        <v>1.2812091591264638</v>
      </c>
      <c r="AZ147">
        <f t="shared" si="131"/>
        <v>4.984044421217229</v>
      </c>
      <c r="BA147">
        <f t="shared" si="131"/>
        <v>9.1798129866490115</v>
      </c>
      <c r="BB147">
        <f t="shared" si="131"/>
        <v>16.275213495591345</v>
      </c>
      <c r="BC147">
        <f t="shared" si="131"/>
        <v>9.3842141610240901</v>
      </c>
      <c r="BD147">
        <f t="shared" si="131"/>
        <v>11.397804021755629</v>
      </c>
      <c r="BF147">
        <f t="shared" si="53"/>
        <v>0.31823180065863688</v>
      </c>
      <c r="BG147">
        <f t="shared" si="70"/>
        <v>0.42998591376034295</v>
      </c>
      <c r="BH147">
        <f t="shared" si="71"/>
        <v>1.2320758803420393</v>
      </c>
      <c r="BI147">
        <f t="shared" si="72"/>
        <v>4.7929105674844124</v>
      </c>
      <c r="BJ147">
        <f t="shared" si="73"/>
        <v>8.8277749861016055</v>
      </c>
      <c r="BK147">
        <f t="shared" si="74"/>
        <v>15.651353771147743</v>
      </c>
      <c r="BL147">
        <f t="shared" si="75"/>
        <v>8.9554458245904893</v>
      </c>
      <c r="BM147">
        <f t="shared" si="76"/>
        <v>10.873997744888172</v>
      </c>
      <c r="BO147">
        <f t="shared" si="54"/>
        <v>0.30602767297574007</v>
      </c>
      <c r="BP147">
        <f t="shared" si="77"/>
        <v>0.41349603756783987</v>
      </c>
      <c r="BQ147">
        <f t="shared" si="78"/>
        <v>1.1848260098778329</v>
      </c>
      <c r="BR147">
        <f t="shared" si="79"/>
        <v>4.6091033790851927</v>
      </c>
      <c r="BS147">
        <f t="shared" si="80"/>
        <v>8.4892315317287572</v>
      </c>
      <c r="BT147">
        <f t="shared" si="81"/>
        <v>15.05163338108466</v>
      </c>
      <c r="BU147">
        <f t="shared" si="82"/>
        <v>8.5460715559435307</v>
      </c>
      <c r="BV147">
        <f t="shared" si="83"/>
        <v>10.372338708744358</v>
      </c>
    </row>
    <row r="148" spans="1:74" hidden="1" x14ac:dyDescent="0.35">
      <c r="A148" s="9">
        <v>50</v>
      </c>
      <c r="B148" s="16">
        <f t="shared" si="106"/>
        <v>433.80499695124115</v>
      </c>
      <c r="C148" s="16">
        <f t="shared" si="107"/>
        <v>766.49755100407242</v>
      </c>
      <c r="D148" s="16">
        <f t="shared" si="108"/>
        <v>2374.5115622594253</v>
      </c>
      <c r="E148" s="16">
        <f t="shared" si="109"/>
        <v>1539.5184854209451</v>
      </c>
      <c r="F148" s="16">
        <f t="shared" si="110"/>
        <v>1242.7045401385174</v>
      </c>
      <c r="G148" s="16">
        <f t="shared" si="111"/>
        <v>844.77815195767994</v>
      </c>
      <c r="H148" s="16">
        <f t="shared" si="112"/>
        <v>247.88856968642347</v>
      </c>
      <c r="I148" s="16">
        <f t="shared" si="113"/>
        <v>251.15026139282392</v>
      </c>
      <c r="J148" s="16">
        <f t="shared" si="24"/>
        <v>7700.8541188111294</v>
      </c>
      <c r="L148">
        <v>50</v>
      </c>
      <c r="M148">
        <f t="shared" si="97"/>
        <v>433.80499695124115</v>
      </c>
      <c r="N148">
        <f t="shared" si="98"/>
        <v>766.49755100407242</v>
      </c>
      <c r="O148">
        <f t="shared" si="99"/>
        <v>2374.5115622594253</v>
      </c>
      <c r="P148">
        <f t="shared" si="100"/>
        <v>1539.5184854209451</v>
      </c>
      <c r="Q148">
        <f t="shared" si="101"/>
        <v>1242.7045401385174</v>
      </c>
      <c r="R148">
        <f t="shared" si="102"/>
        <v>844.77815195767994</v>
      </c>
      <c r="S148">
        <f t="shared" si="103"/>
        <v>247.88856968642347</v>
      </c>
      <c r="T148">
        <f t="shared" si="104"/>
        <v>251.15026139282392</v>
      </c>
      <c r="V148">
        <f t="shared" si="36"/>
        <v>7.285534074686927</v>
      </c>
      <c r="W148">
        <f t="shared" si="37"/>
        <v>9.8440099947671644</v>
      </c>
      <c r="X148">
        <f t="shared" si="38"/>
        <v>42.310341660954634</v>
      </c>
      <c r="Y148">
        <f t="shared" si="39"/>
        <v>91.439932527337788</v>
      </c>
      <c r="Z148">
        <f t="shared" si="40"/>
        <v>134.73418921218391</v>
      </c>
      <c r="AA148">
        <f t="shared" si="41"/>
        <v>151.52404757560188</v>
      </c>
      <c r="AB148">
        <f t="shared" si="42"/>
        <v>68.251449939216073</v>
      </c>
      <c r="AC148">
        <f t="shared" si="43"/>
        <v>96.215045062163412</v>
      </c>
      <c r="AE148">
        <f t="shared" si="44"/>
        <v>6.7976019010244197</v>
      </c>
      <c r="AF148">
        <f t="shared" si="45"/>
        <v>9.1847296805084433</v>
      </c>
      <c r="AG148">
        <f t="shared" si="46"/>
        <v>39.476702182585967</v>
      </c>
      <c r="AH148">
        <f t="shared" si="47"/>
        <v>85.315949771889024</v>
      </c>
      <c r="AI148">
        <f t="shared" si="48"/>
        <v>125.71067149405678</v>
      </c>
      <c r="AJ148">
        <f t="shared" si="49"/>
        <v>140.33188584116843</v>
      </c>
      <c r="AK148">
        <f t="shared" si="50"/>
        <v>62.746569373389534</v>
      </c>
      <c r="AL148">
        <f t="shared" si="51"/>
        <v>86.548621630143543</v>
      </c>
      <c r="AW148">
        <f t="shared" ref="AW148:BD148" si="132">IF(AW147+AN271/B$74-AW147/B$75&lt;0,0,AW147+AN271/B$74-AW147/B$75)</f>
        <v>0.33884032766432182</v>
      </c>
      <c r="AX148">
        <f t="shared" si="132"/>
        <v>0.457831579396065</v>
      </c>
      <c r="AY148">
        <f t="shared" si="132"/>
        <v>1.3118644778377344</v>
      </c>
      <c r="AZ148">
        <f t="shared" si="132"/>
        <v>5.1032969797204117</v>
      </c>
      <c r="BA148">
        <f t="shared" si="132"/>
        <v>9.3994571335948933</v>
      </c>
      <c r="BB148">
        <f t="shared" si="132"/>
        <v>16.664531566701065</v>
      </c>
      <c r="BC148">
        <f t="shared" si="132"/>
        <v>9.6088049117775842</v>
      </c>
      <c r="BD148">
        <f t="shared" si="132"/>
        <v>11.671627896534863</v>
      </c>
      <c r="BF148">
        <f t="shared" si="53"/>
        <v>0.32584615560022834</v>
      </c>
      <c r="BG148">
        <f t="shared" si="70"/>
        <v>0.44027421731919392</v>
      </c>
      <c r="BH148">
        <f t="shared" si="71"/>
        <v>1.2615558476126938</v>
      </c>
      <c r="BI148">
        <f t="shared" si="72"/>
        <v>4.9075908797241024</v>
      </c>
      <c r="BJ148">
        <f t="shared" si="73"/>
        <v>9.0389977864300501</v>
      </c>
      <c r="BK148">
        <f t="shared" si="74"/>
        <v>16.025669605813903</v>
      </c>
      <c r="BL148">
        <f t="shared" si="75"/>
        <v>9.1698299928072906</v>
      </c>
      <c r="BM148">
        <f t="shared" si="76"/>
        <v>11.135900883321902</v>
      </c>
      <c r="BO148">
        <f t="shared" si="54"/>
        <v>0.31335014958547819</v>
      </c>
      <c r="BP148">
        <f t="shared" si="77"/>
        <v>0.42338996328334177</v>
      </c>
      <c r="BQ148">
        <f t="shared" si="78"/>
        <v>1.2131759321563567</v>
      </c>
      <c r="BR148">
        <f t="shared" si="79"/>
        <v>4.719387692124724</v>
      </c>
      <c r="BS148">
        <f t="shared" si="80"/>
        <v>8.6923576043524662</v>
      </c>
      <c r="BT148">
        <f t="shared" si="81"/>
        <v>15.411465615122509</v>
      </c>
      <c r="BU148">
        <f t="shared" si="82"/>
        <v>8.7507586902670109</v>
      </c>
      <c r="BV148">
        <f t="shared" si="83"/>
        <v>10.623168226816265</v>
      </c>
    </row>
    <row r="149" spans="1:74" hidden="1" x14ac:dyDescent="0.35">
      <c r="A149" s="9">
        <v>51</v>
      </c>
      <c r="B149" s="16">
        <f t="shared" si="106"/>
        <v>444.18450909249128</v>
      </c>
      <c r="C149" s="16">
        <f t="shared" si="107"/>
        <v>784.83729050176998</v>
      </c>
      <c r="D149" s="16">
        <f t="shared" si="108"/>
        <v>2431.3257339799525</v>
      </c>
      <c r="E149" s="16">
        <f t="shared" si="109"/>
        <v>1576.3540473056823</v>
      </c>
      <c r="F149" s="16">
        <f t="shared" si="110"/>
        <v>1272.4383305581887</v>
      </c>
      <c r="G149" s="16">
        <f t="shared" si="111"/>
        <v>864.99088612748278</v>
      </c>
      <c r="H149" s="16">
        <f t="shared" si="112"/>
        <v>253.81971948142353</v>
      </c>
      <c r="I149" s="16">
        <f t="shared" si="113"/>
        <v>257.15945263249506</v>
      </c>
      <c r="J149" s="16">
        <f t="shared" si="24"/>
        <v>7885.1099696794863</v>
      </c>
      <c r="L149">
        <v>51</v>
      </c>
      <c r="M149">
        <f t="shared" si="97"/>
        <v>444.18450909249128</v>
      </c>
      <c r="N149">
        <f t="shared" si="98"/>
        <v>784.83729050176998</v>
      </c>
      <c r="O149">
        <f t="shared" si="99"/>
        <v>2431.3257339799525</v>
      </c>
      <c r="P149">
        <f t="shared" si="100"/>
        <v>1576.3540473056823</v>
      </c>
      <c r="Q149">
        <f t="shared" si="101"/>
        <v>1272.4383305581887</v>
      </c>
      <c r="R149">
        <f t="shared" si="102"/>
        <v>864.99088612748278</v>
      </c>
      <c r="S149">
        <f t="shared" si="103"/>
        <v>253.81971948142353</v>
      </c>
      <c r="T149">
        <f t="shared" si="104"/>
        <v>257.15945263249506</v>
      </c>
      <c r="V149">
        <f t="shared" si="36"/>
        <v>7.459852698165399</v>
      </c>
      <c r="W149">
        <f t="shared" si="37"/>
        <v>10.079544446216403</v>
      </c>
      <c r="X149">
        <f t="shared" si="38"/>
        <v>43.322687556483011</v>
      </c>
      <c r="Y149">
        <f t="shared" si="39"/>
        <v>93.627786294230603</v>
      </c>
      <c r="Z149">
        <f t="shared" si="40"/>
        <v>137.95793069196898</v>
      </c>
      <c r="AA149">
        <f t="shared" si="41"/>
        <v>155.14951327109537</v>
      </c>
      <c r="AB149">
        <f t="shared" si="42"/>
        <v>69.884481106862367</v>
      </c>
      <c r="AC149">
        <f t="shared" si="43"/>
        <v>98.517192127498504</v>
      </c>
      <c r="AE149">
        <f t="shared" si="44"/>
        <v>6.9602459589119228</v>
      </c>
      <c r="AF149">
        <f t="shared" si="45"/>
        <v>9.4044897852613509</v>
      </c>
      <c r="AG149">
        <f t="shared" si="46"/>
        <v>40.421248675375523</v>
      </c>
      <c r="AH149">
        <f t="shared" si="47"/>
        <v>87.357277357038612</v>
      </c>
      <c r="AI149">
        <f t="shared" si="48"/>
        <v>128.71851073343248</v>
      </c>
      <c r="AJ149">
        <f t="shared" si="49"/>
        <v>143.68953436149849</v>
      </c>
      <c r="AK149">
        <f t="shared" si="50"/>
        <v>64.247900436796769</v>
      </c>
      <c r="AL149">
        <f t="shared" si="51"/>
        <v>88.619998079862086</v>
      </c>
      <c r="AW149">
        <f t="shared" ref="AW149:BD149" si="133">IF(AW148+AN272/B$74-AW148/B$75&lt;0,0,AW148+AN272/B$74-AW148/B$75)</f>
        <v>0.34694769408128345</v>
      </c>
      <c r="AX149">
        <f t="shared" si="133"/>
        <v>0.46878602627966409</v>
      </c>
      <c r="AY149">
        <f t="shared" si="133"/>
        <v>1.3432532032723379</v>
      </c>
      <c r="AZ149">
        <f t="shared" si="133"/>
        <v>5.2254025709715073</v>
      </c>
      <c r="BA149">
        <f t="shared" si="133"/>
        <v>9.6243561107263034</v>
      </c>
      <c r="BB149">
        <f t="shared" si="133"/>
        <v>17.063189937297032</v>
      </c>
      <c r="BC149">
        <f t="shared" si="133"/>
        <v>9.8387555065444836</v>
      </c>
      <c r="BD149">
        <f t="shared" si="133"/>
        <v>11.951803656349153</v>
      </c>
      <c r="BF149">
        <f t="shared" si="53"/>
        <v>0.33364265883868449</v>
      </c>
      <c r="BG149">
        <f t="shared" si="70"/>
        <v>0.45080863456531661</v>
      </c>
      <c r="BH149">
        <f t="shared" si="71"/>
        <v>1.2917410257477182</v>
      </c>
      <c r="BI149">
        <f t="shared" si="72"/>
        <v>5.0250145397218891</v>
      </c>
      <c r="BJ149">
        <f t="shared" si="73"/>
        <v>9.255273394728956</v>
      </c>
      <c r="BK149">
        <f t="shared" si="74"/>
        <v>16.408986782346197</v>
      </c>
      <c r="BL149">
        <f t="shared" si="75"/>
        <v>9.3893174522924365</v>
      </c>
      <c r="BM149">
        <f t="shared" si="76"/>
        <v>11.403764389928384</v>
      </c>
      <c r="BO149">
        <f t="shared" si="54"/>
        <v>0.32084775319432829</v>
      </c>
      <c r="BP149">
        <f t="shared" si="77"/>
        <v>0.43352051570485306</v>
      </c>
      <c r="BQ149">
        <f t="shared" si="78"/>
        <v>1.2422038814301588</v>
      </c>
      <c r="BR149">
        <f t="shared" si="79"/>
        <v>4.832309604684351</v>
      </c>
      <c r="BS149">
        <f t="shared" si="80"/>
        <v>8.900341713599019</v>
      </c>
      <c r="BT149">
        <f t="shared" si="81"/>
        <v>15.779988009537346</v>
      </c>
      <c r="BU149">
        <f t="shared" si="82"/>
        <v>8.9602943415371499</v>
      </c>
      <c r="BV149">
        <f t="shared" si="83"/>
        <v>10.879534555069084</v>
      </c>
    </row>
    <row r="150" spans="1:74" hidden="1" x14ac:dyDescent="0.35">
      <c r="A150" s="9">
        <v>52</v>
      </c>
      <c r="B150" s="16">
        <f t="shared" si="106"/>
        <v>454.81236847051258</v>
      </c>
      <c r="C150" s="16">
        <f t="shared" si="107"/>
        <v>803.61583902684515</v>
      </c>
      <c r="D150" s="16">
        <f t="shared" si="108"/>
        <v>2489.4992800491218</v>
      </c>
      <c r="E150" s="16">
        <f t="shared" si="109"/>
        <v>1614.0709617900886</v>
      </c>
      <c r="F150" s="16">
        <f t="shared" si="110"/>
        <v>1302.8835517839489</v>
      </c>
      <c r="G150" s="16">
        <f t="shared" si="111"/>
        <v>885.68724386362953</v>
      </c>
      <c r="H150" s="16">
        <f t="shared" si="112"/>
        <v>259.89278198314997</v>
      </c>
      <c r="I150" s="16">
        <f t="shared" si="113"/>
        <v>263.31242385134948</v>
      </c>
      <c r="J150" s="16">
        <f t="shared" si="24"/>
        <v>8073.7744508186452</v>
      </c>
      <c r="L150">
        <v>52</v>
      </c>
      <c r="M150">
        <f t="shared" si="97"/>
        <v>454.81236847051258</v>
      </c>
      <c r="N150">
        <f t="shared" si="98"/>
        <v>803.61583902684515</v>
      </c>
      <c r="O150">
        <f t="shared" si="99"/>
        <v>2489.4992800491218</v>
      </c>
      <c r="P150">
        <f t="shared" si="100"/>
        <v>1614.0709617900886</v>
      </c>
      <c r="Q150">
        <f t="shared" si="101"/>
        <v>1302.8835517839489</v>
      </c>
      <c r="R150">
        <f t="shared" si="102"/>
        <v>885.68724386362953</v>
      </c>
      <c r="S150">
        <f t="shared" si="103"/>
        <v>259.89278198314997</v>
      </c>
      <c r="T150">
        <f t="shared" si="104"/>
        <v>263.31242385134948</v>
      </c>
      <c r="V150">
        <f t="shared" si="36"/>
        <v>7.6383421866652146</v>
      </c>
      <c r="W150">
        <f t="shared" si="37"/>
        <v>10.320714453897489</v>
      </c>
      <c r="X150">
        <f t="shared" si="38"/>
        <v>44.359255523072434</v>
      </c>
      <c r="Y150">
        <f t="shared" si="39"/>
        <v>95.867988126786514</v>
      </c>
      <c r="Z150">
        <f t="shared" si="40"/>
        <v>141.25880558588722</v>
      </c>
      <c r="AA150">
        <f t="shared" si="41"/>
        <v>158.86172469894584</v>
      </c>
      <c r="AB150">
        <f t="shared" si="42"/>
        <v>71.556585078325639</v>
      </c>
      <c r="AC150">
        <f t="shared" si="43"/>
        <v>100.87441319306295</v>
      </c>
      <c r="AE150">
        <f t="shared" si="44"/>
        <v>7.1267815386630815</v>
      </c>
      <c r="AF150">
        <f t="shared" si="45"/>
        <v>9.6295080055797015</v>
      </c>
      <c r="AG150">
        <f t="shared" si="46"/>
        <v>41.388394969078021</v>
      </c>
      <c r="AH150">
        <f t="shared" si="47"/>
        <v>89.447447002769266</v>
      </c>
      <c r="AI150">
        <f t="shared" si="48"/>
        <v>131.79831738627797</v>
      </c>
      <c r="AJ150">
        <f t="shared" si="49"/>
        <v>147.12752803437755</v>
      </c>
      <c r="AK150">
        <f t="shared" si="50"/>
        <v>65.785149710451023</v>
      </c>
      <c r="AL150">
        <f t="shared" si="51"/>
        <v>90.740825375784169</v>
      </c>
      <c r="AW150">
        <f t="shared" ref="AW150:BD150" si="134">IF(AW149+AN273/B$74-AW149/B$75&lt;0,0,AW149+AN273/B$74-AW149/B$75)</f>
        <v>0.35524902965426564</v>
      </c>
      <c r="AX150">
        <f t="shared" si="134"/>
        <v>0.48000255886500709</v>
      </c>
      <c r="AY150">
        <f t="shared" si="134"/>
        <v>1.3753929055677347</v>
      </c>
      <c r="AZ150">
        <f t="shared" si="134"/>
        <v>5.3504295447360182</v>
      </c>
      <c r="BA150">
        <f t="shared" si="134"/>
        <v>9.8546358073836995</v>
      </c>
      <c r="BB150">
        <f t="shared" si="134"/>
        <v>17.471405352538479</v>
      </c>
      <c r="BC150">
        <f t="shared" si="134"/>
        <v>10.074197490900859</v>
      </c>
      <c r="BD150">
        <f t="shared" si="134"/>
        <v>12.238518493603449</v>
      </c>
      <c r="BF150">
        <f t="shared" si="53"/>
        <v>0.34162567998424387</v>
      </c>
      <c r="BG150">
        <f t="shared" si="70"/>
        <v>0.4615950695939251</v>
      </c>
      <c r="BH150">
        <f t="shared" si="71"/>
        <v>1.32264833226249</v>
      </c>
      <c r="BI150">
        <f t="shared" si="72"/>
        <v>5.1452473584716589</v>
      </c>
      <c r="BJ150">
        <f t="shared" si="73"/>
        <v>9.476723024327363</v>
      </c>
      <c r="BK150">
        <f t="shared" si="74"/>
        <v>16.801508675316697</v>
      </c>
      <c r="BL150">
        <f t="shared" si="75"/>
        <v>9.6140364794184592</v>
      </c>
      <c r="BM150">
        <f t="shared" si="76"/>
        <v>11.67778402313877</v>
      </c>
      <c r="BO150">
        <f t="shared" si="54"/>
        <v>0.32852469658094197</v>
      </c>
      <c r="BP150">
        <f t="shared" si="77"/>
        <v>0.44389338702113129</v>
      </c>
      <c r="BQ150">
        <f t="shared" si="78"/>
        <v>1.2719261680206944</v>
      </c>
      <c r="BR150">
        <f t="shared" si="79"/>
        <v>4.9479325657068749</v>
      </c>
      <c r="BS150">
        <f t="shared" si="80"/>
        <v>9.113300722276982</v>
      </c>
      <c r="BT150">
        <f t="shared" si="81"/>
        <v>16.157387273222657</v>
      </c>
      <c r="BU150">
        <f t="shared" si="82"/>
        <v>9.1748058969147941</v>
      </c>
      <c r="BV150">
        <f t="shared" si="83"/>
        <v>11.141649472498734</v>
      </c>
    </row>
    <row r="151" spans="1:74" hidden="1" x14ac:dyDescent="0.35">
      <c r="A151" s="9">
        <v>53</v>
      </c>
      <c r="B151" s="16">
        <f t="shared" si="106"/>
        <v>465.69451720947933</v>
      </c>
      <c r="C151" s="16">
        <f t="shared" si="107"/>
        <v>822.84369582125998</v>
      </c>
      <c r="D151" s="16">
        <f t="shared" si="108"/>
        <v>2549.064725778203</v>
      </c>
      <c r="E151" s="16">
        <f t="shared" si="109"/>
        <v>1652.6903167133389</v>
      </c>
      <c r="F151" s="16">
        <f t="shared" si="110"/>
        <v>1334.0572259910641</v>
      </c>
      <c r="G151" s="16">
        <f t="shared" si="111"/>
        <v>906.8787966710911</v>
      </c>
      <c r="H151" s="16">
        <f t="shared" si="112"/>
        <v>266.11115269113094</v>
      </c>
      <c r="I151" s="16">
        <f t="shared" si="113"/>
        <v>269.61261522654075</v>
      </c>
      <c r="J151" s="16">
        <f t="shared" si="24"/>
        <v>8266.9530461021095</v>
      </c>
      <c r="L151">
        <v>53</v>
      </c>
      <c r="M151">
        <f t="shared" si="97"/>
        <v>465.69451720947933</v>
      </c>
      <c r="N151">
        <f t="shared" si="98"/>
        <v>822.84369582125998</v>
      </c>
      <c r="O151">
        <f t="shared" si="99"/>
        <v>2549.064725778203</v>
      </c>
      <c r="P151">
        <f t="shared" si="100"/>
        <v>1652.6903167133389</v>
      </c>
      <c r="Q151">
        <f t="shared" si="101"/>
        <v>1334.0572259910641</v>
      </c>
      <c r="R151">
        <f t="shared" si="102"/>
        <v>906.8787966710911</v>
      </c>
      <c r="S151">
        <f t="shared" si="103"/>
        <v>266.11115269113094</v>
      </c>
      <c r="T151">
        <f t="shared" si="104"/>
        <v>269.61261522654075</v>
      </c>
      <c r="V151">
        <f t="shared" si="36"/>
        <v>7.8211023352665521</v>
      </c>
      <c r="W151">
        <f t="shared" si="37"/>
        <v>10.567654858133263</v>
      </c>
      <c r="X151">
        <f t="shared" si="38"/>
        <v>45.420625115206519</v>
      </c>
      <c r="Y151">
        <f t="shared" si="39"/>
        <v>98.16179054202135</v>
      </c>
      <c r="Z151">
        <f t="shared" si="40"/>
        <v>144.63865944281363</v>
      </c>
      <c r="AA151">
        <f t="shared" si="41"/>
        <v>162.66275728083247</v>
      </c>
      <c r="AB151">
        <f t="shared" si="42"/>
        <v>73.268696792107136</v>
      </c>
      <c r="AC151">
        <f t="shared" si="43"/>
        <v>103.2880278672975</v>
      </c>
      <c r="AE151">
        <f t="shared" si="44"/>
        <v>7.2973017546637919</v>
      </c>
      <c r="AF151">
        <f t="shared" si="45"/>
        <v>9.8599101550189641</v>
      </c>
      <c r="AG151">
        <f t="shared" si="46"/>
        <v>42.37868182040949</v>
      </c>
      <c r="AH151">
        <f t="shared" si="47"/>
        <v>91.587627377441677</v>
      </c>
      <c r="AI151">
        <f t="shared" si="48"/>
        <v>134.95181345281438</v>
      </c>
      <c r="AJ151">
        <f t="shared" si="49"/>
        <v>150.64778703374805</v>
      </c>
      <c r="AK151">
        <f t="shared" si="50"/>
        <v>67.359177538053189</v>
      </c>
      <c r="AL151">
        <f t="shared" si="51"/>
        <v>92.912308479486754</v>
      </c>
      <c r="AW151">
        <f t="shared" ref="AW151:BD151" si="135">IF(AW150+AN274/B$74-AW150/B$75&lt;0,0,AW150+AN274/B$74-AW150/B$75)</f>
        <v>0.36374897941967366</v>
      </c>
      <c r="AX151">
        <f t="shared" si="135"/>
        <v>0.49148745339544558</v>
      </c>
      <c r="AY151">
        <f t="shared" si="135"/>
        <v>1.4083015685875937</v>
      </c>
      <c r="AZ151">
        <f t="shared" si="135"/>
        <v>5.4784478602198661</v>
      </c>
      <c r="BA151">
        <f t="shared" si="135"/>
        <v>10.090425077239473</v>
      </c>
      <c r="BB151">
        <f t="shared" si="135"/>
        <v>17.889401530025125</v>
      </c>
      <c r="BC151">
        <f t="shared" si="135"/>
        <v>10.315264779907398</v>
      </c>
      <c r="BD151">
        <f t="shared" si="135"/>
        <v>12.531958023024128</v>
      </c>
      <c r="BF151">
        <f t="shared" si="53"/>
        <v>0.34979968978625692</v>
      </c>
      <c r="BG151">
        <f t="shared" si="70"/>
        <v>0.47263956315657429</v>
      </c>
      <c r="BH151">
        <f t="shared" si="71"/>
        <v>1.3542950762456369</v>
      </c>
      <c r="BI151">
        <f t="shared" si="72"/>
        <v>5.2683566702302755</v>
      </c>
      <c r="BJ151">
        <f t="shared" si="73"/>
        <v>9.7034706941611653</v>
      </c>
      <c r="BK151">
        <f t="shared" si="74"/>
        <v>17.203446681649769</v>
      </c>
      <c r="BL151">
        <f t="shared" si="75"/>
        <v>9.8441169851596584</v>
      </c>
      <c r="BM151">
        <f t="shared" si="76"/>
        <v>11.95815125837111</v>
      </c>
      <c r="BO151">
        <f t="shared" si="54"/>
        <v>0.33638528662292305</v>
      </c>
      <c r="BP151">
        <f t="shared" si="77"/>
        <v>0.45451439656480763</v>
      </c>
      <c r="BQ151">
        <f t="shared" si="78"/>
        <v>1.3023594665657716</v>
      </c>
      <c r="BR151">
        <f t="shared" si="79"/>
        <v>5.0663214413657442</v>
      </c>
      <c r="BS151">
        <f t="shared" si="80"/>
        <v>9.3313541035072092</v>
      </c>
      <c r="BT151">
        <f t="shared" si="81"/>
        <v>16.543860114479081</v>
      </c>
      <c r="BU151">
        <f t="shared" si="82"/>
        <v>9.3944211881666266</v>
      </c>
      <c r="BV151">
        <f t="shared" si="83"/>
        <v>11.409716747818752</v>
      </c>
    </row>
    <row r="152" spans="1:74" hidden="1" x14ac:dyDescent="0.35">
      <c r="A152" s="9">
        <v>54</v>
      </c>
      <c r="B152" s="16">
        <f t="shared" si="106"/>
        <v>476.83703960885293</v>
      </c>
      <c r="C152" s="16">
        <f t="shared" si="107"/>
        <v>842.53161133895014</v>
      </c>
      <c r="D152" s="16">
        <f t="shared" si="108"/>
        <v>2610.0553747010899</v>
      </c>
      <c r="E152" s="16">
        <f t="shared" si="109"/>
        <v>1692.2337044765295</v>
      </c>
      <c r="F152" s="16">
        <f t="shared" si="110"/>
        <v>1365.9767826388938</v>
      </c>
      <c r="G152" s="16">
        <f t="shared" si="111"/>
        <v>928.5773929225029</v>
      </c>
      <c r="H152" s="16">
        <f t="shared" si="112"/>
        <v>272.47830834791586</v>
      </c>
      <c r="I152" s="16">
        <f t="shared" si="113"/>
        <v>276.06354924723075</v>
      </c>
      <c r="J152" s="16">
        <f t="shared" si="24"/>
        <v>8464.7537632819658</v>
      </c>
      <c r="L152">
        <v>54</v>
      </c>
      <c r="M152">
        <f t="shared" si="97"/>
        <v>476.83703960885293</v>
      </c>
      <c r="N152">
        <f t="shared" si="98"/>
        <v>842.53161133895014</v>
      </c>
      <c r="O152">
        <f t="shared" si="99"/>
        <v>2610.0553747010899</v>
      </c>
      <c r="P152">
        <f t="shared" si="100"/>
        <v>1692.2337044765295</v>
      </c>
      <c r="Q152">
        <f t="shared" si="101"/>
        <v>1365.9767826388938</v>
      </c>
      <c r="R152">
        <f t="shared" si="102"/>
        <v>928.5773929225029</v>
      </c>
      <c r="S152">
        <f t="shared" si="103"/>
        <v>272.47830834791586</v>
      </c>
      <c r="T152">
        <f t="shared" si="104"/>
        <v>276.06354924723075</v>
      </c>
      <c r="V152">
        <f t="shared" si="36"/>
        <v>8.0082353267679114</v>
      </c>
      <c r="W152">
        <f t="shared" si="37"/>
        <v>10.820503725464819</v>
      </c>
      <c r="X152">
        <f t="shared" si="38"/>
        <v>46.50738975391274</v>
      </c>
      <c r="Y152">
        <f t="shared" si="39"/>
        <v>100.51047602493955</v>
      </c>
      <c r="Z152">
        <f t="shared" si="40"/>
        <v>148.09938196861825</v>
      </c>
      <c r="AA152">
        <f t="shared" si="41"/>
        <v>166.55473613101699</v>
      </c>
      <c r="AB152">
        <f t="shared" si="42"/>
        <v>75.02177354137001</v>
      </c>
      <c r="AC152">
        <f t="shared" si="43"/>
        <v>105.75938693164234</v>
      </c>
      <c r="AE152">
        <f t="shared" si="44"/>
        <v>7.4719019481980453</v>
      </c>
      <c r="AF152">
        <f t="shared" si="45"/>
        <v>10.095825056057064</v>
      </c>
      <c r="AG152">
        <f t="shared" si="46"/>
        <v>43.392662918675164</v>
      </c>
      <c r="AH152">
        <f t="shared" si="47"/>
        <v>93.77901509896823</v>
      </c>
      <c r="AI152">
        <f t="shared" si="48"/>
        <v>138.18076211614746</v>
      </c>
      <c r="AJ152">
        <f t="shared" si="49"/>
        <v>154.25227810787339</v>
      </c>
      <c r="AK152">
        <f t="shared" si="50"/>
        <v>68.97086460734063</v>
      </c>
      <c r="AL152">
        <f t="shared" si="51"/>
        <v>95.135676919731921</v>
      </c>
      <c r="AW152">
        <f t="shared" ref="AW152:BD152" si="136">IF(AW151+AN275/B$74-AW151/B$75&lt;0,0,AW151+AN275/B$74-AW151/B$75)</f>
        <v>0.37245229834721522</v>
      </c>
      <c r="AX152">
        <f t="shared" si="136"/>
        <v>0.50324713465313675</v>
      </c>
      <c r="AY152">
        <f t="shared" si="136"/>
        <v>1.4419976018166893</v>
      </c>
      <c r="AZ152">
        <f t="shared" si="136"/>
        <v>5.6095291323418426</v>
      </c>
      <c r="BA152">
        <f t="shared" si="136"/>
        <v>10.331855823524418</v>
      </c>
      <c r="BB152">
        <f t="shared" si="136"/>
        <v>18.31740885714192</v>
      </c>
      <c r="BC152">
        <f t="shared" si="136"/>
        <v>10.562093895724873</v>
      </c>
      <c r="BD152">
        <f t="shared" si="136"/>
        <v>12.832307252728073</v>
      </c>
      <c r="BF152">
        <f t="shared" si="53"/>
        <v>0.35816926356630696</v>
      </c>
      <c r="BG152">
        <f t="shared" si="70"/>
        <v>0.48394829729989702</v>
      </c>
      <c r="BH152">
        <f t="shared" si="71"/>
        <v>1.3866989716508114</v>
      </c>
      <c r="BI152">
        <f t="shared" si="72"/>
        <v>5.3944113842240302</v>
      </c>
      <c r="BJ152">
        <f t="shared" si="73"/>
        <v>9.9356433240081508</v>
      </c>
      <c r="BK152">
        <f t="shared" si="74"/>
        <v>17.615019590674983</v>
      </c>
      <c r="BL152">
        <f t="shared" si="75"/>
        <v>10.079690882533528</v>
      </c>
      <c r="BM152">
        <f t="shared" si="76"/>
        <v>12.245054640697621</v>
      </c>
      <c r="BO152">
        <f t="shared" si="54"/>
        <v>0.34443392852092342</v>
      </c>
      <c r="BP152">
        <f t="shared" si="77"/>
        <v>0.46538949651986772</v>
      </c>
      <c r="BQ152">
        <f t="shared" si="78"/>
        <v>1.3335208323736909</v>
      </c>
      <c r="BR152">
        <f t="shared" si="79"/>
        <v>5.1875425786844627</v>
      </c>
      <c r="BS152">
        <f t="shared" si="80"/>
        <v>9.5546240578995825</v>
      </c>
      <c r="BT152">
        <f t="shared" si="81"/>
        <v>16.939612054781492</v>
      </c>
      <c r="BU152">
        <f t="shared" si="82"/>
        <v>9.6192690866631416</v>
      </c>
      <c r="BV152">
        <f t="shared" si="83"/>
        <v>11.683934003094931</v>
      </c>
    </row>
    <row r="153" spans="1:74" hidden="1" x14ac:dyDescent="0.35">
      <c r="A153" s="9">
        <v>55</v>
      </c>
      <c r="B153" s="16">
        <f t="shared" si="106"/>
        <v>488.24616554516427</v>
      </c>
      <c r="C153" s="16">
        <f t="shared" si="107"/>
        <v>862.69059325649266</v>
      </c>
      <c r="D153" s="16">
        <f t="shared" si="108"/>
        <v>2672.5053271945835</v>
      </c>
      <c r="E153" s="16">
        <f t="shared" si="109"/>
        <v>1732.7232341151682</v>
      </c>
      <c r="F153" s="16">
        <f t="shared" si="110"/>
        <v>1398.6600682158457</v>
      </c>
      <c r="G153" s="16">
        <f t="shared" si="111"/>
        <v>950.79516448268805</v>
      </c>
      <c r="H153" s="16">
        <f t="shared" si="112"/>
        <v>278.99780888295089</v>
      </c>
      <c r="I153" s="16">
        <f t="shared" si="113"/>
        <v>282.66883268404257</v>
      </c>
      <c r="J153" s="16">
        <f t="shared" si="24"/>
        <v>8667.2871943769369</v>
      </c>
      <c r="L153">
        <v>55</v>
      </c>
      <c r="M153">
        <f t="shared" si="97"/>
        <v>488.24616554516427</v>
      </c>
      <c r="N153">
        <f t="shared" si="98"/>
        <v>862.69059325649266</v>
      </c>
      <c r="O153">
        <f t="shared" si="99"/>
        <v>2672.5053271945835</v>
      </c>
      <c r="P153">
        <f t="shared" si="100"/>
        <v>1732.7232341151682</v>
      </c>
      <c r="Q153">
        <f t="shared" si="101"/>
        <v>1398.6600682158457</v>
      </c>
      <c r="R153">
        <f t="shared" si="102"/>
        <v>950.79516448268805</v>
      </c>
      <c r="S153">
        <f t="shared" si="103"/>
        <v>278.99780888295089</v>
      </c>
      <c r="T153">
        <f t="shared" si="104"/>
        <v>282.66883268404257</v>
      </c>
      <c r="V153">
        <f t="shared" si="36"/>
        <v>8.1998457888317269</v>
      </c>
      <c r="W153">
        <f t="shared" si="37"/>
        <v>11.079402425865062</v>
      </c>
      <c r="X153">
        <f t="shared" si="38"/>
        <v>47.6201570586325</v>
      </c>
      <c r="Y153">
        <f t="shared" si="39"/>
        <v>102.91535774576249</v>
      </c>
      <c r="Z153">
        <f t="shared" si="40"/>
        <v>151.64290808298199</v>
      </c>
      <c r="AA153">
        <f t="shared" si="41"/>
        <v>170.53983723493073</v>
      </c>
      <c r="AB153">
        <f t="shared" si="42"/>
        <v>76.816795512987568</v>
      </c>
      <c r="AC153">
        <f t="shared" si="43"/>
        <v>108.28987317229894</v>
      </c>
      <c r="AE153">
        <f t="shared" si="44"/>
        <v>7.6506797410546667</v>
      </c>
      <c r="AF153">
        <f t="shared" si="45"/>
        <v>10.337384612526316</v>
      </c>
      <c r="AG153">
        <f t="shared" si="46"/>
        <v>44.430905197087689</v>
      </c>
      <c r="AH153">
        <f t="shared" si="47"/>
        <v>96.022835407625337</v>
      </c>
      <c r="AI153">
        <f t="shared" si="48"/>
        <v>141.48696873363772</v>
      </c>
      <c r="AJ153">
        <f t="shared" si="49"/>
        <v>157.94301551481647</v>
      </c>
      <c r="AK153">
        <f t="shared" si="50"/>
        <v>70.621112498439544</v>
      </c>
      <c r="AL153">
        <f t="shared" si="51"/>
        <v>97.412186207998431</v>
      </c>
      <c r="AW153">
        <f t="shared" ref="AW153:BD153" si="137">IF(AW152+AN276/B$74-AW152/B$75&lt;0,0,AW152+AN276/B$74-AW152/B$75)</f>
        <v>0.38136385433249209</v>
      </c>
      <c r="AX153">
        <f t="shared" si="137"/>
        <v>0.51528818000254883</v>
      </c>
      <c r="AY153">
        <f t="shared" si="137"/>
        <v>1.4764998519471066</v>
      </c>
      <c r="AZ153">
        <f t="shared" si="137"/>
        <v>5.7437466768052232</v>
      </c>
      <c r="BA153">
        <f t="shared" si="137"/>
        <v>10.579063082042426</v>
      </c>
      <c r="BB153">
        <f t="shared" si="137"/>
        <v>18.75566420325903</v>
      </c>
      <c r="BC153">
        <f t="shared" si="137"/>
        <v>10.814824169494308</v>
      </c>
      <c r="BD153">
        <f t="shared" si="137"/>
        <v>13.139751417841445</v>
      </c>
      <c r="BF153">
        <f t="shared" si="53"/>
        <v>0.36673908443485193</v>
      </c>
      <c r="BG153">
        <f t="shared" si="70"/>
        <v>0.49552759971184085</v>
      </c>
      <c r="BH153">
        <f t="shared" si="71"/>
        <v>1.4198781497503381</v>
      </c>
      <c r="BI153">
        <f t="shared" si="72"/>
        <v>5.5234820330947176</v>
      </c>
      <c r="BJ153">
        <f t="shared" si="73"/>
        <v>10.173370823717914</v>
      </c>
      <c r="BK153">
        <f t="shared" si="74"/>
        <v>18.036453150555147</v>
      </c>
      <c r="BL153">
        <f t="shared" si="75"/>
        <v>10.320892389129202</v>
      </c>
      <c r="BM153">
        <f t="shared" si="76"/>
        <v>12.538680946712846</v>
      </c>
      <c r="BO153">
        <f t="shared" si="54"/>
        <v>0.35267512954815361</v>
      </c>
      <c r="BP153">
        <f t="shared" si="77"/>
        <v>0.47652477698788526</v>
      </c>
      <c r="BQ153">
        <f t="shared" si="78"/>
        <v>1.3654277159399633</v>
      </c>
      <c r="BR153">
        <f t="shared" si="79"/>
        <v>5.3116638620082037</v>
      </c>
      <c r="BS153">
        <f t="shared" si="80"/>
        <v>9.7832356175647242</v>
      </c>
      <c r="BT153">
        <f t="shared" si="81"/>
        <v>17.344856576317589</v>
      </c>
      <c r="BU153">
        <f t="shared" si="82"/>
        <v>9.8494799845983341</v>
      </c>
      <c r="BV153">
        <f t="shared" si="83"/>
        <v>11.964494321896275</v>
      </c>
    </row>
    <row r="154" spans="1:74" hidden="1" x14ac:dyDescent="0.35">
      <c r="A154" s="9">
        <v>56</v>
      </c>
      <c r="B154" s="16">
        <f t="shared" si="106"/>
        <v>499.92827395518901</v>
      </c>
      <c r="C154" s="16">
        <f t="shared" si="107"/>
        <v>883.33191262758896</v>
      </c>
      <c r="D154" s="16">
        <f t="shared" si="108"/>
        <v>2736.4494995441928</v>
      </c>
      <c r="E154" s="16">
        <f t="shared" si="109"/>
        <v>1774.1815436605191</v>
      </c>
      <c r="F154" s="16">
        <f t="shared" si="110"/>
        <v>1432.1253562174957</v>
      </c>
      <c r="G154" s="16">
        <f t="shared" si="111"/>
        <v>973.54453349168364</v>
      </c>
      <c r="H154" s="16">
        <f t="shared" si="112"/>
        <v>285.67329940296503</v>
      </c>
      <c r="I154" s="16">
        <f t="shared" si="113"/>
        <v>289.43215860563583</v>
      </c>
      <c r="J154" s="16">
        <f t="shared" si="24"/>
        <v>8874.6665775052697</v>
      </c>
      <c r="L154">
        <v>56</v>
      </c>
      <c r="M154">
        <f t="shared" si="97"/>
        <v>499.92827395518901</v>
      </c>
      <c r="N154">
        <f t="shared" si="98"/>
        <v>883.33191262758896</v>
      </c>
      <c r="O154">
        <f t="shared" si="99"/>
        <v>2736.4494995441928</v>
      </c>
      <c r="P154">
        <f t="shared" si="100"/>
        <v>1774.1815436605191</v>
      </c>
      <c r="Q154">
        <f t="shared" si="101"/>
        <v>1432.1253562174957</v>
      </c>
      <c r="R154">
        <f t="shared" si="102"/>
        <v>973.54453349168364</v>
      </c>
      <c r="S154">
        <f t="shared" si="103"/>
        <v>285.67329940296503</v>
      </c>
      <c r="T154">
        <f t="shared" si="104"/>
        <v>289.43215860563583</v>
      </c>
      <c r="V154">
        <f t="shared" si="36"/>
        <v>8.3960408524921366</v>
      </c>
      <c r="W154">
        <f t="shared" si="37"/>
        <v>11.344495711792772</v>
      </c>
      <c r="X154">
        <f t="shared" si="38"/>
        <v>48.759549187001831</v>
      </c>
      <c r="Y154">
        <f t="shared" si="39"/>
        <v>105.37778029425297</v>
      </c>
      <c r="Z154">
        <f t="shared" si="40"/>
        <v>155.27121900140344</v>
      </c>
      <c r="AA154">
        <f t="shared" si="41"/>
        <v>174.6202886590786</v>
      </c>
      <c r="AB154">
        <f t="shared" si="42"/>
        <v>78.654766338350299</v>
      </c>
      <c r="AC154">
        <f t="shared" si="43"/>
        <v>110.88090221348693</v>
      </c>
      <c r="AE154">
        <f t="shared" si="44"/>
        <v>7.8337350903136862</v>
      </c>
      <c r="AF154">
        <f t="shared" si="45"/>
        <v>10.584723883639231</v>
      </c>
      <c r="AG154">
        <f t="shared" si="46"/>
        <v>45.49398915093596</v>
      </c>
      <c r="AH154">
        <f t="shared" si="47"/>
        <v>98.320342853671036</v>
      </c>
      <c r="AI154">
        <f t="shared" si="48"/>
        <v>144.87228185008581</v>
      </c>
      <c r="AJ154">
        <f t="shared" si="49"/>
        <v>161.72206203085074</v>
      </c>
      <c r="AK154">
        <f t="shared" si="50"/>
        <v>72.31084422967993</v>
      </c>
      <c r="AL154">
        <f t="shared" si="51"/>
        <v>99.743119128919972</v>
      </c>
      <c r="AW154">
        <f t="shared" ref="AW154:BD154" si="138">IF(AW153+AN277/B$74-AW153/B$75&lt;0,0,AW153+AN277/B$74-AW153/B$75)</f>
        <v>0.39048863115315691</v>
      </c>
      <c r="AX154">
        <f t="shared" si="138"/>
        <v>0.52761732338473855</v>
      </c>
      <c r="AY154">
        <f t="shared" si="138"/>
        <v>1.5118276143233904</v>
      </c>
      <c r="AZ154">
        <f t="shared" si="138"/>
        <v>5.8811755546206568</v>
      </c>
      <c r="BA154">
        <f t="shared" si="138"/>
        <v>10.832185103174533</v>
      </c>
      <c r="BB154">
        <f t="shared" si="138"/>
        <v>19.204410818174161</v>
      </c>
      <c r="BC154">
        <f t="shared" si="138"/>
        <v>11.073597915926872</v>
      </c>
      <c r="BD154">
        <f t="shared" si="138"/>
        <v>13.454476697301519</v>
      </c>
      <c r="BF154">
        <f t="shared" si="53"/>
        <v>0.37551394637343605</v>
      </c>
      <c r="BG154">
        <f t="shared" si="70"/>
        <v>0.50738394788626573</v>
      </c>
      <c r="BH154">
        <f t="shared" si="71"/>
        <v>1.453851171068399</v>
      </c>
      <c r="BI154">
        <f t="shared" si="72"/>
        <v>5.6556408193210199</v>
      </c>
      <c r="BJ154">
        <f t="shared" si="73"/>
        <v>10.41678617871262</v>
      </c>
      <c r="BK154">
        <f t="shared" si="74"/>
        <v>18.46797978217748</v>
      </c>
      <c r="BL154">
        <f t="shared" si="75"/>
        <v>10.567858279311755</v>
      </c>
      <c r="BM154">
        <f t="shared" si="76"/>
        <v>12.839216182277148</v>
      </c>
      <c r="BO154">
        <f t="shared" si="54"/>
        <v>0.3611135024801726</v>
      </c>
      <c r="BP154">
        <f t="shared" si="77"/>
        <v>0.48792647062225852</v>
      </c>
      <c r="BQ154">
        <f t="shared" si="78"/>
        <v>1.3980979762261878</v>
      </c>
      <c r="BR154">
        <f t="shared" si="79"/>
        <v>5.4387547646601133</v>
      </c>
      <c r="BS154">
        <f t="shared" si="80"/>
        <v>10.017316741256638</v>
      </c>
      <c r="BT154">
        <f t="shared" si="81"/>
        <v>17.759814520860122</v>
      </c>
      <c r="BU154">
        <f t="shared" si="82"/>
        <v>10.085186186863769</v>
      </c>
      <c r="BV154">
        <f t="shared" si="83"/>
        <v>12.25158763430456</v>
      </c>
    </row>
    <row r="155" spans="1:74" hidden="1" x14ac:dyDescent="0.35">
      <c r="A155" s="9">
        <v>57</v>
      </c>
      <c r="B155" s="16">
        <f t="shared" si="106"/>
        <v>511.88989640246416</v>
      </c>
      <c r="C155" s="16">
        <f t="shared" si="107"/>
        <v>904.46711018480448</v>
      </c>
      <c r="D155" s="16">
        <f t="shared" si="108"/>
        <v>2801.9236434661202</v>
      </c>
      <c r="E155" s="16">
        <f t="shared" si="109"/>
        <v>1816.6318127967136</v>
      </c>
      <c r="F155" s="16">
        <f t="shared" si="110"/>
        <v>1466.3913573634493</v>
      </c>
      <c r="G155" s="16">
        <f t="shared" si="111"/>
        <v>996.83821931006162</v>
      </c>
      <c r="H155" s="16">
        <f t="shared" si="112"/>
        <v>292.50851222997943</v>
      </c>
      <c r="I155" s="16">
        <f t="shared" si="113"/>
        <v>296.35730844353196</v>
      </c>
      <c r="J155" s="16">
        <f t="shared" si="24"/>
        <v>9087.0078601971236</v>
      </c>
      <c r="L155">
        <v>57</v>
      </c>
      <c r="M155">
        <f t="shared" si="97"/>
        <v>511.88989640246416</v>
      </c>
      <c r="N155">
        <f t="shared" si="98"/>
        <v>904.46711018480448</v>
      </c>
      <c r="O155">
        <f t="shared" si="99"/>
        <v>2801.9236434661202</v>
      </c>
      <c r="P155">
        <f t="shared" si="100"/>
        <v>1816.6318127967136</v>
      </c>
      <c r="Q155">
        <f t="shared" si="101"/>
        <v>1466.3913573634493</v>
      </c>
      <c r="R155">
        <f t="shared" si="102"/>
        <v>996.83821931006162</v>
      </c>
      <c r="S155">
        <f t="shared" si="103"/>
        <v>292.50851222997943</v>
      </c>
      <c r="T155">
        <f t="shared" si="104"/>
        <v>296.35730844353196</v>
      </c>
      <c r="V155">
        <f t="shared" si="36"/>
        <v>8.5969302120592239</v>
      </c>
      <c r="W155">
        <f t="shared" si="37"/>
        <v>11.615931799133531</v>
      </c>
      <c r="X155">
        <f t="shared" si="38"/>
        <v>49.926203182741887</v>
      </c>
      <c r="Y155">
        <f t="shared" si="39"/>
        <v>107.89912043156664</v>
      </c>
      <c r="Z155">
        <f t="shared" si="40"/>
        <v>158.98634334303102</v>
      </c>
      <c r="AA155">
        <f t="shared" si="41"/>
        <v>178.79837179207436</v>
      </c>
      <c r="AB155">
        <f t="shared" si="42"/>
        <v>80.536713656523716</v>
      </c>
      <c r="AC155">
        <f t="shared" si="43"/>
        <v>113.53392335617615</v>
      </c>
      <c r="AE155">
        <f t="shared" si="44"/>
        <v>8.0211703443731697</v>
      </c>
      <c r="AF155">
        <f t="shared" si="45"/>
        <v>10.837981159690413</v>
      </c>
      <c r="AG155">
        <f t="shared" si="46"/>
        <v>46.582509162957919</v>
      </c>
      <c r="AH155">
        <f t="shared" si="47"/>
        <v>100.67282200053168</v>
      </c>
      <c r="AI155">
        <f t="shared" si="48"/>
        <v>148.33859423385834</v>
      </c>
      <c r="AJ155">
        <f t="shared" si="49"/>
        <v>165.59153001931912</v>
      </c>
      <c r="AK155">
        <f t="shared" si="50"/>
        <v>74.041004804771845</v>
      </c>
      <c r="AL155">
        <f t="shared" si="51"/>
        <v>102.12978693275575</v>
      </c>
      <c r="AW155">
        <f t="shared" ref="AW155:BD155" si="139">IF(AW154+AN278/B$74-AW154/B$75&lt;0,0,AW154+AN278/B$74-AW154/B$75)</f>
        <v>0.3998317314197547</v>
      </c>
      <c r="AX155">
        <f t="shared" si="139"/>
        <v>0.54024145930444489</v>
      </c>
      <c r="AY155">
        <f t="shared" si="139"/>
        <v>1.5480006443671117</v>
      </c>
      <c r="AZ155">
        <f t="shared" si="139"/>
        <v>6.0218926165489775</v>
      </c>
      <c r="BA155">
        <f t="shared" si="139"/>
        <v>11.091363433735484</v>
      </c>
      <c r="BB155">
        <f t="shared" si="139"/>
        <v>19.663898295434642</v>
      </c>
      <c r="BC155">
        <f t="shared" si="139"/>
        <v>11.338560587214024</v>
      </c>
      <c r="BD155">
        <f t="shared" si="139"/>
        <v>13.776670831798908</v>
      </c>
      <c r="BF155">
        <f t="shared" si="53"/>
        <v>0.38449875724126859</v>
      </c>
      <c r="BG155">
        <f t="shared" si="70"/>
        <v>0.51952397318534949</v>
      </c>
      <c r="BH155">
        <f t="shared" si="71"/>
        <v>1.4886370370213937</v>
      </c>
      <c r="BI155">
        <f t="shared" si="72"/>
        <v>5.7909616605008036</v>
      </c>
      <c r="BJ155">
        <f t="shared" si="73"/>
        <v>10.666025533389767</v>
      </c>
      <c r="BK155">
        <f t="shared" si="74"/>
        <v>18.909838403775488</v>
      </c>
      <c r="BL155">
        <f t="shared" si="75"/>
        <v>10.820728097619313</v>
      </c>
      <c r="BM155">
        <f t="shared" si="76"/>
        <v>13.146846439789332</v>
      </c>
      <c r="BO155">
        <f t="shared" si="54"/>
        <v>0.36975376881613065</v>
      </c>
      <c r="BP155">
        <f t="shared" si="77"/>
        <v>0.49960095698066281</v>
      </c>
      <c r="BQ155">
        <f t="shared" si="78"/>
        <v>1.4315498931315145</v>
      </c>
      <c r="BR155">
        <f t="shared" si="79"/>
        <v>5.5688863974566578</v>
      </c>
      <c r="BS155">
        <f t="shared" si="80"/>
        <v>10.256998403730226</v>
      </c>
      <c r="BT155">
        <f t="shared" si="81"/>
        <v>18.184713677650535</v>
      </c>
      <c r="BU155">
        <f t="shared" si="82"/>
        <v>10.326522233087763</v>
      </c>
      <c r="BV155">
        <f t="shared" si="83"/>
        <v>12.545401908290854</v>
      </c>
    </row>
    <row r="156" spans="1:74" hidden="1" x14ac:dyDescent="0.35">
      <c r="A156" s="9">
        <v>58</v>
      </c>
      <c r="B156" s="16">
        <f t="shared" si="106"/>
        <v>524.13772072913935</v>
      </c>
      <c r="C156" s="16">
        <f t="shared" si="107"/>
        <v>926.10800279208763</v>
      </c>
      <c r="D156" s="16">
        <f t="shared" si="108"/>
        <v>2868.964366096342</v>
      </c>
      <c r="E156" s="16">
        <f t="shared" si="109"/>
        <v>1860.0977758207034</v>
      </c>
      <c r="F156" s="16">
        <f t="shared" si="110"/>
        <v>1501.4772300586615</v>
      </c>
      <c r="G156" s="16">
        <f t="shared" si="111"/>
        <v>1020.689245630429</v>
      </c>
      <c r="H156" s="16">
        <f t="shared" si="112"/>
        <v>299.50726898807949</v>
      </c>
      <c r="I156" s="16">
        <f t="shared" si="113"/>
        <v>303.44815410634391</v>
      </c>
      <c r="J156" s="16">
        <f t="shared" si="24"/>
        <v>9304.4297642217862</v>
      </c>
      <c r="L156">
        <v>58</v>
      </c>
      <c r="M156">
        <f t="shared" si="97"/>
        <v>524.13772072913935</v>
      </c>
      <c r="N156">
        <f t="shared" si="98"/>
        <v>926.10800279208763</v>
      </c>
      <c r="O156">
        <f t="shared" si="99"/>
        <v>2868.964366096342</v>
      </c>
      <c r="P156">
        <f t="shared" si="100"/>
        <v>1860.0977758207034</v>
      </c>
      <c r="Q156">
        <f t="shared" si="101"/>
        <v>1501.4772300586615</v>
      </c>
      <c r="R156">
        <f t="shared" si="102"/>
        <v>1020.689245630429</v>
      </c>
      <c r="S156">
        <f t="shared" si="103"/>
        <v>299.50726898807949</v>
      </c>
      <c r="T156">
        <f t="shared" si="104"/>
        <v>303.44815410634391</v>
      </c>
      <c r="V156">
        <f t="shared" si="36"/>
        <v>8.8026261864542672</v>
      </c>
      <c r="W156">
        <f t="shared" si="37"/>
        <v>11.893862450074202</v>
      </c>
      <c r="X156">
        <f t="shared" si="38"/>
        <v>51.120771331860226</v>
      </c>
      <c r="Y156">
        <f t="shared" si="39"/>
        <v>110.48078786006411</v>
      </c>
      <c r="Z156">
        <f t="shared" si="40"/>
        <v>162.79035826495937</v>
      </c>
      <c r="AA156">
        <f t="shared" si="41"/>
        <v>183.07642261689742</v>
      </c>
      <c r="AB156">
        <f t="shared" si="42"/>
        <v>82.463689690278486</v>
      </c>
      <c r="AC156">
        <f t="shared" si="43"/>
        <v>116.25042042552367</v>
      </c>
      <c r="AE156">
        <f t="shared" si="44"/>
        <v>8.2130903002685205</v>
      </c>
      <c r="AF156">
        <f t="shared" si="45"/>
        <v>11.097298039504786</v>
      </c>
      <c r="AG156">
        <f t="shared" si="46"/>
        <v>47.697073836219239</v>
      </c>
      <c r="AH156">
        <f t="shared" si="47"/>
        <v>103.08158814421</v>
      </c>
      <c r="AI156">
        <f t="shared" si="48"/>
        <v>151.88784393691591</v>
      </c>
      <c r="AJ156">
        <f t="shared" si="49"/>
        <v>169.55358255114569</v>
      </c>
      <c r="AK156">
        <f t="shared" si="50"/>
        <v>75.812561764340543</v>
      </c>
      <c r="AL156">
        <f t="shared" si="51"/>
        <v>104.57353045206011</v>
      </c>
      <c r="AW156">
        <f t="shared" ref="AW156:BD156" si="140">IF(AW155+AN279/B$74-AW155/B$75&lt;0,0,AW155+AN279/B$74-AW155/B$75)</f>
        <v>0.40939837954371516</v>
      </c>
      <c r="AX156">
        <f t="shared" si="140"/>
        <v>0.55316764684035802</v>
      </c>
      <c r="AY156">
        <f t="shared" si="140"/>
        <v>1.5850391690678369</v>
      </c>
      <c r="AZ156">
        <f t="shared" si="140"/>
        <v>6.1659765478023489</v>
      </c>
      <c r="BA156">
        <f t="shared" si="140"/>
        <v>11.356742999306071</v>
      </c>
      <c r="BB156">
        <f t="shared" si="140"/>
        <v>20.134382584629762</v>
      </c>
      <c r="BC156">
        <f t="shared" si="140"/>
        <v>11.609860911421308</v>
      </c>
      <c r="BD156">
        <f t="shared" si="140"/>
        <v>14.106523658400732</v>
      </c>
      <c r="BF156">
        <f t="shared" si="53"/>
        <v>0.39369854174836028</v>
      </c>
      <c r="BG156">
        <f t="shared" si="70"/>
        <v>0.53195446485680664</v>
      </c>
      <c r="BH156">
        <f t="shared" si="71"/>
        <v>1.5242552014288249</v>
      </c>
      <c r="BI156">
        <f t="shared" si="72"/>
        <v>5.9295202341297069</v>
      </c>
      <c r="BJ156">
        <f t="shared" si="73"/>
        <v>10.921228273597198</v>
      </c>
      <c r="BK156">
        <f t="shared" si="74"/>
        <v>19.36227433877098</v>
      </c>
      <c r="BL156">
        <f t="shared" si="75"/>
        <v>11.079644342416669</v>
      </c>
      <c r="BM156">
        <f t="shared" si="76"/>
        <v>13.461758635794121</v>
      </c>
      <c r="BO156">
        <f t="shared" si="54"/>
        <v>0.37860076187121339</v>
      </c>
      <c r="BP156">
        <f t="shared" si="77"/>
        <v>0.51155476670347477</v>
      </c>
      <c r="BQ156">
        <f t="shared" si="78"/>
        <v>1.4658021794654419</v>
      </c>
      <c r="BR156">
        <f t="shared" si="79"/>
        <v>5.7021315552831453</v>
      </c>
      <c r="BS156">
        <f t="shared" si="80"/>
        <v>10.50241468152595</v>
      </c>
      <c r="BT156">
        <f t="shared" si="81"/>
        <v>18.619788513325506</v>
      </c>
      <c r="BU156">
        <f t="shared" si="82"/>
        <v>10.573625165353537</v>
      </c>
      <c r="BV156">
        <f t="shared" si="83"/>
        <v>12.846124174040092</v>
      </c>
    </row>
    <row r="157" spans="1:74" hidden="1" x14ac:dyDescent="0.35">
      <c r="A157" s="9">
        <v>59</v>
      </c>
      <c r="B157" s="16">
        <f t="shared" si="106"/>
        <v>536.6785947952045</v>
      </c>
      <c r="C157" s="16">
        <f t="shared" si="107"/>
        <v>948.26669005167628</v>
      </c>
      <c r="D157" s="16">
        <f t="shared" si="108"/>
        <v>2937.6091504579617</v>
      </c>
      <c r="E157" s="16">
        <f t="shared" si="109"/>
        <v>1904.6037349123028</v>
      </c>
      <c r="F157" s="16">
        <f t="shared" si="110"/>
        <v>1537.4025911050585</v>
      </c>
      <c r="G157" s="16">
        <f t="shared" si="111"/>
        <v>1045.1109477590821</v>
      </c>
      <c r="H157" s="16">
        <f t="shared" si="112"/>
        <v>306.6734827401167</v>
      </c>
      <c r="I157" s="16">
        <f t="shared" si="113"/>
        <v>310.7086601445921</v>
      </c>
      <c r="J157" s="16">
        <f t="shared" si="24"/>
        <v>9527.0538519659931</v>
      </c>
      <c r="L157">
        <v>59</v>
      </c>
      <c r="M157">
        <f t="shared" si="97"/>
        <v>536.6785947952045</v>
      </c>
      <c r="N157">
        <f t="shared" si="98"/>
        <v>948.26669005167628</v>
      </c>
      <c r="O157">
        <f t="shared" si="99"/>
        <v>2937.6091504579617</v>
      </c>
      <c r="P157">
        <f t="shared" si="100"/>
        <v>1904.6037349123028</v>
      </c>
      <c r="Q157">
        <f t="shared" si="101"/>
        <v>1537.4025911050585</v>
      </c>
      <c r="R157">
        <f t="shared" si="102"/>
        <v>1045.1109477590821</v>
      </c>
      <c r="S157">
        <f t="shared" si="103"/>
        <v>306.6734827401167</v>
      </c>
      <c r="T157">
        <f t="shared" si="104"/>
        <v>310.7086601445921</v>
      </c>
      <c r="V157">
        <f t="shared" si="36"/>
        <v>9.0132437820110152</v>
      </c>
      <c r="W157">
        <f t="shared" si="37"/>
        <v>12.178443057958262</v>
      </c>
      <c r="X157">
        <f t="shared" si="38"/>
        <v>52.343921527365637</v>
      </c>
      <c r="Y157">
        <f t="shared" si="39"/>
        <v>113.12422601152272</v>
      </c>
      <c r="Z157">
        <f t="shared" si="40"/>
        <v>166.68539062363752</v>
      </c>
      <c r="AA157">
        <f t="shared" si="41"/>
        <v>187.45683301465945</v>
      </c>
      <c r="AB157">
        <f t="shared" si="42"/>
        <v>84.436771835464867</v>
      </c>
      <c r="AC157">
        <f t="shared" si="43"/>
        <v>119.03191262965923</v>
      </c>
      <c r="AE157">
        <f t="shared" si="44"/>
        <v>8.4096022623304361</v>
      </c>
      <c r="AF157">
        <f t="shared" si="45"/>
        <v>11.362819509694591</v>
      </c>
      <c r="AG157">
        <f t="shared" si="46"/>
        <v>48.83830633476623</v>
      </c>
      <c r="AH157">
        <f t="shared" si="47"/>
        <v>105.54798804949471</v>
      </c>
      <c r="AI157">
        <f t="shared" si="48"/>
        <v>155.52201537959706</v>
      </c>
      <c r="AJ157">
        <f t="shared" si="49"/>
        <v>173.61043457087121</v>
      </c>
      <c r="AK157">
        <f t="shared" si="50"/>
        <v>77.626505744141795</v>
      </c>
      <c r="AL157">
        <f t="shared" si="51"/>
        <v>107.07572116065944</v>
      </c>
      <c r="AW157">
        <f t="shared" ref="AW157:BD157" si="141">IF(AW156+AN280/B$74-AW156/B$75&lt;0,0,AW156+AN280/B$74-AW156/B$75)</f>
        <v>0.41919392473884137</v>
      </c>
      <c r="AX157">
        <f t="shared" si="141"/>
        <v>0.56640311370064556</v>
      </c>
      <c r="AY157">
        <f t="shared" si="141"/>
        <v>1.6229638986037807</v>
      </c>
      <c r="AZ157">
        <f t="shared" si="141"/>
        <v>6.3135079132498673</v>
      </c>
      <c r="BA157">
        <f t="shared" si="141"/>
        <v>11.628472187494655</v>
      </c>
      <c r="BB157">
        <f t="shared" si="141"/>
        <v>20.616126040834693</v>
      </c>
      <c r="BC157">
        <f t="shared" si="141"/>
        <v>11.887651019391654</v>
      </c>
      <c r="BD157">
        <f t="shared" si="141"/>
        <v>14.444227575237566</v>
      </c>
      <c r="BF157">
        <f t="shared" si="53"/>
        <v>0.40311844442557315</v>
      </c>
      <c r="BG157">
        <f t="shared" si="70"/>
        <v>0.54468237404693742</v>
      </c>
      <c r="BH157">
        <f t="shared" si="71"/>
        <v>1.5607255820122319</v>
      </c>
      <c r="BI157">
        <f t="shared" si="72"/>
        <v>6.0713940223332923</v>
      </c>
      <c r="BJ157">
        <f t="shared" si="73"/>
        <v>11.182537109022523</v>
      </c>
      <c r="BK157">
        <f t="shared" si="74"/>
        <v>19.825539286286251</v>
      </c>
      <c r="BL157">
        <f t="shared" si="75"/>
        <v>11.344752626918989</v>
      </c>
      <c r="BM157">
        <f t="shared" si="76"/>
        <v>13.784141147097426</v>
      </c>
      <c r="BO157">
        <f t="shared" si="54"/>
        <v>0.38765942979750145</v>
      </c>
      <c r="BP157">
        <f t="shared" si="77"/>
        <v>0.52379458559547387</v>
      </c>
      <c r="BQ157">
        <f t="shared" si="78"/>
        <v>1.5008739926434715</v>
      </c>
      <c r="BR157">
        <f t="shared" si="79"/>
        <v>5.8385647625910817</v>
      </c>
      <c r="BS157">
        <f t="shared" si="80"/>
        <v>10.753702836768699</v>
      </c>
      <c r="BT157">
        <f t="shared" si="81"/>
        <v>19.065280008592794</v>
      </c>
      <c r="BU157">
        <f t="shared" si="82"/>
        <v>10.826634753885104</v>
      </c>
      <c r="BV157">
        <f t="shared" si="83"/>
        <v>13.153941404917106</v>
      </c>
    </row>
    <row r="158" spans="1:74" hidden="1" x14ac:dyDescent="0.35">
      <c r="A158" s="9">
        <v>60</v>
      </c>
      <c r="B158" s="16">
        <f t="shared" si="106"/>
        <v>549.51953030718528</v>
      </c>
      <c r="C158" s="16">
        <f t="shared" si="107"/>
        <v>970.95556106908577</v>
      </c>
      <c r="D158" s="16">
        <f t="shared" si="108"/>
        <v>3007.8963764182772</v>
      </c>
      <c r="E158" s="16">
        <f t="shared" si="109"/>
        <v>1950.1745737217382</v>
      </c>
      <c r="F158" s="16">
        <f t="shared" si="110"/>
        <v>1574.1875266694544</v>
      </c>
      <c r="G158" s="16">
        <f t="shared" si="111"/>
        <v>1070.1169800718867</v>
      </c>
      <c r="H158" s="16">
        <f t="shared" si="112"/>
        <v>314.01116017553426</v>
      </c>
      <c r="I158" s="16">
        <f t="shared" si="113"/>
        <v>318.1428859673178</v>
      </c>
      <c r="J158" s="16">
        <f t="shared" si="24"/>
        <v>9755.0045944004796</v>
      </c>
      <c r="L158">
        <v>60</v>
      </c>
      <c r="M158">
        <f t="shared" si="97"/>
        <v>549.51953030718528</v>
      </c>
      <c r="N158">
        <f t="shared" si="98"/>
        <v>970.95556106908577</v>
      </c>
      <c r="O158">
        <f t="shared" si="99"/>
        <v>3007.8963764182772</v>
      </c>
      <c r="P158">
        <f t="shared" si="100"/>
        <v>1950.1745737217382</v>
      </c>
      <c r="Q158">
        <f t="shared" si="101"/>
        <v>1574.1875266694544</v>
      </c>
      <c r="R158">
        <f t="shared" si="102"/>
        <v>1070.1169800718867</v>
      </c>
      <c r="S158">
        <f t="shared" si="103"/>
        <v>314.01116017553426</v>
      </c>
      <c r="T158">
        <f t="shared" si="104"/>
        <v>318.1428859673178</v>
      </c>
      <c r="V158">
        <f t="shared" si="36"/>
        <v>9.2289007567785699</v>
      </c>
      <c r="W158">
        <f t="shared" si="37"/>
        <v>12.469832734170062</v>
      </c>
      <c r="X158">
        <f t="shared" si="38"/>
        <v>53.596337642703787</v>
      </c>
      <c r="Y158">
        <f t="shared" si="39"/>
        <v>115.83091285419488</v>
      </c>
      <c r="Z158">
        <f t="shared" si="40"/>
        <v>170.6736181640471</v>
      </c>
      <c r="AA158">
        <f t="shared" si="41"/>
        <v>191.94205210031464</v>
      </c>
      <c r="AB158">
        <f t="shared" si="42"/>
        <v>86.457063264170472</v>
      </c>
      <c r="AC158">
        <f t="shared" si="43"/>
        <v>121.8799554320035</v>
      </c>
      <c r="AE158">
        <f t="shared" si="44"/>
        <v>8.6108161022239624</v>
      </c>
      <c r="AF158">
        <f t="shared" si="45"/>
        <v>11.634694025782482</v>
      </c>
      <c r="AG158">
        <f t="shared" si="46"/>
        <v>50.006844732299371</v>
      </c>
      <c r="AH158">
        <f t="shared" si="47"/>
        <v>108.07340070350406</v>
      </c>
      <c r="AI158">
        <f t="shared" si="48"/>
        <v>159.24314046094389</v>
      </c>
      <c r="AJ158">
        <f t="shared" si="49"/>
        <v>177.76435410400768</v>
      </c>
      <c r="AK158">
        <f t="shared" si="50"/>
        <v>79.483851041775353</v>
      </c>
      <c r="AL158">
        <f t="shared" si="51"/>
        <v>109.63776218973082</v>
      </c>
      <c r="AW158">
        <f t="shared" ref="AW158:BD158" si="142">IF(AW157+AN281/B$74-AW157/B$75&lt;0,0,AW157+AN281/B$74-AW157/B$75)</f>
        <v>0.42922384406831249</v>
      </c>
      <c r="AX158">
        <f t="shared" si="142"/>
        <v>0.57995526033997968</v>
      </c>
      <c r="AY158">
        <f t="shared" si="142"/>
        <v>1.6617960381386778</v>
      </c>
      <c r="AZ158">
        <f t="shared" si="142"/>
        <v>6.4645692033086979</v>
      </c>
      <c r="BA158">
        <f t="shared" si="142"/>
        <v>11.906702932461279</v>
      </c>
      <c r="BB158">
        <f t="shared" si="142"/>
        <v>21.109397502449326</v>
      </c>
      <c r="BC158">
        <f t="shared" si="142"/>
        <v>12.172086563292758</v>
      </c>
      <c r="BD158">
        <f t="shared" si="142"/>
        <v>14.789977947728614</v>
      </c>
      <c r="BF158">
        <f t="shared" si="53"/>
        <v>0.41276373261353405</v>
      </c>
      <c r="BG158">
        <f t="shared" si="70"/>
        <v>0.55771481783916221</v>
      </c>
      <c r="BH158">
        <f t="shared" si="71"/>
        <v>1.5980685719671612</v>
      </c>
      <c r="BI158">
        <f t="shared" si="72"/>
        <v>6.2166623568832389</v>
      </c>
      <c r="BJ158">
        <f t="shared" si="73"/>
        <v>11.450098156105801</v>
      </c>
      <c r="BK158">
        <f t="shared" si="74"/>
        <v>20.299891339015318</v>
      </c>
      <c r="BL158">
        <f t="shared" si="75"/>
        <v>11.616201823155322</v>
      </c>
      <c r="BM158">
        <f t="shared" si="76"/>
        <v>14.114184361167498</v>
      </c>
      <c r="BO158">
        <f t="shared" si="54"/>
        <v>0.39693483857434442</v>
      </c>
      <c r="BP158">
        <f t="shared" si="77"/>
        <v>0.53632725866635189</v>
      </c>
      <c r="BQ158">
        <f t="shared" si="78"/>
        <v>1.5367849462647278</v>
      </c>
      <c r="BR158">
        <f t="shared" si="79"/>
        <v>5.978262318436407</v>
      </c>
      <c r="BS158">
        <f t="shared" si="80"/>
        <v>11.011003400120995</v>
      </c>
      <c r="BT158">
        <f t="shared" si="81"/>
        <v>19.521435575208866</v>
      </c>
      <c r="BU158">
        <f t="shared" si="82"/>
        <v>11.085693690402046</v>
      </c>
      <c r="BV158">
        <f t="shared" si="83"/>
        <v>13.469041276007268</v>
      </c>
    </row>
    <row r="159" spans="1:74" hidden="1" x14ac:dyDescent="0.35">
      <c r="A159" s="9"/>
      <c r="B159" s="9"/>
      <c r="C159" s="9"/>
      <c r="D159" s="9"/>
      <c r="E159" s="9"/>
      <c r="F159" s="9"/>
      <c r="G159" s="9"/>
      <c r="H159" s="9"/>
      <c r="I159" s="9"/>
      <c r="J159" s="9"/>
      <c r="AM159" t="s">
        <v>52</v>
      </c>
    </row>
    <row r="160" spans="1:74" hidden="1" x14ac:dyDescent="0.35">
      <c r="A160" s="9"/>
      <c r="B160" s="9"/>
      <c r="C160" s="9"/>
      <c r="D160" s="9"/>
      <c r="E160" s="9"/>
      <c r="F160" s="9"/>
      <c r="G160" s="9"/>
      <c r="H160" s="9"/>
      <c r="I160" s="9"/>
      <c r="J160" s="9"/>
      <c r="AM160">
        <v>0</v>
      </c>
      <c r="AN160">
        <v>0</v>
      </c>
      <c r="AO160">
        <v>0</v>
      </c>
      <c r="AP160">
        <v>0</v>
      </c>
      <c r="AQ160">
        <v>0</v>
      </c>
      <c r="AR160">
        <v>0</v>
      </c>
      <c r="AS160">
        <f>2*($B$27-$B$28*2/3)/9-6*$B$28/18</f>
        <v>83.333333333333343</v>
      </c>
      <c r="AT160">
        <v>0</v>
      </c>
      <c r="AU160">
        <v>0</v>
      </c>
    </row>
    <row r="161" spans="1:47" hidden="1" x14ac:dyDescent="0.35">
      <c r="A161" s="9" t="s">
        <v>51</v>
      </c>
      <c r="B161" s="9"/>
      <c r="C161" s="9"/>
      <c r="D161" s="9"/>
      <c r="E161" s="9"/>
      <c r="F161" s="9"/>
      <c r="G161" s="9"/>
      <c r="H161" s="9"/>
      <c r="I161" s="9"/>
      <c r="J161" s="9"/>
      <c r="AM161">
        <v>1</v>
      </c>
      <c r="AN161">
        <f>IF(AN160+AE98/B$74*(1-B$68)-AN160/B$74&lt;0,0,AN160+AE98/B$74*(1-B$68)-AN160/B$74)</f>
        <v>0</v>
      </c>
      <c r="AO161">
        <f t="shared" ref="AO161:AU161" si="143">IF(AO160+AF98/C$74*(1-C$68)-AO160/C$74&lt;0,0,AO160+AF98/C$74*(1-C$68)-AO160/C$74)</f>
        <v>0</v>
      </c>
      <c r="AP161">
        <f t="shared" si="143"/>
        <v>0</v>
      </c>
      <c r="AQ161">
        <f t="shared" si="143"/>
        <v>0</v>
      </c>
      <c r="AR161">
        <f t="shared" si="143"/>
        <v>0</v>
      </c>
      <c r="AS161">
        <f t="shared" si="143"/>
        <v>102.33333333333334</v>
      </c>
      <c r="AT161">
        <f t="shared" si="143"/>
        <v>0</v>
      </c>
      <c r="AU161">
        <f t="shared" si="143"/>
        <v>0</v>
      </c>
    </row>
    <row r="162" spans="1:47" hidden="1" x14ac:dyDescent="0.35">
      <c r="A162" s="9"/>
      <c r="B162" s="9" t="s">
        <v>25</v>
      </c>
      <c r="C162" s="9" t="s">
        <v>0</v>
      </c>
      <c r="D162" s="9" t="s">
        <v>1</v>
      </c>
      <c r="E162" s="9" t="s">
        <v>2</v>
      </c>
      <c r="F162" s="9" t="s">
        <v>3</v>
      </c>
      <c r="G162" s="9" t="s">
        <v>4</v>
      </c>
      <c r="H162" s="9" t="s">
        <v>5</v>
      </c>
      <c r="I162" s="9" t="s">
        <v>17</v>
      </c>
      <c r="J162" s="9" t="s">
        <v>47</v>
      </c>
      <c r="AM162">
        <v>2</v>
      </c>
      <c r="AN162">
        <f t="shared" ref="AN162:AU162" si="144">IF(AN161+AE99/B$74*(1-B$68)-AN161/B$74&lt;0,0,AN161+AE99/B$74*(1-B$68)-AN161/B$74)</f>
        <v>0</v>
      </c>
      <c r="AO162">
        <f t="shared" si="144"/>
        <v>0</v>
      </c>
      <c r="AP162">
        <f t="shared" si="144"/>
        <v>0</v>
      </c>
      <c r="AQ162">
        <f t="shared" si="144"/>
        <v>0</v>
      </c>
      <c r="AR162">
        <f t="shared" si="144"/>
        <v>0</v>
      </c>
      <c r="AS162">
        <f t="shared" si="144"/>
        <v>120.03333333333335</v>
      </c>
      <c r="AT162">
        <f t="shared" si="144"/>
        <v>0</v>
      </c>
      <c r="AU162">
        <f t="shared" si="144"/>
        <v>0</v>
      </c>
    </row>
    <row r="163" spans="1:47" hidden="1" x14ac:dyDescent="0.35">
      <c r="A163" s="9">
        <v>0</v>
      </c>
      <c r="B163" s="16">
        <f>V98+AE98+AN160+AW98+BF98+BO98+AN222</f>
        <v>0</v>
      </c>
      <c r="C163" s="16">
        <f t="shared" ref="C163:I163" si="145">W98+AF98+AO160+AX98+BG98+BP98+AO222</f>
        <v>0</v>
      </c>
      <c r="D163" s="16">
        <f t="shared" si="145"/>
        <v>0</v>
      </c>
      <c r="E163" s="16">
        <f t="shared" si="145"/>
        <v>0</v>
      </c>
      <c r="F163" s="16">
        <f t="shared" si="145"/>
        <v>0</v>
      </c>
      <c r="G163" s="16">
        <f t="shared" si="145"/>
        <v>700</v>
      </c>
      <c r="H163" s="16">
        <f t="shared" si="145"/>
        <v>0</v>
      </c>
      <c r="I163" s="16">
        <f t="shared" si="145"/>
        <v>0</v>
      </c>
      <c r="J163" s="16">
        <f>SUM(B163:I163)</f>
        <v>700</v>
      </c>
      <c r="AM163">
        <v>3</v>
      </c>
      <c r="AN163">
        <f t="shared" ref="AN163:AU163" si="146">IF(AN162+AE100/B$74*(1-B$68)-AN162/B$74&lt;0,0,AN162+AE100/B$74*(1-B$68)-AN162/B$74)</f>
        <v>7.980000000000001E-2</v>
      </c>
      <c r="AO163">
        <f t="shared" si="146"/>
        <v>0.10782352941176472</v>
      </c>
      <c r="AP163">
        <f t="shared" si="146"/>
        <v>0.48059837398373978</v>
      </c>
      <c r="AQ163">
        <f t="shared" si="146"/>
        <v>0.97930406504065015</v>
      </c>
      <c r="AR163">
        <f t="shared" si="146"/>
        <v>1.3937848101265822</v>
      </c>
      <c r="AS163">
        <f t="shared" si="146"/>
        <v>131.21651637130805</v>
      </c>
      <c r="AT163">
        <f t="shared" si="146"/>
        <v>0.31396784784331488</v>
      </c>
      <c r="AU163">
        <f t="shared" si="146"/>
        <v>0.20435439560439561</v>
      </c>
    </row>
    <row r="164" spans="1:47" hidden="1" x14ac:dyDescent="0.35">
      <c r="A164" s="9">
        <v>1</v>
      </c>
      <c r="B164" s="16">
        <f>V99+AE99+AN161+AW99+BF99+BO99+AN223</f>
        <v>0.79800000000000004</v>
      </c>
      <c r="C164" s="16">
        <f>W99+AF99+AO161+AX99+BG99+BP99+AO223</f>
        <v>1.0782352941176472</v>
      </c>
      <c r="D164" s="16">
        <f t="shared" ref="D164:D223" si="147">X99+AG99+AP161+AY99+BH99+BQ99+AP223</f>
        <v>4.6343414634146338</v>
      </c>
      <c r="E164" s="16">
        <f t="shared" ref="E164:E223" si="148">Y99+AH99+AQ161+AZ99+BI99+BR99+AQ223</f>
        <v>10.015609756097559</v>
      </c>
      <c r="F164" s="16">
        <f t="shared" ref="F164:F223" si="149">Z99+AI99+AR161+BA99+BJ99+BS99+AR223</f>
        <v>14.757721518987342</v>
      </c>
      <c r="G164" s="16">
        <f t="shared" ref="G164:G223" si="150">AA99+AJ99+AS161+BB99+BK99+BT99+AS223</f>
        <v>675.04822784810131</v>
      </c>
      <c r="H164" s="16">
        <f t="shared" ref="H164:H223" si="151">AB99+AK99+AT161+BC99+BL99+BU99+AT223</f>
        <v>6.2075342465753431</v>
      </c>
      <c r="I164" s="16">
        <f t="shared" ref="I164:I223" si="152">AC99+AL99+AU161+BD99+BM99+BV99+AU223</f>
        <v>7.0269230769230786</v>
      </c>
      <c r="J164" s="16">
        <f t="shared" ref="J164:J223" si="153">SUM(B164:I164)</f>
        <v>719.56659320421693</v>
      </c>
      <c r="AM164">
        <v>4</v>
      </c>
      <c r="AN164">
        <f t="shared" ref="AN164:AU164" si="154">IF(AN163+AE101/B$74*(1-B$68)-AN163/B$74&lt;0,0,AN163+AE101/B$74*(1-B$68)-AN163/B$74)</f>
        <v>0.24130934884266642</v>
      </c>
      <c r="AO164">
        <f t="shared" si="154"/>
        <v>0.32605044702094027</v>
      </c>
      <c r="AP164">
        <f t="shared" si="154"/>
        <v>1.4532942441210592</v>
      </c>
      <c r="AQ164">
        <f t="shared" si="154"/>
        <v>2.9613436873926768</v>
      </c>
      <c r="AR164">
        <f t="shared" si="154"/>
        <v>4.2147030696546999</v>
      </c>
      <c r="AS164">
        <f t="shared" si="154"/>
        <v>135.22296432103124</v>
      </c>
      <c r="AT164">
        <f t="shared" si="154"/>
        <v>1.0065008141289971</v>
      </c>
      <c r="AU164">
        <f t="shared" si="154"/>
        <v>0.69093642119246412</v>
      </c>
    </row>
    <row r="165" spans="1:47" hidden="1" x14ac:dyDescent="0.35">
      <c r="A165" s="9">
        <v>2</v>
      </c>
      <c r="B165" s="16">
        <f t="shared" ref="B165:B223" si="155">V100+AE100+AN162+AW100+BF100+BO100+AN224</f>
        <v>1.6150934884266643</v>
      </c>
      <c r="C165" s="16">
        <f t="shared" ref="C165:C223" si="156">W100+AF100+AO162+AX100+BG100+BP100+AO224</f>
        <v>2.1822691760917556</v>
      </c>
      <c r="D165" s="16">
        <f t="shared" si="147"/>
        <v>9.3795673191812945</v>
      </c>
      <c r="E165" s="16">
        <f t="shared" si="148"/>
        <v>20.270859774054813</v>
      </c>
      <c r="F165" s="16">
        <f t="shared" si="149"/>
        <v>29.868546277356536</v>
      </c>
      <c r="G165" s="16">
        <f t="shared" si="150"/>
        <v>641.75650978675333</v>
      </c>
      <c r="H165" s="16">
        <f t="shared" si="151"/>
        <v>12.563594161440296</v>
      </c>
      <c r="I165" s="16">
        <f t="shared" si="152"/>
        <v>14.22197707420241</v>
      </c>
      <c r="J165" s="16">
        <f t="shared" si="153"/>
        <v>731.85841705750704</v>
      </c>
      <c r="AM165">
        <v>5</v>
      </c>
      <c r="AN165">
        <f t="shared" ref="AN165:AU165" si="157">IF(AN164+AE102/B$74*(1-B$68)-AN164/B$74&lt;0,0,AN164+AE102/B$74*(1-B$68)-AN164/B$74)</f>
        <v>0.45988307974413678</v>
      </c>
      <c r="AO165">
        <f t="shared" si="157"/>
        <v>0.62138116259103837</v>
      </c>
      <c r="AP165">
        <f t="shared" si="157"/>
        <v>2.7696624103717631</v>
      </c>
      <c r="AQ165">
        <f t="shared" si="157"/>
        <v>5.6436763087324158</v>
      </c>
      <c r="AR165">
        <f t="shared" si="157"/>
        <v>8.0323064032783158</v>
      </c>
      <c r="AS165">
        <f t="shared" si="157"/>
        <v>133.29265810287208</v>
      </c>
      <c r="AT165">
        <f t="shared" si="157"/>
        <v>2.0269768654089391</v>
      </c>
      <c r="AU165">
        <f t="shared" si="157"/>
        <v>1.4644135972364569</v>
      </c>
    </row>
    <row r="166" spans="1:47" hidden="1" x14ac:dyDescent="0.35">
      <c r="A166" s="9">
        <v>3</v>
      </c>
      <c r="B166" s="16">
        <f t="shared" si="155"/>
        <v>2.4517373090147037</v>
      </c>
      <c r="C166" s="16">
        <f t="shared" si="156"/>
        <v>3.3127189204068639</v>
      </c>
      <c r="D166" s="16">
        <f t="shared" si="147"/>
        <v>14.238330662365236</v>
      </c>
      <c r="E166" s="16">
        <f t="shared" si="148"/>
        <v>30.771483849067724</v>
      </c>
      <c r="F166" s="16">
        <f t="shared" si="149"/>
        <v>45.340922862343874</v>
      </c>
      <c r="G166" s="16">
        <f t="shared" si="150"/>
        <v>600.52346071396494</v>
      </c>
      <c r="H166" s="16">
        <f t="shared" si="151"/>
        <v>19.071733470319852</v>
      </c>
      <c r="I166" s="16">
        <f t="shared" si="152"/>
        <v>21.589184806101134</v>
      </c>
      <c r="J166" s="16">
        <f t="shared" si="153"/>
        <v>737.29957259358434</v>
      </c>
      <c r="AM166">
        <v>6</v>
      </c>
      <c r="AN166">
        <f t="shared" ref="AN166:AU166" si="158">IF(AN165+AE103/B$74*(1-B$68)-AN165/B$74&lt;0,0,AN165+AE103/B$74*(1-B$68)-AN165/B$74)</f>
        <v>0.70733099819950029</v>
      </c>
      <c r="AO166">
        <f t="shared" si="158"/>
        <v>0.9557258732859234</v>
      </c>
      <c r="AP166">
        <f t="shared" si="158"/>
        <v>4.2599264110648551</v>
      </c>
      <c r="AQ166">
        <f t="shared" si="158"/>
        <v>8.6803524043362348</v>
      </c>
      <c r="AR166">
        <f t="shared" si="158"/>
        <v>12.3542255767185</v>
      </c>
      <c r="AS166">
        <f t="shared" si="158"/>
        <v>127.21028268149189</v>
      </c>
      <c r="AT166">
        <f t="shared" si="158"/>
        <v>3.2832257850034634</v>
      </c>
      <c r="AU166">
        <f t="shared" si="158"/>
        <v>2.490690124466783</v>
      </c>
    </row>
    <row r="167" spans="1:47" hidden="1" x14ac:dyDescent="0.35">
      <c r="A167" s="9">
        <v>4</v>
      </c>
      <c r="B167" s="16">
        <f t="shared" si="155"/>
        <v>3.2817992362514117</v>
      </c>
      <c r="C167" s="16">
        <f t="shared" si="156"/>
        <v>4.4342753944042732</v>
      </c>
      <c r="D167" s="16">
        <f t="shared" si="147"/>
        <v>19.053148609786401</v>
      </c>
      <c r="E167" s="16">
        <f t="shared" si="148"/>
        <v>41.196918278652305</v>
      </c>
      <c r="F167" s="16">
        <f t="shared" si="149"/>
        <v>60.718907071096588</v>
      </c>
      <c r="G167" s="16">
        <f t="shared" si="150"/>
        <v>556.55294674223603</v>
      </c>
      <c r="H167" s="16">
        <f t="shared" si="151"/>
        <v>25.649963332921036</v>
      </c>
      <c r="I167" s="16">
        <f t="shared" si="152"/>
        <v>29.088875111831303</v>
      </c>
      <c r="J167" s="16">
        <f t="shared" si="153"/>
        <v>739.97683377717931</v>
      </c>
      <c r="AM167">
        <v>7</v>
      </c>
      <c r="AN167">
        <f t="shared" ref="AN167:AU167" si="159">IF(AN166+AE104/B$74*(1-B$68)-AN166/B$74&lt;0,0,AN166+AE104/B$74*(1-B$68)-AN166/B$74)</f>
        <v>0.96069952313008888</v>
      </c>
      <c r="AO167">
        <f t="shared" si="159"/>
        <v>1.2980703419559578</v>
      </c>
      <c r="AP167">
        <f t="shared" si="159"/>
        <v>5.7858474774846487</v>
      </c>
      <c r="AQ167">
        <f t="shared" si="159"/>
        <v>11.78968606872068</v>
      </c>
      <c r="AR167">
        <f t="shared" si="159"/>
        <v>16.779553915220156</v>
      </c>
      <c r="AS167">
        <f t="shared" si="159"/>
        <v>118.6745665422555</v>
      </c>
      <c r="AT167">
        <f t="shared" si="159"/>
        <v>4.6793280305031812</v>
      </c>
      <c r="AU167">
        <f t="shared" si="159"/>
        <v>3.7185288202954805</v>
      </c>
    </row>
    <row r="168" spans="1:47" hidden="1" x14ac:dyDescent="0.35">
      <c r="A168" s="9">
        <v>5</v>
      </c>
      <c r="B168" s="16">
        <f t="shared" si="155"/>
        <v>4.0785217872990334</v>
      </c>
      <c r="C168" s="16">
        <f t="shared" si="156"/>
        <v>5.5107846352050176</v>
      </c>
      <c r="D168" s="16">
        <f t="shared" si="147"/>
        <v>23.662770236150212</v>
      </c>
      <c r="E168" s="16">
        <f t="shared" si="148"/>
        <v>51.218929336084742</v>
      </c>
      <c r="F168" s="16">
        <f t="shared" si="149"/>
        <v>75.535645470987021</v>
      </c>
      <c r="G168" s="16">
        <f t="shared" si="150"/>
        <v>513.23822047972646</v>
      </c>
      <c r="H168" s="16">
        <f t="shared" si="151"/>
        <v>32.198764534820938</v>
      </c>
      <c r="I168" s="16">
        <f t="shared" si="152"/>
        <v>36.664788264535034</v>
      </c>
      <c r="J168" s="16">
        <f t="shared" si="153"/>
        <v>742.10842474480842</v>
      </c>
      <c r="AM168">
        <v>8</v>
      </c>
      <c r="AN168">
        <f t="shared" ref="AN168:AU168" si="160">IF(AN167+AE105/B$74*(1-B$68)-AN167/B$74&lt;0,0,AN167+AE105/B$74*(1-B$68)-AN167/B$74)</f>
        <v>1.2043673520130569</v>
      </c>
      <c r="AO168">
        <f t="shared" si="160"/>
        <v>1.6273075012825686</v>
      </c>
      <c r="AP168">
        <f t="shared" si="160"/>
        <v>7.2533457525886904</v>
      </c>
      <c r="AQ168">
        <f t="shared" si="160"/>
        <v>14.779972977802384</v>
      </c>
      <c r="AR168">
        <f t="shared" si="160"/>
        <v>21.035450138448276</v>
      </c>
      <c r="AS168">
        <f t="shared" si="160"/>
        <v>109.05468032517197</v>
      </c>
      <c r="AT168">
        <f t="shared" si="160"/>
        <v>6.132789737658392</v>
      </c>
      <c r="AU168">
        <f t="shared" si="160"/>
        <v>5.0925700920003116</v>
      </c>
    </row>
    <row r="169" spans="1:47" hidden="1" x14ac:dyDescent="0.35">
      <c r="A169" s="9">
        <v>6</v>
      </c>
      <c r="B169" s="16">
        <f t="shared" si="155"/>
        <v>4.8233739283312289</v>
      </c>
      <c r="C169" s="16">
        <f t="shared" si="156"/>
        <v>6.5172080278867313</v>
      </c>
      <c r="D169" s="16">
        <f t="shared" si="147"/>
        <v>27.955486236651637</v>
      </c>
      <c r="E169" s="16">
        <f t="shared" si="148"/>
        <v>60.610241314989395</v>
      </c>
      <c r="F169" s="16">
        <f t="shared" si="149"/>
        <v>89.467979356895952</v>
      </c>
      <c r="G169" s="16">
        <f t="shared" si="150"/>
        <v>472.20755636618804</v>
      </c>
      <c r="H169" s="16">
        <f t="shared" si="151"/>
        <v>38.632513017160676</v>
      </c>
      <c r="I169" s="16">
        <f t="shared" si="152"/>
        <v>44.259765268086547</v>
      </c>
      <c r="J169" s="16">
        <f t="shared" si="153"/>
        <v>744.47412351619016</v>
      </c>
      <c r="AM169">
        <v>9</v>
      </c>
      <c r="AN169">
        <f t="shared" ref="AN169:AU169" si="161">IF(AN168+AE106/B$74*(1-B$68)-AN168/B$74&lt;0,0,AN168+AE106/B$74*(1-B$68)-AN168/B$74)</f>
        <v>1.4293451777791109</v>
      </c>
      <c r="AO169">
        <f t="shared" si="161"/>
        <v>1.9312912508249367</v>
      </c>
      <c r="AP169">
        <f t="shared" si="161"/>
        <v>8.608282810803761</v>
      </c>
      <c r="AQ169">
        <f t="shared" si="161"/>
        <v>17.540896528137015</v>
      </c>
      <c r="AR169">
        <f t="shared" si="161"/>
        <v>24.964907233285754</v>
      </c>
      <c r="AS169">
        <f t="shared" si="161"/>
        <v>99.340913048029876</v>
      </c>
      <c r="AT169">
        <f t="shared" si="161"/>
        <v>7.5803764104345737</v>
      </c>
      <c r="AU169">
        <f t="shared" si="161"/>
        <v>6.5606813787025215</v>
      </c>
    </row>
    <row r="170" spans="1:47" hidden="1" x14ac:dyDescent="0.35">
      <c r="A170" s="9">
        <v>7</v>
      </c>
      <c r="B170" s="16">
        <f t="shared" si="155"/>
        <v>5.506594691308476</v>
      </c>
      <c r="C170" s="16">
        <f t="shared" si="156"/>
        <v>7.4403568252752716</v>
      </c>
      <c r="D170" s="16">
        <f t="shared" si="147"/>
        <v>31.873775957816473</v>
      </c>
      <c r="E170" s="16">
        <f t="shared" si="148"/>
        <v>69.249427307581669</v>
      </c>
      <c r="F170" s="16">
        <f t="shared" si="149"/>
        <v>102.33938084263215</v>
      </c>
      <c r="G170" s="16">
        <f t="shared" si="150"/>
        <v>434.21117762646759</v>
      </c>
      <c r="H170" s="16">
        <f t="shared" si="151"/>
        <v>44.88577641497794</v>
      </c>
      <c r="I170" s="16">
        <f t="shared" si="152"/>
        <v>51.820887667649288</v>
      </c>
      <c r="J170" s="16">
        <f t="shared" si="153"/>
        <v>747.32737733370891</v>
      </c>
      <c r="AM170">
        <v>10</v>
      </c>
      <c r="AN170">
        <f t="shared" ref="AN170:AU170" si="162">IF(AN169+AE107/B$74*(1-B$68)-AN169/B$74&lt;0,0,AN169+AE107/B$74*(1-B$68)-AN169/B$74)</f>
        <v>1.6316829300978755</v>
      </c>
      <c r="AO170">
        <f t="shared" si="162"/>
        <v>2.2046843659659481</v>
      </c>
      <c r="AP170">
        <f t="shared" si="162"/>
        <v>9.8268692113040483</v>
      </c>
      <c r="AQ170">
        <f t="shared" si="162"/>
        <v>20.023981532610133</v>
      </c>
      <c r="AR170">
        <f t="shared" si="162"/>
        <v>28.498933369840259</v>
      </c>
      <c r="AS170">
        <f t="shared" si="162"/>
        <v>90.182869631663721</v>
      </c>
      <c r="AT170">
        <f t="shared" si="162"/>
        <v>8.9781282825325768</v>
      </c>
      <c r="AU170">
        <f t="shared" si="162"/>
        <v>8.077657067904882</v>
      </c>
    </row>
    <row r="171" spans="1:47" hidden="1" x14ac:dyDescent="0.35">
      <c r="A171" s="9">
        <v>8</v>
      </c>
      <c r="B171" s="16">
        <f t="shared" si="155"/>
        <v>6.1253049621410378</v>
      </c>
      <c r="C171" s="16">
        <f t="shared" si="156"/>
        <v>8.2763408488902535</v>
      </c>
      <c r="D171" s="16">
        <f t="shared" si="147"/>
        <v>35.403242995596884</v>
      </c>
      <c r="E171" s="16">
        <f t="shared" si="148"/>
        <v>77.097338470348575</v>
      </c>
      <c r="F171" s="16">
        <f t="shared" si="149"/>
        <v>114.08550495628754</v>
      </c>
      <c r="G171" s="16">
        <f t="shared" si="150"/>
        <v>399.65832125144652</v>
      </c>
      <c r="H171" s="16">
        <f t="shared" si="151"/>
        <v>50.910784006079375</v>
      </c>
      <c r="I171" s="16">
        <f t="shared" si="152"/>
        <v>59.300361040083686</v>
      </c>
      <c r="J171" s="16">
        <f t="shared" si="153"/>
        <v>750.8571985308738</v>
      </c>
      <c r="AM171">
        <v>11</v>
      </c>
      <c r="AN171">
        <f t="shared" ref="AN171:AU171" si="163">IF(AN170+AE108/B$74*(1-B$68)-AN170/B$74&lt;0,0,AN170+AE108/B$74*(1-B$68)-AN170/B$74)</f>
        <v>1.8108389072395963</v>
      </c>
      <c r="AO171">
        <f t="shared" si="163"/>
        <v>2.446754914470131</v>
      </c>
      <c r="AP171">
        <f t="shared" si="163"/>
        <v>10.905842535912807</v>
      </c>
      <c r="AQ171">
        <f t="shared" si="163"/>
        <v>22.222580238013858</v>
      </c>
      <c r="AR171">
        <f t="shared" si="163"/>
        <v>31.628067199207628</v>
      </c>
      <c r="AS171">
        <f t="shared" si="163"/>
        <v>81.958636394806106</v>
      </c>
      <c r="AT171">
        <f t="shared" si="163"/>
        <v>10.298743835019501</v>
      </c>
      <c r="AU171">
        <f t="shared" si="163"/>
        <v>9.6066432236497032</v>
      </c>
    </row>
    <row r="172" spans="1:47" hidden="1" x14ac:dyDescent="0.35">
      <c r="A172" s="9">
        <v>9</v>
      </c>
      <c r="B172" s="16">
        <f t="shared" si="155"/>
        <v>6.681410996093307</v>
      </c>
      <c r="C172" s="16">
        <f t="shared" si="156"/>
        <v>9.0277357775608333</v>
      </c>
      <c r="D172" s="16">
        <f t="shared" si="147"/>
        <v>38.559241925311369</v>
      </c>
      <c r="E172" s="16">
        <f t="shared" si="148"/>
        <v>84.172344793298606</v>
      </c>
      <c r="F172" s="16">
        <f t="shared" si="149"/>
        <v>124.72114119734761</v>
      </c>
      <c r="G172" s="16">
        <f t="shared" si="150"/>
        <v>368.81287111383307</v>
      </c>
      <c r="H172" s="16">
        <f t="shared" si="151"/>
        <v>56.674061356980026</v>
      </c>
      <c r="I172" s="16">
        <f t="shared" si="152"/>
        <v>66.655724707017839</v>
      </c>
      <c r="J172" s="16">
        <f t="shared" si="153"/>
        <v>755.30453186744273</v>
      </c>
      <c r="AM172">
        <v>12</v>
      </c>
      <c r="AN172">
        <f t="shared" ref="AN172:AU172" si="164">IF(AN171+AE109/B$74*(1-B$68)-AN171/B$74&lt;0,0,AN171+AE109/B$74*(1-B$68)-AN171/B$74)</f>
        <v>1.9683342274830022</v>
      </c>
      <c r="AO172">
        <f t="shared" si="164"/>
        <v>2.6595581888370501</v>
      </c>
      <c r="AP172">
        <f t="shared" si="164"/>
        <v>11.854363774246508</v>
      </c>
      <c r="AQ172">
        <f t="shared" si="164"/>
        <v>24.155359778605916</v>
      </c>
      <c r="AR172">
        <f t="shared" si="164"/>
        <v>34.378876535313893</v>
      </c>
      <c r="AS172">
        <f t="shared" si="164"/>
        <v>74.846960184232628</v>
      </c>
      <c r="AT172">
        <f t="shared" si="164"/>
        <v>11.528090799018317</v>
      </c>
      <c r="AU172">
        <f t="shared" si="164"/>
        <v>11.11920838753398</v>
      </c>
    </row>
    <row r="173" spans="1:47" hidden="1" x14ac:dyDescent="0.35">
      <c r="A173" s="9">
        <v>10</v>
      </c>
      <c r="B173" s="16">
        <f t="shared" si="155"/>
        <v>7.179866954443904</v>
      </c>
      <c r="C173" s="16">
        <f t="shared" si="156"/>
        <v>9.7012355355268109</v>
      </c>
      <c r="D173" s="16">
        <f t="shared" si="147"/>
        <v>41.375397123447186</v>
      </c>
      <c r="E173" s="16">
        <f t="shared" si="148"/>
        <v>90.530332045183513</v>
      </c>
      <c r="F173" s="16">
        <f t="shared" si="149"/>
        <v>134.3147260476172</v>
      </c>
      <c r="G173" s="16">
        <f t="shared" si="150"/>
        <v>341.82704971488874</v>
      </c>
      <c r="H173" s="16">
        <f t="shared" si="151"/>
        <v>62.154324012717218</v>
      </c>
      <c r="I173" s="16">
        <f t="shared" si="152"/>
        <v>73.850447627873237</v>
      </c>
      <c r="J173" s="16">
        <f t="shared" si="153"/>
        <v>760.93337906169779</v>
      </c>
      <c r="AM173">
        <v>13</v>
      </c>
      <c r="AN173">
        <f t="shared" ref="AN173:AU173" si="165">IF(AN172+AE110/B$74*(1-B$68)-AN172/B$74&lt;0,0,AN172+AE110/B$74*(1-B$68)-AN172/B$74)</f>
        <v>2.1067642949783632</v>
      </c>
      <c r="AO173">
        <f t="shared" si="165"/>
        <v>2.8466010266072086</v>
      </c>
      <c r="AP173">
        <f t="shared" si="165"/>
        <v>12.688063841273197</v>
      </c>
      <c r="AQ173">
        <f t="shared" si="165"/>
        <v>25.854170904195627</v>
      </c>
      <c r="AR173">
        <f t="shared" si="165"/>
        <v>36.796692642329319</v>
      </c>
      <c r="AS173">
        <f t="shared" si="165"/>
        <v>68.890253030565191</v>
      </c>
      <c r="AT173">
        <f t="shared" si="165"/>
        <v>12.661751483552225</v>
      </c>
      <c r="AU173">
        <f t="shared" si="165"/>
        <v>12.594666489178813</v>
      </c>
    </row>
    <row r="174" spans="1:47" hidden="1" x14ac:dyDescent="0.35">
      <c r="A174" s="9">
        <v>11</v>
      </c>
      <c r="B174" s="16">
        <f t="shared" si="155"/>
        <v>7.6273451932643264</v>
      </c>
      <c r="C174" s="16">
        <f t="shared" si="156"/>
        <v>10.305855623804741</v>
      </c>
      <c r="D174" s="16">
        <f t="shared" si="147"/>
        <v>43.894842226495008</v>
      </c>
      <c r="E174" s="16">
        <f t="shared" si="148"/>
        <v>96.249359102511576</v>
      </c>
      <c r="F174" s="16">
        <f t="shared" si="149"/>
        <v>142.96871177026037</v>
      </c>
      <c r="G174" s="16">
        <f t="shared" si="150"/>
        <v>318.73241096619012</v>
      </c>
      <c r="H174" s="16">
        <f t="shared" si="151"/>
        <v>67.341334363049924</v>
      </c>
      <c r="I174" s="16">
        <f t="shared" si="152"/>
        <v>80.854797866943088</v>
      </c>
      <c r="J174" s="16">
        <f t="shared" si="153"/>
        <v>767.97465711251914</v>
      </c>
      <c r="AM174">
        <v>14</v>
      </c>
      <c r="AN174">
        <f t="shared" ref="AN174:AU174" si="166">IF(AN173+AE111/B$74*(1-B$68)-AN173/B$74&lt;0,0,AN173+AE111/B$74*(1-B$68)-AN173/B$74)</f>
        <v>2.2291325767951453</v>
      </c>
      <c r="AO174">
        <f t="shared" si="166"/>
        <v>3.0119416285312561</v>
      </c>
      <c r="AP174">
        <f t="shared" si="166"/>
        <v>13.425031225588103</v>
      </c>
      <c r="AQ174">
        <f t="shared" si="166"/>
        <v>27.355872104887538</v>
      </c>
      <c r="AR174">
        <f t="shared" si="166"/>
        <v>38.933974001195487</v>
      </c>
      <c r="AS174">
        <f t="shared" si="166"/>
        <v>64.04452237785577</v>
      </c>
      <c r="AT174">
        <f t="shared" si="166"/>
        <v>13.702015081467275</v>
      </c>
      <c r="AU174">
        <f t="shared" si="166"/>
        <v>14.019040801186827</v>
      </c>
    </row>
    <row r="175" spans="1:47" hidden="1" x14ac:dyDescent="0.35">
      <c r="A175" s="9">
        <v>12</v>
      </c>
      <c r="B175" s="16">
        <f t="shared" si="155"/>
        <v>8.031256703437176</v>
      </c>
      <c r="C175" s="16">
        <f t="shared" si="156"/>
        <v>10.851609566121436</v>
      </c>
      <c r="D175" s="16">
        <f t="shared" si="147"/>
        <v>46.163984541093043</v>
      </c>
      <c r="E175" s="16">
        <f t="shared" si="148"/>
        <v>101.41807270105434</v>
      </c>
      <c r="F175" s="16">
        <f t="shared" si="149"/>
        <v>150.80406312913783</v>
      </c>
      <c r="G175" s="16">
        <f t="shared" si="150"/>
        <v>299.43770537060004</v>
      </c>
      <c r="H175" s="16">
        <f t="shared" si="151"/>
        <v>72.234991177228025</v>
      </c>
      <c r="I175" s="16">
        <f t="shared" si="152"/>
        <v>87.646598203126345</v>
      </c>
      <c r="J175" s="16">
        <f t="shared" si="153"/>
        <v>776.58828139179832</v>
      </c>
      <c r="AM175">
        <v>15</v>
      </c>
      <c r="AN175">
        <f t="shared" ref="AN175:AU175" si="167">IF(AN174+AE112/B$74*(1-B$68)-AN174/B$74&lt;0,0,AN174+AE112/B$74*(1-B$68)-AN174/B$74)</f>
        <v>2.3384375222073199</v>
      </c>
      <c r="AO175">
        <f t="shared" si="167"/>
        <v>3.1596314154548275</v>
      </c>
      <c r="AP175">
        <f t="shared" si="167"/>
        <v>14.083324195932374</v>
      </c>
      <c r="AQ175">
        <f t="shared" si="167"/>
        <v>28.697260292496424</v>
      </c>
      <c r="AR175">
        <f t="shared" si="167"/>
        <v>40.843091452162966</v>
      </c>
      <c r="AS175">
        <f t="shared" si="167"/>
        <v>60.216365172511203</v>
      </c>
      <c r="AT175">
        <f t="shared" si="167"/>
        <v>14.655455100864366</v>
      </c>
      <c r="AU175">
        <f t="shared" si="167"/>
        <v>15.383910174928884</v>
      </c>
    </row>
    <row r="176" spans="1:47" hidden="1" x14ac:dyDescent="0.35">
      <c r="A176" s="9">
        <v>13</v>
      </c>
      <c r="B176" s="16">
        <f t="shared" si="155"/>
        <v>8.3990606634043719</v>
      </c>
      <c r="C176" s="16">
        <f t="shared" si="156"/>
        <v>11.348575995886932</v>
      </c>
      <c r="D176" s="16">
        <f t="shared" si="147"/>
        <v>48.228353522123761</v>
      </c>
      <c r="E176" s="16">
        <f t="shared" si="148"/>
        <v>106.12722556461452</v>
      </c>
      <c r="F176" s="16">
        <f t="shared" si="149"/>
        <v>157.94816594795975</v>
      </c>
      <c r="G176" s="16">
        <f t="shared" si="150"/>
        <v>283.74382868127492</v>
      </c>
      <c r="H176" s="16">
        <f t="shared" si="151"/>
        <v>76.844186458134928</v>
      </c>
      <c r="I176" s="16">
        <f t="shared" si="152"/>
        <v>94.211585090001762</v>
      </c>
      <c r="J176" s="16">
        <f t="shared" si="153"/>
        <v>786.85098192340104</v>
      </c>
      <c r="AM176">
        <v>16</v>
      </c>
      <c r="AN176">
        <f t="shared" ref="AN176:AU176" si="168">IF(AN175+AE113/B$74*(1-B$68)-AN175/B$74&lt;0,0,AN175+AE113/B$74*(1-B$68)-AN175/B$74)</f>
        <v>2.437441800286309</v>
      </c>
      <c r="AO176">
        <f t="shared" si="168"/>
        <v>3.2934032286044559</v>
      </c>
      <c r="AP176">
        <f t="shared" si="168"/>
        <v>14.67958102628571</v>
      </c>
      <c r="AQ176">
        <f t="shared" si="168"/>
        <v>29.912238888726613</v>
      </c>
      <c r="AR176">
        <f t="shared" si="168"/>
        <v>42.572297704343953</v>
      </c>
      <c r="AS176">
        <f t="shared" si="168"/>
        <v>57.288868618897922</v>
      </c>
      <c r="AT176">
        <f t="shared" si="168"/>
        <v>15.531087383570737</v>
      </c>
      <c r="AU176">
        <f t="shared" si="168"/>
        <v>16.68527982520979</v>
      </c>
    </row>
    <row r="177" spans="1:47" hidden="1" x14ac:dyDescent="0.35">
      <c r="A177" s="9">
        <v>14</v>
      </c>
      <c r="B177" s="16">
        <f t="shared" si="155"/>
        <v>8.7378099465040151</v>
      </c>
      <c r="C177" s="16">
        <f t="shared" si="156"/>
        <v>11.806284558412106</v>
      </c>
      <c r="D177" s="16">
        <f t="shared" si="147"/>
        <v>50.130071542290345</v>
      </c>
      <c r="E177" s="16">
        <f t="shared" si="148"/>
        <v>110.46382920700347</v>
      </c>
      <c r="F177" s="16">
        <f t="shared" si="149"/>
        <v>164.52589556438971</v>
      </c>
      <c r="G177" s="16">
        <f t="shared" si="150"/>
        <v>271.37071713974109</v>
      </c>
      <c r="H177" s="16">
        <f t="shared" si="151"/>
        <v>81.185309512046189</v>
      </c>
      <c r="I177" s="16">
        <f t="shared" si="152"/>
        <v>100.54327284239206</v>
      </c>
      <c r="J177" s="16">
        <f t="shared" si="153"/>
        <v>798.76319031277899</v>
      </c>
      <c r="AM177">
        <v>17</v>
      </c>
      <c r="AN177">
        <f t="shared" ref="AN177:AU177" si="169">IF(AN176+AE114/B$74*(1-B$68)-AN176/B$74&lt;0,0,AN176+AE114/B$74*(1-B$68)-AN176/B$74)</f>
        <v>2.5285641507540118</v>
      </c>
      <c r="AO177">
        <f t="shared" si="169"/>
        <v>3.4165252014831955</v>
      </c>
      <c r="AP177">
        <f t="shared" si="169"/>
        <v>15.228368663733761</v>
      </c>
      <c r="AQ177">
        <f t="shared" si="169"/>
        <v>31.030490620920595</v>
      </c>
      <c r="AR177">
        <f t="shared" si="169"/>
        <v>44.16383840540805</v>
      </c>
      <c r="AS177">
        <f t="shared" si="169"/>
        <v>55.138746533774651</v>
      </c>
      <c r="AT177">
        <f t="shared" si="169"/>
        <v>16.339038335901364</v>
      </c>
      <c r="AU177">
        <f t="shared" si="169"/>
        <v>17.922553886550347</v>
      </c>
    </row>
    <row r="178" spans="1:47" hidden="1" x14ac:dyDescent="0.35">
      <c r="A178" s="9">
        <v>15</v>
      </c>
      <c r="B178" s="16">
        <f t="shared" si="155"/>
        <v>9.053883614663004</v>
      </c>
      <c r="C178" s="16">
        <f t="shared" si="156"/>
        <v>12.233354463863547</v>
      </c>
      <c r="D178" s="16">
        <f t="shared" si="147"/>
        <v>51.906526279638904</v>
      </c>
      <c r="E178" s="16">
        <f t="shared" si="148"/>
        <v>114.50750354418571</v>
      </c>
      <c r="F178" s="16">
        <f t="shared" si="149"/>
        <v>170.6535906142586</v>
      </c>
      <c r="G178" s="16">
        <f t="shared" si="150"/>
        <v>261.98819030123963</v>
      </c>
      <c r="H178" s="16">
        <f t="shared" si="151"/>
        <v>85.280498885081926</v>
      </c>
      <c r="I178" s="16">
        <f t="shared" si="152"/>
        <v>106.64236799023298</v>
      </c>
      <c r="J178" s="16">
        <f t="shared" si="153"/>
        <v>812.26591569316429</v>
      </c>
      <c r="AM178">
        <v>18</v>
      </c>
      <c r="AN178">
        <f t="shared" ref="AN178:AU178" si="170">IF(AN177+AE115/B$74*(1-B$68)-AN177/B$74&lt;0,0,AN177+AE115/B$74*(1-B$68)-AN177/B$74)</f>
        <v>2.6138483754051238</v>
      </c>
      <c r="AO178">
        <f t="shared" si="170"/>
        <v>3.5317588619472149</v>
      </c>
      <c r="AP178">
        <f t="shared" si="170"/>
        <v>15.741995978192261</v>
      </c>
      <c r="AQ178">
        <f t="shared" si="170"/>
        <v>32.077096985390192</v>
      </c>
      <c r="AR178">
        <f t="shared" si="170"/>
        <v>45.653410546537664</v>
      </c>
      <c r="AS178">
        <f t="shared" si="170"/>
        <v>53.646940562229176</v>
      </c>
      <c r="AT178">
        <f t="shared" si="170"/>
        <v>17.089630169953832</v>
      </c>
      <c r="AU178">
        <f t="shared" si="170"/>
        <v>19.097645293567641</v>
      </c>
    </row>
    <row r="179" spans="1:47" hidden="1" x14ac:dyDescent="0.35">
      <c r="A179" s="9">
        <v>16</v>
      </c>
      <c r="B179" s="16">
        <f t="shared" si="155"/>
        <v>9.3528604717268742</v>
      </c>
      <c r="C179" s="16">
        <f t="shared" si="156"/>
        <v>12.637323636057321</v>
      </c>
      <c r="D179" s="16">
        <f t="shared" si="147"/>
        <v>53.589885417081121</v>
      </c>
      <c r="E179" s="16">
        <f t="shared" si="148"/>
        <v>118.32856695592831</v>
      </c>
      <c r="F179" s="16">
        <f t="shared" si="149"/>
        <v>176.4355250698928</v>
      </c>
      <c r="G179" s="16">
        <f t="shared" si="150"/>
        <v>255.24463443241706</v>
      </c>
      <c r="H179" s="16">
        <f t="shared" si="151"/>
        <v>89.155825559000348</v>
      </c>
      <c r="I179" s="16">
        <f t="shared" si="152"/>
        <v>112.51585422885439</v>
      </c>
      <c r="J179" s="16">
        <f t="shared" si="153"/>
        <v>827.26047577095824</v>
      </c>
      <c r="AM179">
        <v>19</v>
      </c>
      <c r="AN179">
        <f t="shared" ref="AN179:AU179" si="171">IF(AN178+AE116/B$74*(1-B$68)-AN178/B$74&lt;0,0,AN178+AE116/B$74*(1-B$68)-AN178/B$74)</f>
        <v>2.6949771465795203</v>
      </c>
      <c r="AO179">
        <f t="shared" si="171"/>
        <v>3.6413777898277022</v>
      </c>
      <c r="AP179">
        <f t="shared" si="171"/>
        <v>16.230596924429275</v>
      </c>
      <c r="AQ179">
        <f t="shared" si="171"/>
        <v>33.072707704724017</v>
      </c>
      <c r="AR179">
        <f t="shared" si="171"/>
        <v>47.070403640862338</v>
      </c>
      <c r="AS179">
        <f t="shared" si="171"/>
        <v>52.70457625940378</v>
      </c>
      <c r="AT179">
        <f t="shared" si="171"/>
        <v>17.792789729348506</v>
      </c>
      <c r="AU179">
        <f t="shared" si="171"/>
        <v>20.214232776371489</v>
      </c>
    </row>
    <row r="180" spans="1:47" hidden="1" x14ac:dyDescent="0.35">
      <c r="A180" s="9">
        <v>17</v>
      </c>
      <c r="B180" s="16">
        <f t="shared" si="155"/>
        <v>9.6394923415672817</v>
      </c>
      <c r="C180" s="16">
        <f t="shared" si="156"/>
        <v>13.024612606584718</v>
      </c>
      <c r="D180" s="16">
        <f t="shared" si="147"/>
        <v>55.207162904493345</v>
      </c>
      <c r="E180" s="16">
        <f t="shared" si="148"/>
        <v>121.98741374988991</v>
      </c>
      <c r="F180" s="16">
        <f t="shared" si="149"/>
        <v>181.96235628426149</v>
      </c>
      <c r="G180" s="16">
        <f t="shared" si="150"/>
        <v>250.79022593146897</v>
      </c>
      <c r="H180" s="16">
        <f t="shared" si="151"/>
        <v>92.839582213999464</v>
      </c>
      <c r="I180" s="16">
        <f t="shared" si="152"/>
        <v>118.17588879410938</v>
      </c>
      <c r="J180" s="16">
        <f t="shared" si="153"/>
        <v>843.62673482637456</v>
      </c>
      <c r="AM180">
        <v>20</v>
      </c>
      <c r="AN180">
        <f t="shared" ref="AN180:AU180" si="172">IF(AN179+AE117/B$74*(1-B$68)-AN179/B$74&lt;0,0,AN179+AE117/B$74*(1-B$68)-AN179/B$74)</f>
        <v>2.7733089255166514</v>
      </c>
      <c r="AO180">
        <f t="shared" si="172"/>
        <v>3.747217499979377</v>
      </c>
      <c r="AP180">
        <f t="shared" si="172"/>
        <v>16.702352884184151</v>
      </c>
      <c r="AQ180">
        <f t="shared" si="172"/>
        <v>34.033993789122491</v>
      </c>
      <c r="AR180">
        <f t="shared" si="172"/>
        <v>48.438544538516055</v>
      </c>
      <c r="AS180">
        <f t="shared" si="172"/>
        <v>52.215764854605318</v>
      </c>
      <c r="AT180">
        <f t="shared" si="172"/>
        <v>18.457697879789471</v>
      </c>
      <c r="AU180">
        <f t="shared" si="172"/>
        <v>21.277159662453208</v>
      </c>
    </row>
    <row r="181" spans="1:47" hidden="1" x14ac:dyDescent="0.35">
      <c r="A181" s="9">
        <v>18</v>
      </c>
      <c r="B181" s="16">
        <f t="shared" si="155"/>
        <v>9.9177422309984244</v>
      </c>
      <c r="C181" s="16">
        <f t="shared" si="156"/>
        <v>13.40057607947819</v>
      </c>
      <c r="D181" s="16">
        <f t="shared" si="147"/>
        <v>56.7806139864351</v>
      </c>
      <c r="E181" s="16">
        <f t="shared" si="148"/>
        <v>125.53476829354599</v>
      </c>
      <c r="F181" s="16">
        <f t="shared" si="149"/>
        <v>187.31100248944858</v>
      </c>
      <c r="G181" s="16">
        <f t="shared" si="150"/>
        <v>248.29365548034207</v>
      </c>
      <c r="H181" s="16">
        <f t="shared" si="151"/>
        <v>96.360802553557264</v>
      </c>
      <c r="I181" s="16">
        <f t="shared" si="152"/>
        <v>123.63863775429581</v>
      </c>
      <c r="J181" s="16">
        <f t="shared" si="153"/>
        <v>861.23779886810144</v>
      </c>
      <c r="AM181">
        <v>21</v>
      </c>
      <c r="AN181">
        <f t="shared" ref="AN181:AU181" si="173">IF(AN180+AE118/B$74*(1-B$68)-AN180/B$74&lt;0,0,AN180+AE118/B$74*(1-B$68)-AN180/B$74)</f>
        <v>2.84992420089206</v>
      </c>
      <c r="AO181">
        <f t="shared" si="173"/>
        <v>3.8507379184985604</v>
      </c>
      <c r="AP181">
        <f t="shared" si="173"/>
        <v>17.163771139418962</v>
      </c>
      <c r="AQ181">
        <f t="shared" si="173"/>
        <v>34.974214974828584</v>
      </c>
      <c r="AR181">
        <f t="shared" si="173"/>
        <v>49.776705027763043</v>
      </c>
      <c r="AS181">
        <f t="shared" si="173"/>
        <v>52.098367743457572</v>
      </c>
      <c r="AT181">
        <f t="shared" si="173"/>
        <v>19.092610724860894</v>
      </c>
      <c r="AU181">
        <f t="shared" si="173"/>
        <v>22.291961083966193</v>
      </c>
    </row>
    <row r="182" spans="1:47" hidden="1" x14ac:dyDescent="0.35">
      <c r="A182" s="9">
        <v>19</v>
      </c>
      <c r="B182" s="16">
        <f t="shared" si="155"/>
        <v>10.19086000708902</v>
      </c>
      <c r="C182" s="16">
        <f t="shared" si="156"/>
        <v>13.769605184279948</v>
      </c>
      <c r="D182" s="16">
        <f t="shared" si="147"/>
        <v>58.328297720386857</v>
      </c>
      <c r="E182" s="16">
        <f t="shared" si="148"/>
        <v>129.01247530305386</v>
      </c>
      <c r="F182" s="16">
        <f t="shared" si="149"/>
        <v>192.54545467359338</v>
      </c>
      <c r="G182" s="16">
        <f t="shared" si="150"/>
        <v>247.4527208943168</v>
      </c>
      <c r="H182" s="16">
        <f t="shared" si="151"/>
        <v>99.748075299438227</v>
      </c>
      <c r="I182" s="16">
        <f t="shared" si="152"/>
        <v>128.92314890203045</v>
      </c>
      <c r="J182" s="16">
        <f t="shared" si="153"/>
        <v>879.97063798418856</v>
      </c>
      <c r="AM182">
        <v>22</v>
      </c>
      <c r="AN182">
        <f t="shared" ref="AN182:AU182" si="174">IF(AN181+AE119/B$74*(1-B$68)-AN181/B$74&lt;0,0,AN181+AE119/B$74*(1-B$68)-AN181/B$74)</f>
        <v>2.9256728336884383</v>
      </c>
      <c r="AO182">
        <f t="shared" si="174"/>
        <v>3.9530873537895532</v>
      </c>
      <c r="AP182">
        <f t="shared" si="174"/>
        <v>17.619970008509569</v>
      </c>
      <c r="AQ182">
        <f t="shared" si="174"/>
        <v>35.903800739474754</v>
      </c>
      <c r="AR182">
        <f t="shared" si="174"/>
        <v>51.099728759335065</v>
      </c>
      <c r="AS182">
        <f t="shared" si="174"/>
        <v>52.283526275055273</v>
      </c>
      <c r="AT182">
        <f t="shared" si="174"/>
        <v>19.704798464892352</v>
      </c>
      <c r="AU182">
        <f t="shared" si="174"/>
        <v>23.264502582859695</v>
      </c>
    </row>
    <row r="183" spans="1:47" hidden="1" x14ac:dyDescent="0.35">
      <c r="A183" s="9">
        <v>20</v>
      </c>
      <c r="B183" s="16">
        <f t="shared" si="155"/>
        <v>10.461475552174056</v>
      </c>
      <c r="C183" s="16">
        <f t="shared" si="156"/>
        <v>14.135253344489938</v>
      </c>
      <c r="D183" s="16">
        <f t="shared" si="147"/>
        <v>59.864697278806204</v>
      </c>
      <c r="E183" s="16">
        <f t="shared" si="148"/>
        <v>132.45456618073408</v>
      </c>
      <c r="F183" s="16">
        <f t="shared" si="149"/>
        <v>197.71812049990695</v>
      </c>
      <c r="G183" s="16">
        <f t="shared" si="150"/>
        <v>247.99984294042093</v>
      </c>
      <c r="H183" s="16">
        <f t="shared" si="151"/>
        <v>103.02866708577554</v>
      </c>
      <c r="I183" s="16">
        <f t="shared" si="152"/>
        <v>134.05032879160876</v>
      </c>
      <c r="J183" s="16">
        <f t="shared" si="153"/>
        <v>899.71295167391634</v>
      </c>
      <c r="AM183">
        <v>23</v>
      </c>
      <c r="AN183">
        <f t="shared" ref="AN183:AU183" si="175">IF(AN182+AE120/B$74*(1-B$68)-AN182/B$74&lt;0,0,AN182+AE120/B$74*(1-B$68)-AN182/B$74)</f>
        <v>3.001218035219559</v>
      </c>
      <c r="AO183">
        <f t="shared" si="175"/>
        <v>4.0551619184412884</v>
      </c>
      <c r="AP183">
        <f t="shared" si="175"/>
        <v>18.074943705478621</v>
      </c>
      <c r="AQ183">
        <f t="shared" si="175"/>
        <v>36.830889999546706</v>
      </c>
      <c r="AR183">
        <f t="shared" si="175"/>
        <v>52.419199365500816</v>
      </c>
      <c r="AS183">
        <f t="shared" si="175"/>
        <v>52.714511517717519</v>
      </c>
      <c r="AT183">
        <f t="shared" si="175"/>
        <v>20.300560822219801</v>
      </c>
      <c r="AU183">
        <f t="shared" si="175"/>
        <v>24.200712269110873</v>
      </c>
    </row>
    <row r="184" spans="1:47" hidden="1" x14ac:dyDescent="0.35">
      <c r="A184" s="9">
        <v>21</v>
      </c>
      <c r="B184" s="16">
        <f t="shared" si="155"/>
        <v>10.731695776497387</v>
      </c>
      <c r="C184" s="16">
        <f t="shared" si="156"/>
        <v>14.50036735833681</v>
      </c>
      <c r="D184" s="16">
        <f t="shared" si="147"/>
        <v>61.4013287344752</v>
      </c>
      <c r="E184" s="16">
        <f t="shared" si="148"/>
        <v>135.888417753022</v>
      </c>
      <c r="F184" s="16">
        <f t="shared" si="149"/>
        <v>202.87140158849877</v>
      </c>
      <c r="G184" s="16">
        <f t="shared" si="150"/>
        <v>249.70376106652225</v>
      </c>
      <c r="H184" s="16">
        <f t="shared" si="151"/>
        <v>106.22793331672761</v>
      </c>
      <c r="I184" s="16">
        <f t="shared" si="152"/>
        <v>139.04206164223842</v>
      </c>
      <c r="J184" s="16">
        <f t="shared" si="153"/>
        <v>920.36696723631849</v>
      </c>
      <c r="AM184">
        <v>24</v>
      </c>
      <c r="AN184">
        <f t="shared" ref="AN184:AU184" si="176">IF(AN183+AE121/B$74*(1-B$68)-AN183/B$74&lt;0,0,AN183+AE121/B$74*(1-B$68)-AN183/B$74)</f>
        <v>3.0770748979040321</v>
      </c>
      <c r="AO184">
        <f t="shared" si="176"/>
        <v>4.1576575909318088</v>
      </c>
      <c r="AP184">
        <f t="shared" si="176"/>
        <v>18.53179439296817</v>
      </c>
      <c r="AQ184">
        <f t="shared" si="176"/>
        <v>37.761803959297772</v>
      </c>
      <c r="AR184">
        <f t="shared" si="176"/>
        <v>53.744113437599523</v>
      </c>
      <c r="AS184">
        <f t="shared" si="176"/>
        <v>53.345262212131104</v>
      </c>
      <c r="AT184">
        <f t="shared" si="176"/>
        <v>20.885288943744364</v>
      </c>
      <c r="AU184">
        <f t="shared" si="176"/>
        <v>25.106389467760067</v>
      </c>
    </row>
    <row r="185" spans="1:47" hidden="1" x14ac:dyDescent="0.35">
      <c r="A185" s="9">
        <v>22</v>
      </c>
      <c r="B185" s="16">
        <f t="shared" si="155"/>
        <v>11.003197005396554</v>
      </c>
      <c r="C185" s="16">
        <f t="shared" si="156"/>
        <v>14.867212229759607</v>
      </c>
      <c r="D185" s="16">
        <f t="shared" si="147"/>
        <v>62.947298803891854</v>
      </c>
      <c r="E185" s="16">
        <f t="shared" si="148"/>
        <v>139.33588430891854</v>
      </c>
      <c r="F185" s="16">
        <f t="shared" si="149"/>
        <v>208.03930075633434</v>
      </c>
      <c r="G185" s="16">
        <f t="shared" si="150"/>
        <v>252.36859503636052</v>
      </c>
      <c r="H185" s="16">
        <f t="shared" si="151"/>
        <v>109.3689758790003</v>
      </c>
      <c r="I185" s="16">
        <f t="shared" si="152"/>
        <v>143.92048508472774</v>
      </c>
      <c r="J185" s="16">
        <f t="shared" si="153"/>
        <v>941.85094910438943</v>
      </c>
      <c r="AM185">
        <v>25</v>
      </c>
      <c r="AN185">
        <f t="shared" ref="AN185:AU185" si="177">IF(AN184+AE122/B$74*(1-B$68)-AN184/B$74&lt;0,0,AN184+AE122/B$74*(1-B$68)-AN184/B$74)</f>
        <v>3.1536428484928907</v>
      </c>
      <c r="AO185">
        <f t="shared" si="177"/>
        <v>4.2611140655222393</v>
      </c>
      <c r="AP185">
        <f t="shared" si="177"/>
        <v>18.992927632971586</v>
      </c>
      <c r="AQ185">
        <f t="shared" si="177"/>
        <v>38.701444376133622</v>
      </c>
      <c r="AR185">
        <f t="shared" si="177"/>
        <v>55.081447353304711</v>
      </c>
      <c r="AS185">
        <f t="shared" si="177"/>
        <v>54.138844045929517</v>
      </c>
      <c r="AT185">
        <f t="shared" si="177"/>
        <v>21.463552468939067</v>
      </c>
      <c r="AU185">
        <f t="shared" si="177"/>
        <v>25.987074431335891</v>
      </c>
    </row>
    <row r="186" spans="1:47" hidden="1" x14ac:dyDescent="0.35">
      <c r="A186" s="9">
        <v>23</v>
      </c>
      <c r="B186" s="16">
        <f t="shared" si="155"/>
        <v>11.277308075931774</v>
      </c>
      <c r="C186" s="16">
        <f t="shared" si="156"/>
        <v>15.237583446250145</v>
      </c>
      <c r="D186" s="16">
        <f t="shared" si="147"/>
        <v>64.509792694386647</v>
      </c>
      <c r="E186" s="16">
        <f t="shared" si="148"/>
        <v>142.81433370558784</v>
      </c>
      <c r="F186" s="16">
        <f t="shared" si="149"/>
        <v>213.24893359198578</v>
      </c>
      <c r="G186" s="16">
        <f t="shared" si="150"/>
        <v>255.83126227683778</v>
      </c>
      <c r="H186" s="16">
        <f t="shared" si="151"/>
        <v>112.47249836795868</v>
      </c>
      <c r="I186" s="16">
        <f t="shared" si="152"/>
        <v>148.70742151721217</v>
      </c>
      <c r="J186" s="16">
        <f t="shared" si="153"/>
        <v>964.09913367615081</v>
      </c>
      <c r="AM186">
        <v>26</v>
      </c>
      <c r="AN186">
        <f t="shared" ref="AN186:AU186" si="178">IF(AN185+AE123/B$74*(1-B$68)-AN185/B$74&lt;0,0,AN185+AE123/B$74*(1-B$68)-AN185/B$74)</f>
        <v>3.231232211643114</v>
      </c>
      <c r="AO186">
        <f t="shared" si="178"/>
        <v>4.3659506442148244</v>
      </c>
      <c r="AP186">
        <f t="shared" si="178"/>
        <v>19.460212366911833</v>
      </c>
      <c r="AQ186">
        <f t="shared" si="178"/>
        <v>39.6536195482756</v>
      </c>
      <c r="AR186">
        <f t="shared" si="178"/>
        <v>56.436621235337014</v>
      </c>
      <c r="AS186">
        <f t="shared" si="178"/>
        <v>55.06596882076169</v>
      </c>
      <c r="AT186">
        <f t="shared" si="178"/>
        <v>22.039197208313535</v>
      </c>
      <c r="AU186">
        <f t="shared" si="178"/>
        <v>26.847965710507356</v>
      </c>
    </row>
    <row r="187" spans="1:47" hidden="1" x14ac:dyDescent="0.35">
      <c r="A187" s="9">
        <v>24</v>
      </c>
      <c r="B187" s="16">
        <f t="shared" si="155"/>
        <v>11.55508212680898</v>
      </c>
      <c r="C187" s="16">
        <f t="shared" si="156"/>
        <v>15.612903979390286</v>
      </c>
      <c r="D187" s="16">
        <f t="shared" si="147"/>
        <v>66.09448666353299</v>
      </c>
      <c r="E187" s="16">
        <f t="shared" si="148"/>
        <v>146.33755404502665</v>
      </c>
      <c r="F187" s="16">
        <f t="shared" si="149"/>
        <v>218.52187690449773</v>
      </c>
      <c r="G187" s="16">
        <f t="shared" si="150"/>
        <v>259.95801020607797</v>
      </c>
      <c r="H187" s="16">
        <f t="shared" si="151"/>
        <v>115.55680947088345</v>
      </c>
      <c r="I187" s="16">
        <f t="shared" si="152"/>
        <v>153.42395342252411</v>
      </c>
      <c r="J187" s="16">
        <f t="shared" si="153"/>
        <v>987.06067681874219</v>
      </c>
      <c r="AM187">
        <v>27</v>
      </c>
      <c r="AN187">
        <f t="shared" ref="AN187:AU187" si="179">IF(AN186+AE124/B$74*(1-B$68)-AN186/B$74&lt;0,0,AN186+AE124/B$74*(1-B$68)-AN186/B$74)</f>
        <v>3.3100854836008011</v>
      </c>
      <c r="AO187">
        <f t="shared" si="179"/>
        <v>4.4724949811589791</v>
      </c>
      <c r="AP187">
        <f t="shared" si="179"/>
        <v>19.935109037164491</v>
      </c>
      <c r="AQ187">
        <f t="shared" si="179"/>
        <v>40.621305384991381</v>
      </c>
      <c r="AR187">
        <f t="shared" si="179"/>
        <v>57.813870517083942</v>
      </c>
      <c r="AS187">
        <f t="shared" si="179"/>
        <v>56.103648099638626</v>
      </c>
      <c r="AT187">
        <f t="shared" si="179"/>
        <v>22.61544391867838</v>
      </c>
      <c r="AU187">
        <f t="shared" si="179"/>
        <v>27.6938738679791</v>
      </c>
    </row>
    <row r="188" spans="1:47" hidden="1" x14ac:dyDescent="0.35">
      <c r="A188" s="9">
        <v>25</v>
      </c>
      <c r="B188" s="16">
        <f t="shared" si="155"/>
        <v>11.837356774864768</v>
      </c>
      <c r="C188" s="16">
        <f t="shared" si="156"/>
        <v>15.994305593636392</v>
      </c>
      <c r="D188" s="16">
        <f t="shared" si="147"/>
        <v>67.705888009249037</v>
      </c>
      <c r="E188" s="16">
        <f t="shared" si="148"/>
        <v>149.91652123723145</v>
      </c>
      <c r="F188" s="16">
        <f t="shared" si="149"/>
        <v>223.87532688027468</v>
      </c>
      <c r="G188" s="16">
        <f t="shared" si="150"/>
        <v>264.64060646816262</v>
      </c>
      <c r="H188" s="16">
        <f t="shared" si="151"/>
        <v>118.6379300250677</v>
      </c>
      <c r="I188" s="16">
        <f t="shared" si="152"/>
        <v>158.09012519952881</v>
      </c>
      <c r="J188" s="16">
        <f t="shared" si="153"/>
        <v>1010.6980601880155</v>
      </c>
      <c r="AM188">
        <v>28</v>
      </c>
      <c r="AN188">
        <f t="shared" ref="AN188:AU188" si="180">IF(AN187+AE125/B$74*(1-B$68)-AN187/B$74&lt;0,0,AN187+AE125/B$74*(1-B$68)-AN187/B$74)</f>
        <v>3.3903940782447384</v>
      </c>
      <c r="AO188">
        <f t="shared" si="180"/>
        <v>4.5810057094372754</v>
      </c>
      <c r="AP188">
        <f t="shared" si="180"/>
        <v>20.418770440708293</v>
      </c>
      <c r="AQ188">
        <f t="shared" si="180"/>
        <v>41.606850913719569</v>
      </c>
      <c r="AR188">
        <f t="shared" si="180"/>
        <v>59.216538428579327</v>
      </c>
      <c r="AS188">
        <f t="shared" si="180"/>
        <v>57.23401423444836</v>
      </c>
      <c r="AT188">
        <f t="shared" si="180"/>
        <v>23.194982315562989</v>
      </c>
      <c r="AU188">
        <f t="shared" si="180"/>
        <v>28.529202213955713</v>
      </c>
    </row>
    <row r="189" spans="1:47" hidden="1" x14ac:dyDescent="0.35">
      <c r="A189" s="9">
        <v>26</v>
      </c>
      <c r="B189" s="16">
        <f t="shared" si="155"/>
        <v>12.12480337966894</v>
      </c>
      <c r="C189" s="16">
        <f t="shared" si="156"/>
        <v>16.382695411273161</v>
      </c>
      <c r="D189" s="16">
        <f t="shared" si="147"/>
        <v>69.347609564618921</v>
      </c>
      <c r="E189" s="16">
        <f t="shared" si="148"/>
        <v>153.56003236518464</v>
      </c>
      <c r="F189" s="16">
        <f t="shared" si="149"/>
        <v>229.32306559324905</v>
      </c>
      <c r="G189" s="16">
        <f t="shared" si="150"/>
        <v>269.79254905504752</v>
      </c>
      <c r="H189" s="16">
        <f t="shared" si="151"/>
        <v>121.72976648928375</v>
      </c>
      <c r="I189" s="16">
        <f t="shared" si="152"/>
        <v>162.72475163972351</v>
      </c>
      <c r="J189" s="16">
        <f t="shared" si="153"/>
        <v>1034.9852734980495</v>
      </c>
      <c r="AM189">
        <v>29</v>
      </c>
      <c r="AN189">
        <f t="shared" ref="AN189:AU189" si="181">IF(AN188+AE126/B$74*(1-B$68)-AN188/B$74&lt;0,0,AN188+AE126/B$74*(1-B$68)-AN188/B$74)</f>
        <v>3.4723113259792662</v>
      </c>
      <c r="AO189">
        <f t="shared" si="181"/>
        <v>4.691690004806131</v>
      </c>
      <c r="AP189">
        <f t="shared" si="181"/>
        <v>20.912120015425554</v>
      </c>
      <c r="AQ189">
        <f t="shared" si="181"/>
        <v>42.612137802232908</v>
      </c>
      <c r="AR189">
        <f t="shared" si="181"/>
        <v>60.647303034842011</v>
      </c>
      <c r="AS189">
        <f t="shared" si="181"/>
        <v>58.443315749238693</v>
      </c>
      <c r="AT189">
        <f t="shared" si="181"/>
        <v>23.780057035244894</v>
      </c>
      <c r="AU189">
        <f t="shared" si="181"/>
        <v>29.357947043215496</v>
      </c>
    </row>
    <row r="190" spans="1:47" hidden="1" x14ac:dyDescent="0.35">
      <c r="A190" s="9">
        <v>27</v>
      </c>
      <c r="B190" s="16">
        <f t="shared" si="155"/>
        <v>12.417966615231798</v>
      </c>
      <c r="C190" s="16">
        <f t="shared" si="156"/>
        <v>16.778809380598474</v>
      </c>
      <c r="D190" s="16">
        <f t="shared" si="147"/>
        <v>71.022587640063094</v>
      </c>
      <c r="E190" s="16">
        <f t="shared" si="148"/>
        <v>157.27521773472012</v>
      </c>
      <c r="F190" s="16">
        <f t="shared" si="149"/>
        <v>234.87624951060585</v>
      </c>
      <c r="G190" s="16">
        <f t="shared" si="150"/>
        <v>275.34551809383413</v>
      </c>
      <c r="H190" s="16">
        <f t="shared" si="151"/>
        <v>124.84432140519121</v>
      </c>
      <c r="I190" s="16">
        <f t="shared" si="152"/>
        <v>167.34531305411576</v>
      </c>
      <c r="J190" s="16">
        <f t="shared" si="153"/>
        <v>1059.9059834343602</v>
      </c>
      <c r="AM190">
        <v>30</v>
      </c>
      <c r="AN190">
        <f t="shared" ref="AN190:AU190" si="182">IF(AN189+AE127/B$74*(1-B$68)-AN189/B$74&lt;0,0,AN189+AE127/B$74*(1-B$68)-AN189/B$74)</f>
        <v>3.5559624478282066</v>
      </c>
      <c r="AO190">
        <f t="shared" si="182"/>
        <v>4.8047170624127267</v>
      </c>
      <c r="AP190">
        <f t="shared" si="182"/>
        <v>21.415911909442055</v>
      </c>
      <c r="AQ190">
        <f t="shared" si="182"/>
        <v>43.638702760527117</v>
      </c>
      <c r="AR190">
        <f t="shared" si="182"/>
        <v>62.108351443151562</v>
      </c>
      <c r="AS190">
        <f t="shared" si="182"/>
        <v>59.721078948806465</v>
      </c>
      <c r="AT190">
        <f t="shared" si="182"/>
        <v>24.372544011876222</v>
      </c>
      <c r="AU190">
        <f t="shared" si="182"/>
        <v>30.183711423869838</v>
      </c>
    </row>
    <row r="191" spans="1:47" hidden="1" x14ac:dyDescent="0.35">
      <c r="A191" s="9">
        <v>28</v>
      </c>
      <c r="B191" s="16">
        <f t="shared" si="155"/>
        <v>12.717295762491599</v>
      </c>
      <c r="C191" s="16">
        <f t="shared" si="156"/>
        <v>17.18325455745769</v>
      </c>
      <c r="D191" s="16">
        <f t="shared" si="147"/>
        <v>72.733252679247215</v>
      </c>
      <c r="E191" s="16">
        <f t="shared" si="148"/>
        <v>161.06794798212238</v>
      </c>
      <c r="F191" s="16">
        <f t="shared" si="149"/>
        <v>240.54404109095995</v>
      </c>
      <c r="G191" s="16">
        <f t="shared" si="150"/>
        <v>281.24618882324683</v>
      </c>
      <c r="H191" s="16">
        <f t="shared" si="151"/>
        <v>127.99191883247896</v>
      </c>
      <c r="I191" s="16">
        <f t="shared" si="152"/>
        <v>171.96791835821406</v>
      </c>
      <c r="J191" s="16">
        <f t="shared" si="153"/>
        <v>1085.4518180862187</v>
      </c>
      <c r="AM191">
        <v>31</v>
      </c>
      <c r="AN191">
        <f t="shared" ref="AN191:AU191" si="183">IF(AN190+AE128/B$74*(1-B$68)-AN190/B$74&lt;0,0,AN190+AE128/B$74*(1-B$68)-AN190/B$74)</f>
        <v>3.6414521346342026</v>
      </c>
      <c r="AO191">
        <f t="shared" si="183"/>
        <v>4.9202283375972993</v>
      </c>
      <c r="AP191">
        <f t="shared" si="183"/>
        <v>21.930776627128033</v>
      </c>
      <c r="AQ191">
        <f t="shared" si="183"/>
        <v>44.68783055260937</v>
      </c>
      <c r="AR191">
        <f t="shared" si="183"/>
        <v>63.60151218115503</v>
      </c>
      <c r="AS191">
        <f t="shared" si="183"/>
        <v>61.059419709163038</v>
      </c>
      <c r="AT191">
        <f t="shared" si="183"/>
        <v>24.974016884224437</v>
      </c>
      <c r="AU191">
        <f t="shared" si="183"/>
        <v>31.009727918705906</v>
      </c>
    </row>
    <row r="192" spans="1:47" hidden="1" x14ac:dyDescent="0.35">
      <c r="A192" s="9">
        <v>29</v>
      </c>
      <c r="B192" s="16">
        <f t="shared" si="155"/>
        <v>13.023169133402906</v>
      </c>
      <c r="C192" s="16">
        <f t="shared" si="156"/>
        <v>17.596542106389158</v>
      </c>
      <c r="D192" s="16">
        <f t="shared" si="147"/>
        <v>74.481661337569591</v>
      </c>
      <c r="E192" s="16">
        <f t="shared" si="148"/>
        <v>164.94315327796838</v>
      </c>
      <c r="F192" s="16">
        <f t="shared" si="149"/>
        <v>246.33410710312427</v>
      </c>
      <c r="G192" s="16">
        <f t="shared" si="150"/>
        <v>287.45345475926308</v>
      </c>
      <c r="H192" s="16">
        <f t="shared" si="151"/>
        <v>131.18142917509829</v>
      </c>
      <c r="I192" s="16">
        <f t="shared" si="152"/>
        <v>176.60731951059677</v>
      </c>
      <c r="J192" s="16">
        <f t="shared" si="153"/>
        <v>1111.6208364034123</v>
      </c>
      <c r="AM192">
        <v>32</v>
      </c>
      <c r="AN192">
        <f t="shared" ref="AN192:AU192" si="184">IF(AN191+AE129/B$74*(1-B$68)-AN191/B$74&lt;0,0,AN191+AE129/B$74*(1-B$68)-AN191/B$74)</f>
        <v>3.7288702592930445</v>
      </c>
      <c r="AO192">
        <f t="shared" si="184"/>
        <v>5.0383452641044917</v>
      </c>
      <c r="AP192">
        <f t="shared" si="184"/>
        <v>22.45725543123514</v>
      </c>
      <c r="AQ192">
        <f t="shared" si="184"/>
        <v>45.76062409692809</v>
      </c>
      <c r="AR192">
        <f t="shared" si="184"/>
        <v>65.128354966609237</v>
      </c>
      <c r="AS192">
        <f t="shared" si="184"/>
        <v>62.452486103088646</v>
      </c>
      <c r="AT192">
        <f t="shared" si="184"/>
        <v>25.585803761279585</v>
      </c>
      <c r="AU192">
        <f t="shared" si="184"/>
        <v>31.838886723113212</v>
      </c>
    </row>
    <row r="193" spans="1:47" hidden="1" x14ac:dyDescent="0.35">
      <c r="A193" s="9">
        <v>30</v>
      </c>
      <c r="B193" s="16">
        <f t="shared" si="155"/>
        <v>13.335912924968394</v>
      </c>
      <c r="C193" s="16">
        <f t="shared" si="156"/>
        <v>18.019112775664951</v>
      </c>
      <c r="D193" s="16">
        <f t="shared" si="147"/>
        <v>76.269597697017318</v>
      </c>
      <c r="E193" s="16">
        <f t="shared" si="148"/>
        <v>168.90507069727857</v>
      </c>
      <c r="F193" s="16">
        <f t="shared" si="149"/>
        <v>252.25300684633581</v>
      </c>
      <c r="G193" s="16">
        <f t="shared" si="150"/>
        <v>293.93606425446706</v>
      </c>
      <c r="H193" s="16">
        <f t="shared" si="151"/>
        <v>134.42048307339533</v>
      </c>
      <c r="I193" s="16">
        <f t="shared" si="152"/>
        <v>181.27696312152685</v>
      </c>
      <c r="J193" s="16">
        <f t="shared" si="153"/>
        <v>1138.4162113906543</v>
      </c>
      <c r="AM193">
        <v>33</v>
      </c>
      <c r="AN193">
        <f t="shared" ref="AN193:AU193" si="185">IF(AN192+AE130/B$74*(1-B$68)-AN192/B$74&lt;0,0,AN192+AE130/B$74*(1-B$68)-AN192/B$74)</f>
        <v>3.8182961520404461</v>
      </c>
      <c r="AO193">
        <f t="shared" si="185"/>
        <v>5.1591750307313431</v>
      </c>
      <c r="AP193">
        <f t="shared" si="185"/>
        <v>22.995826090965032</v>
      </c>
      <c r="AQ193">
        <f t="shared" si="185"/>
        <v>46.85805693261004</v>
      </c>
      <c r="AR193">
        <f t="shared" si="185"/>
        <v>66.690265379433015</v>
      </c>
      <c r="AS193">
        <f t="shared" si="185"/>
        <v>63.896012027624181</v>
      </c>
      <c r="AT193">
        <f t="shared" si="185"/>
        <v>26.209035086487141</v>
      </c>
      <c r="AU193">
        <f t="shared" si="185"/>
        <v>32.673766600588642</v>
      </c>
    </row>
    <row r="194" spans="1:47" hidden="1" x14ac:dyDescent="0.35">
      <c r="A194" s="9">
        <v>31</v>
      </c>
      <c r="B194" s="16">
        <f t="shared" si="155"/>
        <v>13.655815637862531</v>
      </c>
      <c r="C194" s="16">
        <f t="shared" si="156"/>
        <v>18.451356379332175</v>
      </c>
      <c r="D194" s="16">
        <f t="shared" si="147"/>
        <v>78.098650179527795</v>
      </c>
      <c r="E194" s="16">
        <f t="shared" si="148"/>
        <v>172.95743403219015</v>
      </c>
      <c r="F194" s="16">
        <f t="shared" si="149"/>
        <v>258.30649138570271</v>
      </c>
      <c r="G194" s="16">
        <f t="shared" si="150"/>
        <v>300.6706461184981</v>
      </c>
      <c r="H194" s="16">
        <f t="shared" si="151"/>
        <v>137.71566812432269</v>
      </c>
      <c r="I194" s="16">
        <f t="shared" si="152"/>
        <v>185.98906750507544</v>
      </c>
      <c r="J194" s="16">
        <f t="shared" si="153"/>
        <v>1165.8451293625114</v>
      </c>
      <c r="AM194">
        <v>34</v>
      </c>
      <c r="AN194">
        <f t="shared" ref="AN194:AU194" si="186">IF(AN193+AE131/B$74*(1-B$68)-AN193/B$74&lt;0,0,AN193+AE131/B$74*(1-B$68)-AN193/B$74)</f>
        <v>3.9098017815590485</v>
      </c>
      <c r="AO194">
        <f t="shared" si="186"/>
        <v>5.2828148795501537</v>
      </c>
      <c r="AP194">
        <f t="shared" si="186"/>
        <v>23.54692204030086</v>
      </c>
      <c r="AQ194">
        <f t="shared" si="186"/>
        <v>47.981012257944272</v>
      </c>
      <c r="AR194">
        <f t="shared" si="186"/>
        <v>68.288500422842773</v>
      </c>
      <c r="AS194">
        <f t="shared" si="186"/>
        <v>65.386963120770901</v>
      </c>
      <c r="AT194">
        <f t="shared" si="186"/>
        <v>26.844683543894362</v>
      </c>
      <c r="AU194">
        <f t="shared" si="186"/>
        <v>33.516666713692054</v>
      </c>
    </row>
    <row r="195" spans="1:47" hidden="1" x14ac:dyDescent="0.35">
      <c r="A195" s="9">
        <v>32</v>
      </c>
      <c r="B195" s="16">
        <f t="shared" si="155"/>
        <v>13.983139015928868</v>
      </c>
      <c r="C195" s="16">
        <f t="shared" si="156"/>
        <v>18.893626578355907</v>
      </c>
      <c r="D195" s="16">
        <f t="shared" si="147"/>
        <v>79.970269578812662</v>
      </c>
      <c r="E195" s="16">
        <f t="shared" si="148"/>
        <v>177.10361822257278</v>
      </c>
      <c r="F195" s="16">
        <f t="shared" si="149"/>
        <v>264.49973212590254</v>
      </c>
      <c r="G195" s="16">
        <f t="shared" si="150"/>
        <v>307.64008528452939</v>
      </c>
      <c r="H195" s="16">
        <f t="shared" si="151"/>
        <v>141.07270522815745</v>
      </c>
      <c r="I195" s="16">
        <f t="shared" si="152"/>
        <v>190.75471575969766</v>
      </c>
      <c r="J195" s="16">
        <f t="shared" si="153"/>
        <v>1193.9178917939573</v>
      </c>
      <c r="AM195">
        <v>35</v>
      </c>
      <c r="AN195">
        <f t="shared" ref="AN195:AU195" si="187">IF(AN194+AE132/B$74*(1-B$68)-AN194/B$74&lt;0,0,AN194+AE132/B$74*(1-B$68)-AN194/B$74)</f>
        <v>4.003454110508808</v>
      </c>
      <c r="AO195">
        <f t="shared" si="187"/>
        <v>5.4093552886353002</v>
      </c>
      <c r="AP195">
        <f t="shared" si="187"/>
        <v>24.110946564273853</v>
      </c>
      <c r="AQ195">
        <f t="shared" si="187"/>
        <v>49.130311837405721</v>
      </c>
      <c r="AR195">
        <f t="shared" si="187"/>
        <v>69.92422966498755</v>
      </c>
      <c r="AS195">
        <f t="shared" si="187"/>
        <v>66.92325818945902</v>
      </c>
      <c r="AT195">
        <f t="shared" si="187"/>
        <v>27.49359701711743</v>
      </c>
      <c r="AU195">
        <f t="shared" si="187"/>
        <v>34.369638011907313</v>
      </c>
    </row>
    <row r="196" spans="1:47" hidden="1" x14ac:dyDescent="0.35">
      <c r="A196" s="9">
        <v>33</v>
      </c>
      <c r="B196" s="16">
        <f t="shared" si="155"/>
        <v>14.318126290983901</v>
      </c>
      <c r="C196" s="16">
        <f t="shared" si="156"/>
        <v>19.346252020767722</v>
      </c>
      <c r="D196" s="16">
        <f t="shared" si="147"/>
        <v>81.885812586769134</v>
      </c>
      <c r="E196" s="16">
        <f t="shared" si="148"/>
        <v>181.34674848258152</v>
      </c>
      <c r="F196" s="16">
        <f t="shared" si="149"/>
        <v>270.83749408700726</v>
      </c>
      <c r="G196" s="16">
        <f t="shared" si="150"/>
        <v>314.83220345265829</v>
      </c>
      <c r="H196" s="16">
        <f t="shared" si="151"/>
        <v>144.49660351322751</v>
      </c>
      <c r="I196" s="16">
        <f t="shared" si="152"/>
        <v>195.5839575294423</v>
      </c>
      <c r="J196" s="16">
        <f t="shared" si="153"/>
        <v>1222.6471979634377</v>
      </c>
      <c r="AM196">
        <v>36</v>
      </c>
      <c r="AN196">
        <f t="shared" ref="AN196:AU196" si="188">IF(AN195+AE133/B$74*(1-B$68)-AN195/B$74&lt;0,0,AN195+AE133/B$74*(1-B$68)-AN195/B$74)</f>
        <v>4.099316833076637</v>
      </c>
      <c r="AO196">
        <f t="shared" si="188"/>
        <v>5.5388823197917416</v>
      </c>
      <c r="AP196">
        <f t="shared" si="188"/>
        <v>24.688283263418619</v>
      </c>
      <c r="AQ196">
        <f t="shared" si="188"/>
        <v>50.306737324831019</v>
      </c>
      <c r="AR196">
        <f t="shared" si="188"/>
        <v>71.598565586947686</v>
      </c>
      <c r="AS196">
        <f t="shared" si="188"/>
        <v>68.503551620062481</v>
      </c>
      <c r="AT196">
        <f t="shared" si="188"/>
        <v>28.156525594525377</v>
      </c>
      <c r="AU196">
        <f t="shared" si="188"/>
        <v>35.234513273716331</v>
      </c>
    </row>
    <row r="197" spans="1:47" hidden="1" x14ac:dyDescent="0.35">
      <c r="A197" s="9">
        <v>34</v>
      </c>
      <c r="B197" s="16">
        <f t="shared" si="155"/>
        <v>14.66100836296245</v>
      </c>
      <c r="C197" s="16">
        <f t="shared" si="156"/>
        <v>19.809544692105394</v>
      </c>
      <c r="D197" s="16">
        <f t="shared" si="147"/>
        <v>83.846574284537141</v>
      </c>
      <c r="E197" s="16">
        <f t="shared" si="148"/>
        <v>185.68978227551094</v>
      </c>
      <c r="F197" s="16">
        <f t="shared" si="149"/>
        <v>277.32426643591685</v>
      </c>
      <c r="G197" s="16">
        <f t="shared" si="150"/>
        <v>322.23869906866668</v>
      </c>
      <c r="H197" s="16">
        <f t="shared" si="151"/>
        <v>147.99179423760427</v>
      </c>
      <c r="I197" s="16">
        <f t="shared" si="152"/>
        <v>200.48591387869061</v>
      </c>
      <c r="J197" s="16">
        <f t="shared" si="153"/>
        <v>1252.0475832359944</v>
      </c>
      <c r="AM197">
        <v>37</v>
      </c>
      <c r="AN197">
        <f t="shared" ref="AN197:AU197" si="189">IF(AN196+AE134/B$74*(1-B$68)-AN196/B$74&lt;0,0,AN196+AE134/B$74*(1-B$68)-AN196/B$74)</f>
        <v>4.1974516531609796</v>
      </c>
      <c r="AO197">
        <f t="shared" si="189"/>
        <v>5.6714793456022967</v>
      </c>
      <c r="AP197">
        <f t="shared" si="189"/>
        <v>25.279303751685809</v>
      </c>
      <c r="AQ197">
        <f t="shared" si="189"/>
        <v>51.511045949275001</v>
      </c>
      <c r="AR197">
        <f t="shared" si="189"/>
        <v>73.312585907474769</v>
      </c>
      <c r="AS197">
        <f t="shared" si="189"/>
        <v>70.127064506255422</v>
      </c>
      <c r="AT197">
        <f t="shared" si="189"/>
        <v>28.834143546826816</v>
      </c>
      <c r="AU197">
        <f t="shared" si="189"/>
        <v>36.11293523151037</v>
      </c>
    </row>
    <row r="198" spans="1:47" hidden="1" x14ac:dyDescent="0.35">
      <c r="A198" s="9">
        <v>35</v>
      </c>
      <c r="B198" s="16">
        <f t="shared" si="155"/>
        <v>15.012008412916604</v>
      </c>
      <c r="C198" s="16">
        <f t="shared" si="156"/>
        <v>20.283806148368086</v>
      </c>
      <c r="D198" s="16">
        <f t="shared" si="147"/>
        <v>85.853812309438581</v>
      </c>
      <c r="E198" s="16">
        <f t="shared" si="148"/>
        <v>190.13557061202786</v>
      </c>
      <c r="F198" s="16">
        <f t="shared" si="149"/>
        <v>283.96436032449969</v>
      </c>
      <c r="G198" s="16">
        <f t="shared" si="150"/>
        <v>329.85430365932285</v>
      </c>
      <c r="H198" s="16">
        <f t="shared" si="151"/>
        <v>151.56224497369607</v>
      </c>
      <c r="I198" s="16">
        <f t="shared" si="152"/>
        <v>205.46888120164851</v>
      </c>
      <c r="J198" s="16">
        <f t="shared" si="153"/>
        <v>1282.1349876419181</v>
      </c>
      <c r="AM198">
        <v>38</v>
      </c>
      <c r="AN198">
        <f t="shared" ref="AN198:AU198" si="190">IF(AN197+AE135/B$74*(1-B$68)-AN197/B$74&lt;0,0,AN197+AE135/B$74*(1-B$68)-AN197/B$74)</f>
        <v>4.2979192232150254</v>
      </c>
      <c r="AO198">
        <f t="shared" si="190"/>
        <v>5.8072283179663433</v>
      </c>
      <c r="AP198">
        <f t="shared" si="190"/>
        <v>25.884373310659136</v>
      </c>
      <c r="AQ198">
        <f t="shared" si="190"/>
        <v>52.743982036476538</v>
      </c>
      <c r="AR198">
        <f t="shared" si="190"/>
        <v>75.067349980803812</v>
      </c>
      <c r="AS198">
        <f t="shared" si="190"/>
        <v>71.793454339677737</v>
      </c>
      <c r="AT198">
        <f t="shared" si="190"/>
        <v>29.527067110402484</v>
      </c>
      <c r="AU198">
        <f t="shared" si="190"/>
        <v>37.006382455076377</v>
      </c>
    </row>
    <row r="199" spans="1:47" hidden="1" x14ac:dyDescent="0.35">
      <c r="A199" s="9">
        <v>36</v>
      </c>
      <c r="B199" s="16">
        <f t="shared" si="155"/>
        <v>15.371345336275605</v>
      </c>
      <c r="C199" s="16">
        <f t="shared" si="156"/>
        <v>20.769332154941168</v>
      </c>
      <c r="D199" s="16">
        <f t="shared" si="147"/>
        <v>87.908764790185032</v>
      </c>
      <c r="E199" s="16">
        <f t="shared" si="148"/>
        <v>194.68690373827275</v>
      </c>
      <c r="F199" s="16">
        <f t="shared" si="149"/>
        <v>290.76198195105093</v>
      </c>
      <c r="G199" s="16">
        <f t="shared" si="150"/>
        <v>337.67611590259588</v>
      </c>
      <c r="H199" s="16">
        <f t="shared" si="151"/>
        <v>155.21155589050881</v>
      </c>
      <c r="I199" s="16">
        <f t="shared" si="152"/>
        <v>210.54043129988372</v>
      </c>
      <c r="J199" s="16">
        <f t="shared" si="153"/>
        <v>1312.9264310637141</v>
      </c>
      <c r="AM199">
        <v>39</v>
      </c>
      <c r="AN199">
        <f t="shared" ref="AN199:AU199" si="191">IF(AN198+AE136/B$74*(1-B$68)-AN198/B$74&lt;0,0,AN198+AE136/B$74*(1-B$68)-AN198/B$74)</f>
        <v>4.4007798338189676</v>
      </c>
      <c r="AO199">
        <f t="shared" si="191"/>
        <v>5.9462106998305844</v>
      </c>
      <c r="AP199">
        <f t="shared" si="191"/>
        <v>26.503855042529182</v>
      </c>
      <c r="AQ199">
        <f t="shared" si="191"/>
        <v>54.006285471276087</v>
      </c>
      <c r="AR199">
        <f t="shared" si="191"/>
        <v>76.863910840705074</v>
      </c>
      <c r="AS199">
        <f t="shared" si="191"/>
        <v>73.50271498540063</v>
      </c>
      <c r="AT199">
        <f t="shared" si="191"/>
        <v>30.235868807071675</v>
      </c>
      <c r="AU199">
        <f t="shared" si="191"/>
        <v>37.916192849681416</v>
      </c>
    </row>
    <row r="200" spans="1:47" hidden="1" x14ac:dyDescent="0.35">
      <c r="A200" s="9">
        <v>37</v>
      </c>
      <c r="B200" s="16">
        <f t="shared" si="155"/>
        <v>15.739236294513521</v>
      </c>
      <c r="C200" s="16">
        <f t="shared" si="156"/>
        <v>21.266416134338257</v>
      </c>
      <c r="D200" s="16">
        <f t="shared" si="147"/>
        <v>90.012663648330459</v>
      </c>
      <c r="E200" s="16">
        <f t="shared" si="148"/>
        <v>199.34654512894065</v>
      </c>
      <c r="F200" s="16">
        <f t="shared" si="149"/>
        <v>297.72128699647277</v>
      </c>
      <c r="G200" s="16">
        <f t="shared" si="150"/>
        <v>345.70307985104347</v>
      </c>
      <c r="H200" s="16">
        <f t="shared" si="151"/>
        <v>158.94304017532826</v>
      </c>
      <c r="I200" s="16">
        <f t="shared" si="152"/>
        <v>215.70750572499506</v>
      </c>
      <c r="J200" s="16">
        <f t="shared" si="153"/>
        <v>1344.4397739539625</v>
      </c>
      <c r="AM200">
        <v>40</v>
      </c>
      <c r="AN200">
        <f t="shared" ref="AN200:AU200" si="192">IF(AN199+AE137/B$74*(1-B$68)-AN199/B$74&lt;0,0,AN199+AE137/B$74*(1-B$68)-AN199/B$74)</f>
        <v>4.5060939210885058</v>
      </c>
      <c r="AO200">
        <f t="shared" si="192"/>
        <v>6.0885081507852252</v>
      </c>
      <c r="AP200">
        <f t="shared" si="192"/>
        <v>27.138112925979335</v>
      </c>
      <c r="AQ200">
        <f t="shared" si="192"/>
        <v>55.298697924523012</v>
      </c>
      <c r="AR200">
        <f t="shared" si="192"/>
        <v>78.703324062868319</v>
      </c>
      <c r="AS200">
        <f t="shared" si="192"/>
        <v>75.2551002785778</v>
      </c>
      <c r="AT200">
        <f t="shared" si="192"/>
        <v>30.961088928473366</v>
      </c>
      <c r="AU200">
        <f t="shared" si="192"/>
        <v>38.84358475277817</v>
      </c>
    </row>
    <row r="201" spans="1:47" hidden="1" x14ac:dyDescent="0.35">
      <c r="A201" s="9">
        <v>38</v>
      </c>
      <c r="B201" s="16">
        <f t="shared" si="155"/>
        <v>16.115898612389092</v>
      </c>
      <c r="C201" s="16">
        <f t="shared" si="156"/>
        <v>21.775351729698667</v>
      </c>
      <c r="D201" s="16">
        <f t="shared" si="147"/>
        <v>92.166744475418525</v>
      </c>
      <c r="E201" s="16">
        <f t="shared" si="148"/>
        <v>204.11725677882745</v>
      </c>
      <c r="F201" s="16">
        <f t="shared" si="149"/>
        <v>304.84642116066254</v>
      </c>
      <c r="G201" s="16">
        <f>AA136+AJ136+AS198+BB136+BK136+BT136+AS260</f>
        <v>353.93557881872567</v>
      </c>
      <c r="H201" s="16">
        <f t="shared" si="151"/>
        <v>162.75979067285675</v>
      </c>
      <c r="I201" s="16">
        <f t="shared" si="152"/>
        <v>220.97650323215524</v>
      </c>
      <c r="J201" s="16">
        <f t="shared" si="153"/>
        <v>1376.693545480734</v>
      </c>
      <c r="AM201">
        <v>41</v>
      </c>
      <c r="AN201">
        <f t="shared" ref="AN201:AU201" si="193">IF(AN200+AE138/B$74*(1-B$68)-AN200/B$74&lt;0,0,AN200+AE138/B$74*(1-B$68)-AN200/B$74)</f>
        <v>4.6139224416034228</v>
      </c>
      <c r="AO201">
        <f t="shared" si="193"/>
        <v>6.2342030336569927</v>
      </c>
      <c r="AP201">
        <f t="shared" si="193"/>
        <v>27.787514074206676</v>
      </c>
      <c r="AQ201">
        <f t="shared" si="193"/>
        <v>56.621967454191889</v>
      </c>
      <c r="AR201">
        <f t="shared" si="193"/>
        <v>80.586654313396039</v>
      </c>
      <c r="AS201">
        <f t="shared" si="193"/>
        <v>77.051065934371792</v>
      </c>
      <c r="AT201">
        <f t="shared" si="193"/>
        <v>31.703244716767266</v>
      </c>
      <c r="AU201">
        <f t="shared" si="193"/>
        <v>39.789675701039087</v>
      </c>
    </row>
    <row r="202" spans="1:47" hidden="1" x14ac:dyDescent="0.35">
      <c r="A202" s="9">
        <v>39</v>
      </c>
      <c r="B202" s="16">
        <f t="shared" si="155"/>
        <v>16.501551192347829</v>
      </c>
      <c r="C202" s="16">
        <f t="shared" si="156"/>
        <v>22.296434715887937</v>
      </c>
      <c r="D202" s="16">
        <f t="shared" si="147"/>
        <v>94.372253894072784</v>
      </c>
      <c r="E202" s="16">
        <f t="shared" si="148"/>
        <v>209.00181806088639</v>
      </c>
      <c r="F202" s="16">
        <f t="shared" si="149"/>
        <v>312.14155039393927</v>
      </c>
      <c r="G202" s="16">
        <f>AA137+AJ137+AS199+BB137+BK137+BT137+AS261</f>
        <v>362.37512122132813</v>
      </c>
      <c r="H202" s="16">
        <f t="shared" si="151"/>
        <v>166.66473473429485</v>
      </c>
      <c r="I202" s="16">
        <f t="shared" si="152"/>
        <v>226.35335975772657</v>
      </c>
      <c r="J202" s="16">
        <f t="shared" si="153"/>
        <v>1409.7068239704838</v>
      </c>
      <c r="AM202">
        <v>42</v>
      </c>
      <c r="AN202">
        <f t="shared" ref="AN202:AU202" si="194">IF(AN201+AE139/B$74*(1-B$68)-AN201/B$74&lt;0,0,AN201+AE139/B$74*(1-B$68)-AN201/B$74)</f>
        <v>4.7243271514359337</v>
      </c>
      <c r="AO202">
        <f t="shared" si="194"/>
        <v>6.38337879152445</v>
      </c>
      <c r="AP202">
        <f t="shared" si="194"/>
        <v>28.452430415380249</v>
      </c>
      <c r="AQ202">
        <f t="shared" si="194"/>
        <v>57.97685192961309</v>
      </c>
      <c r="AR202">
        <f t="shared" si="194"/>
        <v>82.514980222305653</v>
      </c>
      <c r="AS202">
        <f t="shared" si="194"/>
        <v>78.891225580707939</v>
      </c>
      <c r="AT202">
        <f t="shared" si="194"/>
        <v>32.462837686035179</v>
      </c>
      <c r="AU202">
        <f t="shared" si="194"/>
        <v>40.755498996498837</v>
      </c>
    </row>
    <row r="203" spans="1:47" hidden="1" x14ac:dyDescent="0.35">
      <c r="A203" s="9">
        <v>40</v>
      </c>
      <c r="B203" s="16">
        <f t="shared" si="155"/>
        <v>16.896415574723232</v>
      </c>
      <c r="C203" s="16">
        <f t="shared" si="156"/>
        <v>22.829964432012162</v>
      </c>
      <c r="D203" s="16">
        <f t="shared" si="147"/>
        <v>96.630455080416496</v>
      </c>
      <c r="E203" s="16">
        <f t="shared" si="148"/>
        <v>214.00303985563852</v>
      </c>
      <c r="F203" s="16">
        <f t="shared" si="149"/>
        <v>319.61088353520677</v>
      </c>
      <c r="G203" s="16">
        <f t="shared" si="150"/>
        <v>371.02409893910453</v>
      </c>
      <c r="H203" s="16">
        <f t="shared" si="151"/>
        <v>170.66067911183475</v>
      </c>
      <c r="I203" s="16">
        <f t="shared" si="152"/>
        <v>231.84362075259793</v>
      </c>
      <c r="J203" s="16">
        <f t="shared" si="153"/>
        <v>1443.4991572815343</v>
      </c>
      <c r="AM203">
        <v>43</v>
      </c>
      <c r="AN203">
        <f t="shared" ref="AN203:AU203" si="195">IF(AN202+AE140/B$74*(1-B$68)-AN202/B$74&lt;0,0,AN202+AE140/B$74*(1-B$68)-AN202/B$74)</f>
        <v>4.83737081607749</v>
      </c>
      <c r="AO203">
        <f t="shared" si="195"/>
        <v>6.5361202313652065</v>
      </c>
      <c r="AP203">
        <f t="shared" si="195"/>
        <v>29.133239956932812</v>
      </c>
      <c r="AQ203">
        <f t="shared" si="195"/>
        <v>59.364121607690365</v>
      </c>
      <c r="AR203">
        <f t="shared" si="195"/>
        <v>84.489398050105677</v>
      </c>
      <c r="AS203">
        <f t="shared" si="195"/>
        <v>80.776317630935225</v>
      </c>
      <c r="AT203">
        <f t="shared" si="195"/>
        <v>33.24035945188939</v>
      </c>
      <c r="AU203">
        <f t="shared" si="195"/>
        <v>41.742018234803638</v>
      </c>
    </row>
    <row r="204" spans="1:47" hidden="1" x14ac:dyDescent="0.35">
      <c r="A204" s="9">
        <v>41</v>
      </c>
      <c r="B204" s="16">
        <f t="shared" si="155"/>
        <v>17.300716739535197</v>
      </c>
      <c r="C204" s="16">
        <f t="shared" si="156"/>
        <v>23.376244864785512</v>
      </c>
      <c r="D204" s="16">
        <f t="shared" si="147"/>
        <v>98.942631949969268</v>
      </c>
      <c r="E204" s="16">
        <f t="shared" si="148"/>
        <v>219.12377522455856</v>
      </c>
      <c r="F204" s="16">
        <f t="shared" si="149"/>
        <v>327.25868938734703</v>
      </c>
      <c r="G204" s="16">
        <f t="shared" si="150"/>
        <v>379.88560248107819</v>
      </c>
      <c r="H204" s="16">
        <f t="shared" si="151"/>
        <v>174.75034654105025</v>
      </c>
      <c r="I204" s="16">
        <f t="shared" si="152"/>
        <v>237.45250600138343</v>
      </c>
      <c r="J204" s="16">
        <f t="shared" si="153"/>
        <v>1478.0905131897075</v>
      </c>
      <c r="AM204">
        <v>44</v>
      </c>
      <c r="AN204">
        <f t="shared" ref="AN204:AU204" si="196">IF(AN203+AE141/B$74*(1-B$68)-AN203/B$74&lt;0,0,AN203+AE141/B$74*(1-B$68)-AN203/B$74)</f>
        <v>4.9531173708103866</v>
      </c>
      <c r="AO204">
        <f t="shared" si="196"/>
        <v>6.6925137407455697</v>
      </c>
      <c r="AP204">
        <f t="shared" si="196"/>
        <v>29.830327751404624</v>
      </c>
      <c r="AQ204">
        <f t="shared" si="196"/>
        <v>60.784561100978294</v>
      </c>
      <c r="AR204">
        <f t="shared" si="196"/>
        <v>86.511024488842494</v>
      </c>
      <c r="AS204">
        <f t="shared" si="196"/>
        <v>82.707180441614184</v>
      </c>
      <c r="AT204">
        <f t="shared" si="196"/>
        <v>34.03629637052498</v>
      </c>
      <c r="AU204">
        <f t="shared" si="196"/>
        <v>42.750139976058307</v>
      </c>
    </row>
    <row r="205" spans="1:47" hidden="1" x14ac:dyDescent="0.35">
      <c r="A205" s="9">
        <v>42</v>
      </c>
      <c r="B205" s="16">
        <f t="shared" si="155"/>
        <v>17.714683720809777</v>
      </c>
      <c r="C205" s="16">
        <f t="shared" si="156"/>
        <v>23.935585478581988</v>
      </c>
      <c r="D205" s="16">
        <f t="shared" si="147"/>
        <v>101.31009237726018</v>
      </c>
      <c r="E205" s="16">
        <f t="shared" si="148"/>
        <v>224.3669275716075</v>
      </c>
      <c r="F205" s="16">
        <f t="shared" si="149"/>
        <v>335.08930974041573</v>
      </c>
      <c r="G205" s="16">
        <f t="shared" si="150"/>
        <v>388.96328036529434</v>
      </c>
      <c r="H205" s="16">
        <f t="shared" si="151"/>
        <v>178.93640544883255</v>
      </c>
      <c r="I205" s="16">
        <f t="shared" si="152"/>
        <v>243.18496726144247</v>
      </c>
      <c r="J205" s="16">
        <f t="shared" si="153"/>
        <v>1513.5012519642446</v>
      </c>
      <c r="AM205">
        <v>45</v>
      </c>
      <c r="AN205">
        <f t="shared" ref="AN205:AU205" si="197">IF(AN204+AE142/B$74*(1-B$68)-AN204/B$74&lt;0,0,AN204+AE142/B$74*(1-B$68)-AN204/B$74)</f>
        <v>5.0716320457246002</v>
      </c>
      <c r="AO205">
        <f t="shared" si="197"/>
        <v>6.8526474567397866</v>
      </c>
      <c r="AP205">
        <f t="shared" si="197"/>
        <v>30.544086649361802</v>
      </c>
      <c r="AQ205">
        <f t="shared" si="197"/>
        <v>62.238970911886312</v>
      </c>
      <c r="AR205">
        <f t="shared" si="197"/>
        <v>88.580998845641005</v>
      </c>
      <c r="AS205">
        <f t="shared" si="197"/>
        <v>84.684733778975371</v>
      </c>
      <c r="AT205">
        <f t="shared" si="197"/>
        <v>34.851133232252749</v>
      </c>
      <c r="AU205">
        <f t="shared" si="197"/>
        <v>43.780724744300635</v>
      </c>
    </row>
    <row r="206" spans="1:47" hidden="1" x14ac:dyDescent="0.35">
      <c r="A206" s="9">
        <v>43</v>
      </c>
      <c r="B206" s="16">
        <f t="shared" si="155"/>
        <v>18.138550085656018</v>
      </c>
      <c r="C206" s="16">
        <f t="shared" si="156"/>
        <v>24.508301862750606</v>
      </c>
      <c r="D206" s="16">
        <f t="shared" si="147"/>
        <v>103.73417072083153</v>
      </c>
      <c r="E206" s="16">
        <f t="shared" si="148"/>
        <v>229.73545698959663</v>
      </c>
      <c r="F206" s="16">
        <f t="shared" si="149"/>
        <v>343.10716945999161</v>
      </c>
      <c r="G206" s="16">
        <f t="shared" si="150"/>
        <v>398.26123273231656</v>
      </c>
      <c r="H206" s="16">
        <f t="shared" si="151"/>
        <v>183.22149402340401</v>
      </c>
      <c r="I206" s="16">
        <f t="shared" si="152"/>
        <v>249.04573918625272</v>
      </c>
      <c r="J206" s="16">
        <f t="shared" si="153"/>
        <v>1549.7521150607995</v>
      </c>
      <c r="AM206">
        <v>46</v>
      </c>
      <c r="AN206">
        <f t="shared" ref="AN206:AU206" si="198">IF(AN205+AE143/B$74*(1-B$68)-AN205/B$74&lt;0,0,AN205+AE143/B$74*(1-B$68)-AN205/B$74)</f>
        <v>5.1929814656600106</v>
      </c>
      <c r="AO206">
        <f t="shared" si="198"/>
        <v>7.0166114009691878</v>
      </c>
      <c r="AP206">
        <f t="shared" si="198"/>
        <v>31.274917901302004</v>
      </c>
      <c r="AQ206">
        <f t="shared" si="198"/>
        <v>63.72816865916792</v>
      </c>
      <c r="AR206">
        <f t="shared" si="198"/>
        <v>90.70048478829321</v>
      </c>
      <c r="AS206">
        <f t="shared" si="198"/>
        <v>86.709965072984062</v>
      </c>
      <c r="AT206">
        <f t="shared" si="198"/>
        <v>35.685356207516378</v>
      </c>
      <c r="AU206">
        <f t="shared" si="198"/>
        <v>44.834596538891731</v>
      </c>
    </row>
    <row r="207" spans="1:47" hidden="1" x14ac:dyDescent="0.35">
      <c r="A207" s="9">
        <v>44</v>
      </c>
      <c r="B207" s="16">
        <f t="shared" si="155"/>
        <v>18.572554316393031</v>
      </c>
      <c r="C207" s="16">
        <f t="shared" si="156"/>
        <v>25.094716247934848</v>
      </c>
      <c r="D207" s="16">
        <f t="shared" si="147"/>
        <v>106.21622985212781</v>
      </c>
      <c r="E207" s="16">
        <f t="shared" si="148"/>
        <v>235.23238530297542</v>
      </c>
      <c r="F207" s="16">
        <f t="shared" si="149"/>
        <v>351.3167844629582</v>
      </c>
      <c r="G207" s="16">
        <f t="shared" si="150"/>
        <v>407.78393133587002</v>
      </c>
      <c r="H207" s="16">
        <f t="shared" si="151"/>
        <v>187.60823969491852</v>
      </c>
      <c r="I207" s="16">
        <f t="shared" si="152"/>
        <v>255.0393840727485</v>
      </c>
      <c r="J207" s="16">
        <f t="shared" si="153"/>
        <v>1586.8642252859263</v>
      </c>
      <c r="AM207">
        <v>47</v>
      </c>
      <c r="AN207">
        <f t="shared" ref="AN207:AU207" si="199">IF(AN206+AE144/B$74*(1-B$68)-AN206/B$74&lt;0,0,AN206+AE144/B$74*(1-B$68)-AN206/B$74)</f>
        <v>5.3172337324928831</v>
      </c>
      <c r="AO207">
        <f t="shared" si="199"/>
        <v>7.1844975907853854</v>
      </c>
      <c r="AP207">
        <f t="shared" si="199"/>
        <v>32.023231653227725</v>
      </c>
      <c r="AQ207">
        <f t="shared" si="199"/>
        <v>65.252990087738695</v>
      </c>
      <c r="AR207">
        <f t="shared" si="199"/>
        <v>92.870671782471803</v>
      </c>
      <c r="AS207">
        <f t="shared" si="199"/>
        <v>88.78391929388863</v>
      </c>
      <c r="AT207">
        <f t="shared" si="199"/>
        <v>36.539455204463806</v>
      </c>
      <c r="AU207">
        <f t="shared" si="199"/>
        <v>45.912551032875633</v>
      </c>
    </row>
    <row r="208" spans="1:47" hidden="1" x14ac:dyDescent="0.35">
      <c r="A208" s="9">
        <v>45</v>
      </c>
      <c r="B208" s="16">
        <f t="shared" si="155"/>
        <v>19.016940123683618</v>
      </c>
      <c r="C208" s="16">
        <f t="shared" si="156"/>
        <v>25.695157929170023</v>
      </c>
      <c r="D208" s="16">
        <f t="shared" si="147"/>
        <v>108.75766283274946</v>
      </c>
      <c r="E208" s="16">
        <f t="shared" si="148"/>
        <v>240.86080018110073</v>
      </c>
      <c r="F208" s="16">
        <f t="shared" si="149"/>
        <v>359.72276818312127</v>
      </c>
      <c r="G208" s="16">
        <f t="shared" si="150"/>
        <v>417.53615977088424</v>
      </c>
      <c r="H208" s="16">
        <f t="shared" si="151"/>
        <v>192.09927490525422</v>
      </c>
      <c r="I208" s="16">
        <f t="shared" si="152"/>
        <v>261.17033100623922</v>
      </c>
      <c r="J208" s="16">
        <f t="shared" si="153"/>
        <v>1624.8590949322027</v>
      </c>
      <c r="AM208">
        <v>48</v>
      </c>
      <c r="AN208">
        <f t="shared" ref="AN208:AU208" si="200">IF(AN207+AE145/B$74*(1-B$68)-AN207/B$74&lt;0,0,AN207+AE145/B$74*(1-B$68)-AN207/B$74)</f>
        <v>5.4444584951058328</v>
      </c>
      <c r="AO208">
        <f t="shared" si="200"/>
        <v>7.3564001338117269</v>
      </c>
      <c r="AP208">
        <f t="shared" si="200"/>
        <v>32.789447368042893</v>
      </c>
      <c r="AQ208">
        <f t="shared" si="200"/>
        <v>66.814289927346351</v>
      </c>
      <c r="AR208">
        <f t="shared" si="200"/>
        <v>95.092776313823776</v>
      </c>
      <c r="AS208">
        <f t="shared" si="200"/>
        <v>90.907691562545764</v>
      </c>
      <c r="AT208">
        <f t="shared" si="200"/>
        <v>37.413925765210209</v>
      </c>
      <c r="AU208">
        <f t="shared" si="200"/>
        <v>47.015362621713734</v>
      </c>
    </row>
    <row r="209" spans="1:47" hidden="1" x14ac:dyDescent="0.35">
      <c r="A209" s="9">
        <v>46</v>
      </c>
      <c r="B209" s="16">
        <f t="shared" si="155"/>
        <v>19.47195671101025</v>
      </c>
      <c r="C209" s="16">
        <f t="shared" si="156"/>
        <v>26.30996362323587</v>
      </c>
      <c r="D209" s="16">
        <f t="shared" si="147"/>
        <v>111.35989434487956</v>
      </c>
      <c r="E209" s="16">
        <f t="shared" si="148"/>
        <v>246.62385859445092</v>
      </c>
      <c r="F209" s="16">
        <f t="shared" si="149"/>
        <v>368.32983696621267</v>
      </c>
      <c r="G209" s="16">
        <f t="shared" si="150"/>
        <v>427.52296916987547</v>
      </c>
      <c r="H209" s="16">
        <f t="shared" si="151"/>
        <v>196.69724989589108</v>
      </c>
      <c r="I209" s="16">
        <f t="shared" si="152"/>
        <v>267.44290998095533</v>
      </c>
      <c r="J209" s="16">
        <f t="shared" si="153"/>
        <v>1663.7586392865112</v>
      </c>
      <c r="AM209">
        <v>49</v>
      </c>
      <c r="AN209">
        <f t="shared" ref="AN209:AU209" si="201">IF(AN208+AE146/B$74*(1-B$68)-AN208/B$74&lt;0,0,AN208+AE146/B$74*(1-B$68)-AN208/B$74)</f>
        <v>5.5747270108747653</v>
      </c>
      <c r="AO209">
        <f t="shared" si="201"/>
        <v>7.532415311022735</v>
      </c>
      <c r="AP209">
        <f t="shared" si="201"/>
        <v>33.573994195860237</v>
      </c>
      <c r="AQ209">
        <f t="shared" si="201"/>
        <v>68.412942647137427</v>
      </c>
      <c r="AR209">
        <f t="shared" si="201"/>
        <v>97.368042961899889</v>
      </c>
      <c r="AS209">
        <f t="shared" si="201"/>
        <v>93.082421819255444</v>
      </c>
      <c r="AT209">
        <f t="shared" si="201"/>
        <v>38.309270601943979</v>
      </c>
      <c r="AU209">
        <f t="shared" si="201"/>
        <v>48.143790472265906</v>
      </c>
    </row>
    <row r="210" spans="1:47" hidden="1" x14ac:dyDescent="0.35">
      <c r="A210" s="9">
        <v>47</v>
      </c>
      <c r="B210" s="16">
        <f t="shared" si="155"/>
        <v>19.937859005238803</v>
      </c>
      <c r="C210" s="16">
        <f t="shared" si="156"/>
        <v>26.939477780187758</v>
      </c>
      <c r="D210" s="16">
        <f t="shared" si="147"/>
        <v>114.02438195069746</v>
      </c>
      <c r="E210" s="16">
        <f t="shared" si="148"/>
        <v>252.52478981158836</v>
      </c>
      <c r="F210" s="16">
        <f t="shared" si="149"/>
        <v>377.14281471388603</v>
      </c>
      <c r="G210" s="16">
        <f t="shared" si="150"/>
        <v>437.7496456834823</v>
      </c>
      <c r="H210" s="16">
        <f t="shared" si="151"/>
        <v>201.40484311338662</v>
      </c>
      <c r="I210" s="16">
        <f t="shared" si="152"/>
        <v>273.86138155816838</v>
      </c>
      <c r="J210" s="16">
        <f t="shared" si="153"/>
        <v>1703.5851936166355</v>
      </c>
      <c r="AM210">
        <v>50</v>
      </c>
      <c r="AN210">
        <f t="shared" ref="AN210:AU210" si="202">IF(AN209+AE147/B$74*(1-B$68)-AN209/B$74&lt;0,0,AN209+AE147/B$74*(1-B$68)-AN209/B$74)</f>
        <v>5.7081122014199792</v>
      </c>
      <c r="AO210">
        <f t="shared" si="202"/>
        <v>7.7126416520734313</v>
      </c>
      <c r="AP210">
        <f t="shared" si="202"/>
        <v>34.377311309764259</v>
      </c>
      <c r="AQ210">
        <f t="shared" si="202"/>
        <v>70.049843139833527</v>
      </c>
      <c r="AR210">
        <f t="shared" si="202"/>
        <v>99.697745373901881</v>
      </c>
      <c r="AS210">
        <f t="shared" si="202"/>
        <v>95.309291039816983</v>
      </c>
      <c r="AT210">
        <f t="shared" si="202"/>
        <v>39.226000853025567</v>
      </c>
      <c r="AU210">
        <f t="shared" si="202"/>
        <v>49.298583707567815</v>
      </c>
    </row>
    <row r="211" spans="1:47" hidden="1" x14ac:dyDescent="0.35">
      <c r="A211" s="9">
        <v>48</v>
      </c>
      <c r="B211" s="16">
        <f t="shared" si="155"/>
        <v>20.414907863933529</v>
      </c>
      <c r="C211" s="16">
        <f t="shared" si="156"/>
        <v>27.584052863474973</v>
      </c>
      <c r="D211" s="16">
        <f t="shared" si="147"/>
        <v>116.75261723548653</v>
      </c>
      <c r="E211" s="16">
        <f t="shared" si="148"/>
        <v>258.5668980800674</v>
      </c>
      <c r="F211" s="16">
        <f t="shared" si="149"/>
        <v>386.16663700839052</v>
      </c>
      <c r="G211" s="16">
        <f t="shared" si="150"/>
        <v>448.22168691300419</v>
      </c>
      <c r="H211" s="16">
        <f t="shared" si="151"/>
        <v>206.22476972188275</v>
      </c>
      <c r="I211" s="16">
        <f t="shared" si="152"/>
        <v>280.42996259414747</v>
      </c>
      <c r="J211" s="16">
        <f t="shared" si="153"/>
        <v>1744.3615322803876</v>
      </c>
      <c r="AM211">
        <v>51</v>
      </c>
      <c r="AN211">
        <f t="shared" ref="AN211:AU211" si="203">IF(AN210+AE148/B$74*(1-B$68)-AN210/B$74&lt;0,0,AN210+AE148/B$74*(1-B$68)-AN210/B$74)</f>
        <v>5.8446887045873126</v>
      </c>
      <c r="AO211">
        <f t="shared" si="203"/>
        <v>7.8971800055348211</v>
      </c>
      <c r="AP211">
        <f t="shared" si="203"/>
        <v>35.199848218869583</v>
      </c>
      <c r="AQ211">
        <f t="shared" si="203"/>
        <v>71.725907359643131</v>
      </c>
      <c r="AR211">
        <f t="shared" si="203"/>
        <v>102.08318717258402</v>
      </c>
      <c r="AS211">
        <f t="shared" si="203"/>
        <v>97.589518612928941</v>
      </c>
      <c r="AT211">
        <f t="shared" si="203"/>
        <v>40.164637122356289</v>
      </c>
      <c r="AU211">
        <f t="shared" si="203"/>
        <v>50.480485848608481</v>
      </c>
    </row>
    <row r="212" spans="1:47" hidden="1" x14ac:dyDescent="0.35">
      <c r="A212" s="9">
        <v>49</v>
      </c>
      <c r="B212" s="16">
        <f t="shared" si="155"/>
        <v>20.903370267118213</v>
      </c>
      <c r="C212" s="16">
        <f t="shared" si="156"/>
        <v>28.244049609042953</v>
      </c>
      <c r="D212" s="16">
        <f t="shared" si="147"/>
        <v>119.54612687384133</v>
      </c>
      <c r="E212" s="16">
        <f t="shared" si="148"/>
        <v>264.75356509471715</v>
      </c>
      <c r="F212" s="16">
        <f t="shared" si="149"/>
        <v>395.40635488546621</v>
      </c>
      <c r="G212" s="16">
        <f t="shared" si="150"/>
        <v>458.94478512744257</v>
      </c>
      <c r="H212" s="16">
        <f t="shared" si="151"/>
        <v>211.15978861961531</v>
      </c>
      <c r="I212" s="16">
        <f t="shared" si="152"/>
        <v>287.15284853223307</v>
      </c>
      <c r="J212" s="16">
        <f t="shared" si="153"/>
        <v>1786.1108890094768</v>
      </c>
      <c r="AM212">
        <v>52</v>
      </c>
      <c r="AN212">
        <f t="shared" ref="AN212:AU212" si="204">IF(AN211+AE149/B$74*(1-B$68)-AN211/B$74&lt;0,0,AN211+AE149/B$74*(1-B$68)-AN211/B$74)</f>
        <v>5.9845329240651184</v>
      </c>
      <c r="AO212">
        <f t="shared" si="204"/>
        <v>8.0861336059349522</v>
      </c>
      <c r="AP212">
        <f t="shared" si="204"/>
        <v>36.042065067140996</v>
      </c>
      <c r="AQ212">
        <f t="shared" si="204"/>
        <v>73.442072931160084</v>
      </c>
      <c r="AR212">
        <f t="shared" si="204"/>
        <v>104.52570282286189</v>
      </c>
      <c r="AS212">
        <f t="shared" si="204"/>
        <v>99.924360588579916</v>
      </c>
      <c r="AT212">
        <f t="shared" si="204"/>
        <v>41.125710351810525</v>
      </c>
      <c r="AU212">
        <f t="shared" si="204"/>
        <v>51.690238620459375</v>
      </c>
    </row>
    <row r="213" spans="1:47" hidden="1" x14ac:dyDescent="0.35">
      <c r="A213" s="9">
        <v>50</v>
      </c>
      <c r="B213" s="16">
        <f t="shared" si="155"/>
        <v>21.403519499028018</v>
      </c>
      <c r="C213" s="16">
        <f t="shared" si="156"/>
        <v>28.919837270911351</v>
      </c>
      <c r="D213" s="16">
        <f t="shared" si="147"/>
        <v>122.40647364732338</v>
      </c>
      <c r="E213" s="16">
        <f t="shared" si="148"/>
        <v>271.08825232787962</v>
      </c>
      <c r="F213" s="16">
        <f t="shared" si="149"/>
        <v>404.86713837638496</v>
      </c>
      <c r="G213" s="16">
        <f t="shared" si="150"/>
        <v>469.92481561294676</v>
      </c>
      <c r="H213" s="16">
        <f t="shared" si="151"/>
        <v>216.21270827955391</v>
      </c>
      <c r="I213" s="16">
        <f t="shared" si="152"/>
        <v>294.03423271092919</v>
      </c>
      <c r="J213" s="16">
        <f t="shared" si="153"/>
        <v>1828.8569777249572</v>
      </c>
      <c r="AM213">
        <v>53</v>
      </c>
      <c r="AN213">
        <f t="shared" ref="AN213:AU213" si="205">IF(AN212+AE150/B$74*(1-B$68)-AN212/B$74&lt;0,0,AN212+AE150/B$74*(1-B$68)-AN212/B$74)</f>
        <v>6.1277230776423366</v>
      </c>
      <c r="AO213">
        <f t="shared" si="205"/>
        <v>8.2796081389638783</v>
      </c>
      <c r="AP213">
        <f t="shared" si="205"/>
        <v>36.904432924029379</v>
      </c>
      <c r="AQ213">
        <f t="shared" si="205"/>
        <v>75.199299741585705</v>
      </c>
      <c r="AR213">
        <f t="shared" si="205"/>
        <v>107.02665847468668</v>
      </c>
      <c r="AS213">
        <f t="shared" si="205"/>
        <v>102.31510857956901</v>
      </c>
      <c r="AT213">
        <f t="shared" si="205"/>
        <v>42.109762565800395</v>
      </c>
      <c r="AU213">
        <f t="shared" si="205"/>
        <v>52.928585217074499</v>
      </c>
    </row>
    <row r="214" spans="1:47" hidden="1" x14ac:dyDescent="0.35">
      <c r="A214" s="9">
        <v>51</v>
      </c>
      <c r="B214" s="16">
        <f t="shared" si="155"/>
        <v>21.915635323844189</v>
      </c>
      <c r="C214" s="16">
        <f t="shared" si="156"/>
        <v>29.61179385862183</v>
      </c>
      <c r="D214" s="16">
        <f t="shared" si="147"/>
        <v>125.33525743395472</v>
      </c>
      <c r="E214" s="16">
        <f t="shared" si="148"/>
        <v>277.57450327533235</v>
      </c>
      <c r="F214" s="16">
        <f t="shared" si="149"/>
        <v>414.55427990631921</v>
      </c>
      <c r="G214" s="16">
        <f t="shared" si="150"/>
        <v>481.16782890010222</v>
      </c>
      <c r="H214" s="16">
        <f t="shared" si="151"/>
        <v>221.38639167102775</v>
      </c>
      <c r="I214" s="16">
        <f t="shared" si="152"/>
        <v>301.07832309598376</v>
      </c>
      <c r="J214" s="16">
        <f t="shared" si="153"/>
        <v>1872.624013465186</v>
      </c>
      <c r="AM214">
        <v>54</v>
      </c>
      <c r="AN214">
        <f t="shared" ref="AN214:AU214" si="206">IF(AN213+AE151/B$74*(1-B$68)-AN213/B$74&lt;0,0,AN213+AE151/B$74*(1-B$68)-AN213/B$74)</f>
        <v>6.2743392448273614</v>
      </c>
      <c r="AO214">
        <f t="shared" si="206"/>
        <v>8.4777118058149412</v>
      </c>
      <c r="AP214">
        <f t="shared" si="206"/>
        <v>37.78743407125809</v>
      </c>
      <c r="AQ214">
        <f t="shared" si="206"/>
        <v>76.9985705251067</v>
      </c>
      <c r="AR214">
        <f t="shared" si="206"/>
        <v>109.58745279475519</v>
      </c>
      <c r="AS214">
        <f t="shared" si="206"/>
        <v>104.76308915312288</v>
      </c>
      <c r="AT214">
        <f t="shared" si="206"/>
        <v>43.117347518548335</v>
      </c>
      <c r="AU214">
        <f t="shared" si="206"/>
        <v>54.196273107060307</v>
      </c>
    </row>
    <row r="215" spans="1:47" hidden="1" x14ac:dyDescent="0.35">
      <c r="A215" s="9">
        <v>52</v>
      </c>
      <c r="B215" s="16">
        <f t="shared" si="155"/>
        <v>22.440004158286769</v>
      </c>
      <c r="C215" s="16">
        <f t="shared" si="156"/>
        <v>30.320306370440534</v>
      </c>
      <c r="D215" s="16">
        <f t="shared" si="147"/>
        <v>128.33411618422389</v>
      </c>
      <c r="E215" s="16">
        <f t="shared" si="148"/>
        <v>284.21594565660678</v>
      </c>
      <c r="F215" s="16">
        <f t="shared" si="149"/>
        <v>424.4731976118731</v>
      </c>
      <c r="G215" s="16">
        <f t="shared" si="150"/>
        <v>492.6800459196802</v>
      </c>
      <c r="H215" s="16">
        <f t="shared" si="151"/>
        <v>226.68376046749688</v>
      </c>
      <c r="I215" s="16">
        <f t="shared" si="152"/>
        <v>308.28935680091865</v>
      </c>
      <c r="J215" s="16">
        <f t="shared" si="153"/>
        <v>1917.4367331695266</v>
      </c>
      <c r="AM215">
        <v>55</v>
      </c>
      <c r="AN215">
        <f t="shared" ref="AN215:AU215" si="207">IF(AN214+AE152/B$74*(1-B$68)-AN214/B$74&lt;0,0,AN214+AE152/B$74*(1-B$68)-AN214/B$74)</f>
        <v>6.4244634143443218</v>
      </c>
      <c r="AO215">
        <f t="shared" si="207"/>
        <v>8.680555387360414</v>
      </c>
      <c r="AP215">
        <f t="shared" si="207"/>
        <v>38.691562288871005</v>
      </c>
      <c r="AQ215">
        <f t="shared" si="207"/>
        <v>78.840891445768477</v>
      </c>
      <c r="AR215">
        <f t="shared" si="207"/>
        <v>112.20951779607859</v>
      </c>
      <c r="AS215">
        <f t="shared" si="207"/>
        <v>107.26966359091817</v>
      </c>
      <c r="AT215">
        <f t="shared" si="207"/>
        <v>44.149031267941957</v>
      </c>
      <c r="AU215">
        <f t="shared" si="207"/>
        <v>55.494056451796716</v>
      </c>
    </row>
    <row r="216" spans="1:47" hidden="1" x14ac:dyDescent="0.35">
      <c r="A216" s="9">
        <v>53</v>
      </c>
      <c r="B216" s="16">
        <f t="shared" si="155"/>
        <v>22.976919243139573</v>
      </c>
      <c r="C216" s="16">
        <f t="shared" si="156"/>
        <v>31.045771025117809</v>
      </c>
      <c r="D216" s="16">
        <f t="shared" si="147"/>
        <v>131.40472689418934</v>
      </c>
      <c r="E216" s="16">
        <f t="shared" si="148"/>
        <v>291.01629359762637</v>
      </c>
      <c r="F216" s="16">
        <f t="shared" si="149"/>
        <v>434.62943862310851</v>
      </c>
      <c r="G216" s="16">
        <f t="shared" si="150"/>
        <v>504.46785537074305</v>
      </c>
      <c r="H216" s="16">
        <f t="shared" si="151"/>
        <v>232.10779870368873</v>
      </c>
      <c r="I216" s="16">
        <f t="shared" si="152"/>
        <v>315.67161271874744</v>
      </c>
      <c r="J216" s="16">
        <f t="shared" si="153"/>
        <v>1963.3204161763608</v>
      </c>
      <c r="AM216">
        <v>56</v>
      </c>
      <c r="AN216">
        <f t="shared" ref="AN216:AU216" si="208">IF(AN215+AE153/B$74*(1-B$68)-AN215/B$74&lt;0,0,AN215+AE153/B$74*(1-B$68)-AN215/B$74)</f>
        <v>6.5781795318792806</v>
      </c>
      <c r="AO216">
        <f t="shared" si="208"/>
        <v>8.8882523086648373</v>
      </c>
      <c r="AP216">
        <f t="shared" si="208"/>
        <v>39.617323142785722</v>
      </c>
      <c r="AQ216">
        <f t="shared" si="208"/>
        <v>80.72729268341574</v>
      </c>
      <c r="AR216">
        <f t="shared" si="208"/>
        <v>114.89431967191641</v>
      </c>
      <c r="AS216">
        <f t="shared" si="208"/>
        <v>109.83622792690232</v>
      </c>
      <c r="AT216">
        <f t="shared" si="208"/>
        <v>45.205392694577483</v>
      </c>
      <c r="AU216">
        <f t="shared" si="208"/>
        <v>56.822698197497211</v>
      </c>
    </row>
    <row r="217" spans="1:47" hidden="1" x14ac:dyDescent="0.35">
      <c r="A217" s="9">
        <v>54</v>
      </c>
      <c r="B217" s="16">
        <f t="shared" si="155"/>
        <v>23.526680815208582</v>
      </c>
      <c r="C217" s="16">
        <f t="shared" si="156"/>
        <v>31.788593494233609</v>
      </c>
      <c r="D217" s="16">
        <f t="shared" si="147"/>
        <v>134.54880658334849</v>
      </c>
      <c r="E217" s="16">
        <f t="shared" si="148"/>
        <v>297.97934981587031</v>
      </c>
      <c r="F217" s="16">
        <f t="shared" si="149"/>
        <v>445.02868234285097</v>
      </c>
      <c r="G217" s="16">
        <f t="shared" si="150"/>
        <v>516.53781276261918</v>
      </c>
      <c r="H217" s="16">
        <f t="shared" si="151"/>
        <v>237.66155601149737</v>
      </c>
      <c r="I217" s="16">
        <f t="shared" si="152"/>
        <v>323.22942254851642</v>
      </c>
      <c r="J217" s="16">
        <f t="shared" si="153"/>
        <v>2010.3009043741449</v>
      </c>
      <c r="AM217">
        <v>57</v>
      </c>
      <c r="AN217">
        <f t="shared" ref="AN217:AU217" si="209">IF(AN216+AE154/B$74*(1-B$68)-AN216/B$74&lt;0,0,AN216+AE154/B$74*(1-B$68)-AN216/B$74)</f>
        <v>6.7355735483469594</v>
      </c>
      <c r="AO217">
        <f t="shared" si="209"/>
        <v>9.1009187042016606</v>
      </c>
      <c r="AP217">
        <f t="shared" si="209"/>
        <v>40.565234275481671</v>
      </c>
      <c r="AQ217">
        <f t="shared" si="209"/>
        <v>82.658829026020669</v>
      </c>
      <c r="AR217">
        <f t="shared" si="209"/>
        <v>117.64335963880194</v>
      </c>
      <c r="AS217">
        <f t="shared" si="209"/>
        <v>112.4642131956188</v>
      </c>
      <c r="AT217">
        <f t="shared" si="209"/>
        <v>46.287023980469719</v>
      </c>
      <c r="AU217">
        <f t="shared" si="209"/>
        <v>58.182971894101236</v>
      </c>
    </row>
    <row r="218" spans="1:47" hidden="1" x14ac:dyDescent="0.35">
      <c r="A218" s="9">
        <v>55</v>
      </c>
      <c r="B218" s="16">
        <f t="shared" si="155"/>
        <v>24.089596280806688</v>
      </c>
      <c r="C218" s="16">
        <f t="shared" si="156"/>
        <v>32.549189136605229</v>
      </c>
      <c r="D218" s="16">
        <f t="shared" si="147"/>
        <v>137.76811328286223</v>
      </c>
      <c r="E218" s="16">
        <f t="shared" si="148"/>
        <v>305.10900782276019</v>
      </c>
      <c r="F218" s="16">
        <f t="shared" si="149"/>
        <v>455.676743747096</v>
      </c>
      <c r="G218" s="16">
        <f t="shared" si="150"/>
        <v>528.89664072703226</v>
      </c>
      <c r="H218" s="16">
        <f t="shared" si="151"/>
        <v>243.34815053691653</v>
      </c>
      <c r="I218" s="16">
        <f t="shared" si="152"/>
        <v>330.96718046432176</v>
      </c>
      <c r="J218" s="16">
        <f t="shared" si="153"/>
        <v>2058.4046219984011</v>
      </c>
      <c r="AM218">
        <v>58</v>
      </c>
      <c r="AN218">
        <f t="shared" ref="AN218:AU218" si="210">IF(AN217+AE155/B$74*(1-B$68)-AN217/B$74&lt;0,0,AN217+AE155/B$74*(1-B$68)-AN217/B$74)</f>
        <v>6.896733468876592</v>
      </c>
      <c r="AO218">
        <f t="shared" si="210"/>
        <v>9.3186734840415628</v>
      </c>
      <c r="AP218">
        <f t="shared" si="210"/>
        <v>41.535825701019135</v>
      </c>
      <c r="AQ218">
        <f t="shared" si="210"/>
        <v>84.636580470836407</v>
      </c>
      <c r="AR218">
        <f t="shared" si="210"/>
        <v>120.45817479212781</v>
      </c>
      <c r="AS218">
        <f t="shared" si="210"/>
        <v>115.15508584118338</v>
      </c>
      <c r="AT218">
        <f t="shared" si="210"/>
        <v>47.394531058681117</v>
      </c>
      <c r="AU218">
        <f t="shared" si="210"/>
        <v>59.575663286239248</v>
      </c>
    </row>
    <row r="219" spans="1:47" hidden="1" x14ac:dyDescent="0.35">
      <c r="A219" s="9">
        <v>56</v>
      </c>
      <c r="B219" s="16">
        <f t="shared" si="155"/>
        <v>24.665980391567341</v>
      </c>
      <c r="C219" s="16">
        <f t="shared" si="156"/>
        <v>33.327983235841749</v>
      </c>
      <c r="D219" s="16">
        <f t="shared" si="147"/>
        <v>141.06444703825474</v>
      </c>
      <c r="E219" s="16">
        <f t="shared" si="148"/>
        <v>312.40925415404371</v>
      </c>
      <c r="F219" s="16">
        <f t="shared" si="149"/>
        <v>466.5795767239465</v>
      </c>
      <c r="G219" s="16">
        <f t="shared" si="150"/>
        <v>541.5512302985934</v>
      </c>
      <c r="H219" s="16">
        <f t="shared" si="151"/>
        <v>249.17077161862895</v>
      </c>
      <c r="I219" s="16">
        <f t="shared" si="152"/>
        <v>338.88935164181203</v>
      </c>
      <c r="J219" s="16">
        <f t="shared" si="153"/>
        <v>2107.6585951026882</v>
      </c>
      <c r="AM219">
        <v>59</v>
      </c>
      <c r="AN219">
        <f t="shared" ref="AN219:AU219" si="211">IF(AN218+AE156/B$74*(1-B$68)-AN218/B$74&lt;0,0,AN218+AE156/B$74*(1-B$68)-AN218/B$74)</f>
        <v>7.061749402664951</v>
      </c>
      <c r="AO219">
        <f t="shared" si="211"/>
        <v>9.5416384012124773</v>
      </c>
      <c r="AP219">
        <f t="shared" si="211"/>
        <v>42.529640105280968</v>
      </c>
      <c r="AQ219">
        <f t="shared" si="211"/>
        <v>86.66165283619253</v>
      </c>
      <c r="AR219">
        <f t="shared" si="211"/>
        <v>123.34033897687806</v>
      </c>
      <c r="AS219">
        <f t="shared" si="211"/>
        <v>117.91034825008042</v>
      </c>
      <c r="AT219">
        <f t="shared" si="211"/>
        <v>48.528534042609415</v>
      </c>
      <c r="AU219">
        <f t="shared" si="211"/>
        <v>61.001571714824706</v>
      </c>
    </row>
    <row r="220" spans="1:47" hidden="1" x14ac:dyDescent="0.35">
      <c r="A220" s="9">
        <v>57</v>
      </c>
      <c r="B220" s="16">
        <f t="shared" si="155"/>
        <v>25.256155423183952</v>
      </c>
      <c r="C220" s="16">
        <f t="shared" si="156"/>
        <v>34.125411241851808</v>
      </c>
      <c r="D220" s="16">
        <f t="shared" si="147"/>
        <v>144.43965092966448</v>
      </c>
      <c r="E220" s="16">
        <f t="shared" si="148"/>
        <v>319.88417063617368</v>
      </c>
      <c r="F220" s="16">
        <f t="shared" si="149"/>
        <v>477.74327746398239</v>
      </c>
      <c r="G220" s="16">
        <f t="shared" si="150"/>
        <v>554.50864293872598</v>
      </c>
      <c r="H220" s="16">
        <f t="shared" si="151"/>
        <v>255.1326822916721</v>
      </c>
      <c r="I220" s="16">
        <f t="shared" si="152"/>
        <v>347.00047982791818</v>
      </c>
      <c r="J220" s="16">
        <f t="shared" si="153"/>
        <v>2158.0904707531727</v>
      </c>
      <c r="AM220">
        <v>60</v>
      </c>
      <c r="AN220">
        <f t="shared" ref="AN220:AU220" si="212">IF(AN219+AE157/B$74*(1-B$68)-AN219/B$74&lt;0,0,AN219+AE157/B$74*(1-B$68)-AN219/B$74)</f>
        <v>7.2307136138090993</v>
      </c>
      <c r="AO220">
        <f t="shared" si="212"/>
        <v>9.7699381203833635</v>
      </c>
      <c r="AP220">
        <f t="shared" si="212"/>
        <v>43.547233152114579</v>
      </c>
      <c r="AQ220">
        <f t="shared" si="212"/>
        <v>88.735178385313461</v>
      </c>
      <c r="AR220">
        <f t="shared" si="212"/>
        <v>126.29146367547119</v>
      </c>
      <c r="AS220">
        <f t="shared" si="212"/>
        <v>120.73153938064797</v>
      </c>
      <c r="AT220">
        <f t="shared" si="212"/>
        <v>49.689667641720419</v>
      </c>
      <c r="AU220">
        <f t="shared" si="212"/>
        <v>62.461511362023202</v>
      </c>
    </row>
    <row r="221" spans="1:47" hidden="1" x14ac:dyDescent="0.35">
      <c r="A221" s="9">
        <v>58</v>
      </c>
      <c r="B221" s="16">
        <f t="shared" si="155"/>
        <v>25.860451357526731</v>
      </c>
      <c r="C221" s="16">
        <f t="shared" si="156"/>
        <v>34.941919016914696</v>
      </c>
      <c r="D221" s="16">
        <f t="shared" si="147"/>
        <v>147.89561211199063</v>
      </c>
      <c r="E221" s="16">
        <f t="shared" si="148"/>
        <v>327.53793669471253</v>
      </c>
      <c r="F221" s="16">
        <f t="shared" si="149"/>
        <v>489.17408791174893</v>
      </c>
      <c r="G221" s="16">
        <f t="shared" si="150"/>
        <v>567.77611313589534</v>
      </c>
      <c r="H221" s="16">
        <f t="shared" si="151"/>
        <v>261.23722166598867</v>
      </c>
      <c r="I221" s="16">
        <f t="shared" si="152"/>
        <v>355.30519411356488</v>
      </c>
      <c r="J221" s="16">
        <f t="shared" si="153"/>
        <v>2209.7285360083424</v>
      </c>
      <c r="AM221" t="s">
        <v>53</v>
      </c>
    </row>
    <row r="222" spans="1:47" hidden="1" x14ac:dyDescent="0.35">
      <c r="A222" s="9">
        <v>59</v>
      </c>
      <c r="B222" s="16">
        <f>V157+AE157+AN219+AW157+BF157+BO157+AN281</f>
        <v>26.479206068486647</v>
      </c>
      <c r="C222" s="16">
        <f t="shared" si="156"/>
        <v>35.777963086787551</v>
      </c>
      <c r="D222" s="16">
        <f t="shared" si="147"/>
        <v>151.43426287676382</v>
      </c>
      <c r="E222" s="16">
        <f t="shared" si="148"/>
        <v>335.37483170941044</v>
      </c>
      <c r="F222" s="16">
        <f t="shared" si="149"/>
        <v>500.87839928578876</v>
      </c>
      <c r="G222" s="16">
        <f t="shared" si="150"/>
        <v>581.36105145837632</v>
      </c>
      <c r="H222" s="16">
        <f t="shared" si="151"/>
        <v>267.48780721893394</v>
      </c>
      <c r="I222" s="16">
        <f t="shared" si="152"/>
        <v>363.80821504624134</v>
      </c>
      <c r="J222" s="16">
        <f t="shared" si="153"/>
        <v>2262.6017367507889</v>
      </c>
      <c r="AM222">
        <v>0</v>
      </c>
      <c r="AN222">
        <v>0</v>
      </c>
      <c r="AO222">
        <v>0</v>
      </c>
      <c r="AP222">
        <v>0</v>
      </c>
      <c r="AQ222">
        <v>0</v>
      </c>
      <c r="AR222">
        <v>0</v>
      </c>
      <c r="AS222">
        <f>$B$28/18*6</f>
        <v>50</v>
      </c>
      <c r="AT222">
        <v>0</v>
      </c>
      <c r="AU222">
        <v>0</v>
      </c>
    </row>
    <row r="223" spans="1:47" hidden="1" x14ac:dyDescent="0.35">
      <c r="A223" s="9">
        <v>60</v>
      </c>
      <c r="B223" s="16">
        <f t="shared" si="155"/>
        <v>27.112765511824389</v>
      </c>
      <c r="C223" s="16">
        <f t="shared" si="156"/>
        <v>36.634010897224002</v>
      </c>
      <c r="D223" s="16">
        <f t="shared" si="147"/>
        <v>155.05758173721077</v>
      </c>
      <c r="E223" s="16">
        <f t="shared" si="148"/>
        <v>343.39923741963804</v>
      </c>
      <c r="F223" s="16">
        <f t="shared" si="149"/>
        <v>512.86275567305688</v>
      </c>
      <c r="G223" s="16">
        <f t="shared" si="150"/>
        <v>595.2710479682496</v>
      </c>
      <c r="H223" s="16">
        <f t="shared" si="151"/>
        <v>273.8879370323848</v>
      </c>
      <c r="I223" s="16">
        <f t="shared" si="152"/>
        <v>372.51436019930588</v>
      </c>
      <c r="J223" s="16">
        <f t="shared" si="153"/>
        <v>2316.7396964388945</v>
      </c>
      <c r="AM223">
        <v>1</v>
      </c>
      <c r="AN223">
        <f>IF(AN222+AE98/B$74*B$68-AN222/B$74&lt;0,0,AN222+AE98/B$74*B$68-AN222/B$74)</f>
        <v>0</v>
      </c>
      <c r="AO223">
        <f t="shared" ref="AO223:AU223" si="213">IF(AO222+AF98/C$74*C$68-AO222/C$74&lt;0,0,AO222+AF98/C$74*C$68-AO222/C$74)</f>
        <v>0</v>
      </c>
      <c r="AP223">
        <f t="shared" si="213"/>
        <v>0</v>
      </c>
      <c r="AQ223">
        <f t="shared" si="213"/>
        <v>0</v>
      </c>
      <c r="AR223">
        <f t="shared" si="213"/>
        <v>0</v>
      </c>
      <c r="AS223">
        <f t="shared" si="213"/>
        <v>51</v>
      </c>
      <c r="AT223">
        <f t="shared" si="213"/>
        <v>0</v>
      </c>
      <c r="AU223">
        <f t="shared" si="213"/>
        <v>0</v>
      </c>
    </row>
    <row r="224" spans="1:47" hidden="1" x14ac:dyDescent="0.35">
      <c r="A224" s="9"/>
      <c r="B224" s="9"/>
      <c r="C224" s="9"/>
      <c r="D224" s="9"/>
      <c r="E224" s="9"/>
      <c r="F224" s="9"/>
      <c r="G224" s="9"/>
      <c r="H224" s="9"/>
      <c r="I224" s="9"/>
      <c r="J224" s="9"/>
      <c r="AM224">
        <v>2</v>
      </c>
      <c r="AN224">
        <f t="shared" ref="AN224:AU224" si="214">IF(AN223+AE99/B$74*B$68-AN223/B$74&lt;0,0,AN223+AE99/B$74*B$68-AN223/B$74)</f>
        <v>0</v>
      </c>
      <c r="AO224">
        <f t="shared" si="214"/>
        <v>0</v>
      </c>
      <c r="AP224">
        <f t="shared" si="214"/>
        <v>0</v>
      </c>
      <c r="AQ224">
        <f t="shared" si="214"/>
        <v>0</v>
      </c>
      <c r="AR224">
        <f t="shared" si="214"/>
        <v>0</v>
      </c>
      <c r="AS224">
        <f t="shared" si="214"/>
        <v>53.3</v>
      </c>
      <c r="AT224">
        <f t="shared" si="214"/>
        <v>0</v>
      </c>
      <c r="AU224">
        <f t="shared" si="214"/>
        <v>0</v>
      </c>
    </row>
    <row r="225" spans="1:47" hidden="1" x14ac:dyDescent="0.35">
      <c r="A225" s="9"/>
      <c r="B225" s="9"/>
      <c r="C225" s="9"/>
      <c r="D225" s="9"/>
      <c r="E225" s="9"/>
      <c r="F225" s="9"/>
      <c r="G225" s="9"/>
      <c r="H225" s="9"/>
      <c r="I225" s="9"/>
      <c r="J225" s="9"/>
      <c r="AM225">
        <v>3</v>
      </c>
      <c r="AN225">
        <f t="shared" ref="AN225:AU225" si="215">IF(AN224+AE100/B$74*B$68-AN224/B$74&lt;0,0,AN224+AE100/B$74*B$68-AN224/B$74)</f>
        <v>8.8666666666666668E-3</v>
      </c>
      <c r="AO225">
        <f t="shared" si="215"/>
        <v>1.1980392156862744E-2</v>
      </c>
      <c r="AP225">
        <f t="shared" si="215"/>
        <v>3.432845528455284E-2</v>
      </c>
      <c r="AQ225">
        <f t="shared" si="215"/>
        <v>0.1335414634146341</v>
      </c>
      <c r="AR225">
        <f t="shared" si="215"/>
        <v>0.2459620253164557</v>
      </c>
      <c r="AS225">
        <f t="shared" si="215"/>
        <v>54.471157468354434</v>
      </c>
      <c r="AT225">
        <f t="shared" si="215"/>
        <v>0.1477495754556776</v>
      </c>
      <c r="AU225">
        <f t="shared" si="215"/>
        <v>0.11831043956043957</v>
      </c>
    </row>
    <row r="226" spans="1:47" hidden="1" x14ac:dyDescent="0.35">
      <c r="A226" s="9" t="s">
        <v>48</v>
      </c>
      <c r="B226" s="9"/>
      <c r="C226" s="9"/>
      <c r="D226" s="9"/>
      <c r="E226" s="9"/>
      <c r="F226" s="9"/>
      <c r="G226" s="9"/>
      <c r="H226" s="9"/>
      <c r="I226" s="9"/>
      <c r="J226" s="9"/>
      <c r="AM226">
        <v>4</v>
      </c>
      <c r="AN226">
        <f t="shared" ref="AN226:AU226" si="216">IF(AN225+AE101/B$74*B$68-AN225/B$74&lt;0,0,AN225+AE101/B$74*B$68-AN225/B$74)</f>
        <v>2.6812149871407374E-2</v>
      </c>
      <c r="AO226">
        <f t="shared" si="216"/>
        <v>3.6227827446771138E-2</v>
      </c>
      <c r="AP226">
        <f t="shared" si="216"/>
        <v>0.10380673172293278</v>
      </c>
      <c r="AQ226">
        <f t="shared" si="216"/>
        <v>0.40381959373536502</v>
      </c>
      <c r="AR226">
        <f t="shared" si="216"/>
        <v>0.74377112993906469</v>
      </c>
      <c r="AS226">
        <f t="shared" si="216"/>
        <v>53.901229450071959</v>
      </c>
      <c r="AT226">
        <f t="shared" si="216"/>
        <v>0.47364744194305747</v>
      </c>
      <c r="AU226">
        <f t="shared" si="216"/>
        <v>0.40001582279563713</v>
      </c>
    </row>
    <row r="227" spans="1:47" hidden="1" x14ac:dyDescent="0.35">
      <c r="A227" s="9"/>
      <c r="B227" s="9" t="s">
        <v>25</v>
      </c>
      <c r="C227" s="9" t="s">
        <v>0</v>
      </c>
      <c r="D227" s="9" t="s">
        <v>1</v>
      </c>
      <c r="E227" s="9" t="s">
        <v>2</v>
      </c>
      <c r="F227" s="9" t="s">
        <v>3</v>
      </c>
      <c r="G227" s="9" t="s">
        <v>4</v>
      </c>
      <c r="H227" s="9" t="s">
        <v>5</v>
      </c>
      <c r="I227" s="9" t="s">
        <v>17</v>
      </c>
      <c r="J227" s="9" t="s">
        <v>47</v>
      </c>
      <c r="AM227">
        <v>5</v>
      </c>
      <c r="AN227">
        <f t="shared" ref="AN227:AU227" si="217">IF(AN226+AE102/B$74*B$68-AN226/B$74&lt;0,0,AN226+AE102/B$74*B$68-AN226/B$74)</f>
        <v>5.1098119971570738E-2</v>
      </c>
      <c r="AO227">
        <f t="shared" si="217"/>
        <v>6.9042351399004262E-2</v>
      </c>
      <c r="AP227">
        <f t="shared" si="217"/>
        <v>0.19783302931226876</v>
      </c>
      <c r="AQ227">
        <f t="shared" si="217"/>
        <v>0.76959222391805659</v>
      </c>
      <c r="AR227">
        <f t="shared" si="217"/>
        <v>1.417465835872644</v>
      </c>
      <c r="AS227">
        <f t="shared" si="217"/>
        <v>51.780527188923159</v>
      </c>
      <c r="AT227">
        <f t="shared" si="217"/>
        <v>0.95387146607479512</v>
      </c>
      <c r="AU227">
        <f t="shared" si="217"/>
        <v>0.84781839840005413</v>
      </c>
    </row>
    <row r="228" spans="1:47" hidden="1" x14ac:dyDescent="0.35">
      <c r="A228" s="9">
        <v>0</v>
      </c>
      <c r="B228" s="16">
        <f t="shared" ref="B228:B259" si="218">AW98+BF98+BO98+AN222</f>
        <v>0</v>
      </c>
      <c r="C228" s="16">
        <f t="shared" ref="C228:C259" si="219">AX98+BG98+BP98+AO222</f>
        <v>0</v>
      </c>
      <c r="D228" s="16">
        <f t="shared" ref="D228:D259" si="220">AY98+BH98+BQ98+AP222</f>
        <v>0</v>
      </c>
      <c r="E228" s="16">
        <f t="shared" ref="E228:E259" si="221">AZ98+BI98+BR98+AQ222</f>
        <v>0</v>
      </c>
      <c r="F228" s="16">
        <f t="shared" ref="F228:F259" si="222">BA98+BJ98+BS98+AR222</f>
        <v>0</v>
      </c>
      <c r="G228" s="16">
        <f t="shared" ref="G228:G259" si="223">BB98+BK98+BT98+AS222</f>
        <v>150</v>
      </c>
      <c r="H228" s="16">
        <f t="shared" ref="H228:H259" si="224">BC98+BL98+BU98+AT222</f>
        <v>0</v>
      </c>
      <c r="I228" s="16">
        <f t="shared" ref="I228:I259" si="225">BD98+BM98+BV98+AU222</f>
        <v>0</v>
      </c>
      <c r="J228" s="16">
        <f>SUM(B228:I228)</f>
        <v>150</v>
      </c>
      <c r="AM228">
        <v>6</v>
      </c>
      <c r="AN228">
        <f t="shared" ref="AN228:AU228" si="226">IF(AN227+AE103/B$74*B$68-AN227/B$74&lt;0,0,AN227+AE103/B$74*B$68-AN227/B$74)</f>
        <v>7.8592333133277806E-2</v>
      </c>
      <c r="AO228">
        <f t="shared" si="226"/>
        <v>0.10619176369843594</v>
      </c>
      <c r="AP228">
        <f t="shared" si="226"/>
        <v>0.30428045793320391</v>
      </c>
      <c r="AQ228">
        <f t="shared" si="226"/>
        <v>1.1836844187731228</v>
      </c>
      <c r="AR228">
        <f t="shared" si="226"/>
        <v>2.1801574547150295</v>
      </c>
      <c r="AS228">
        <f t="shared" si="226"/>
        <v>48.575613399330372</v>
      </c>
      <c r="AT228">
        <f t="shared" si="226"/>
        <v>1.5450474282369242</v>
      </c>
      <c r="AU228">
        <f t="shared" si="226"/>
        <v>1.4419784931123483</v>
      </c>
    </row>
    <row r="229" spans="1:47" hidden="1" x14ac:dyDescent="0.35">
      <c r="A229" s="9">
        <v>1</v>
      </c>
      <c r="B229" s="16">
        <f t="shared" si="218"/>
        <v>0</v>
      </c>
      <c r="C229" s="16">
        <f t="shared" si="219"/>
        <v>0</v>
      </c>
      <c r="D229" s="16">
        <f t="shared" si="220"/>
        <v>0</v>
      </c>
      <c r="E229" s="16">
        <f t="shared" si="221"/>
        <v>0</v>
      </c>
      <c r="F229" s="16">
        <f t="shared" si="222"/>
        <v>0</v>
      </c>
      <c r="G229" s="16">
        <f t="shared" si="223"/>
        <v>151</v>
      </c>
      <c r="H229" s="16">
        <f t="shared" si="224"/>
        <v>0</v>
      </c>
      <c r="I229" s="16">
        <f t="shared" si="225"/>
        <v>0</v>
      </c>
      <c r="J229" s="16">
        <f t="shared" ref="J229:J288" si="227">SUM(B229:I229)</f>
        <v>151</v>
      </c>
      <c r="AM229">
        <v>7</v>
      </c>
      <c r="AN229">
        <f t="shared" ref="AN229:AU229" si="228">IF(AN228+AE104/B$74*B$68-AN228/B$74&lt;0,0,AN228+AE104/B$74*B$68-AN228/B$74)</f>
        <v>0.10674439145889876</v>
      </c>
      <c r="AO229">
        <f t="shared" si="228"/>
        <v>0.14423003799510642</v>
      </c>
      <c r="AP229">
        <f t="shared" si="228"/>
        <v>0.41327481982033204</v>
      </c>
      <c r="AQ229">
        <f t="shared" si="228"/>
        <v>1.6076844639164563</v>
      </c>
      <c r="AR229">
        <f t="shared" si="228"/>
        <v>2.9610977497447339</v>
      </c>
      <c r="AS229">
        <f t="shared" si="228"/>
        <v>44.776517985062597</v>
      </c>
      <c r="AT229">
        <f t="shared" si="228"/>
        <v>2.2020367202367916</v>
      </c>
      <c r="AU229">
        <f t="shared" si="228"/>
        <v>2.15283247490791</v>
      </c>
    </row>
    <row r="230" spans="1:47" hidden="1" x14ac:dyDescent="0.35">
      <c r="A230" s="9">
        <v>2</v>
      </c>
      <c r="B230" s="16">
        <f t="shared" si="218"/>
        <v>0</v>
      </c>
      <c r="C230" s="16">
        <f t="shared" si="219"/>
        <v>0</v>
      </c>
      <c r="D230" s="16">
        <f t="shared" si="220"/>
        <v>0</v>
      </c>
      <c r="E230" s="16">
        <f t="shared" si="221"/>
        <v>0</v>
      </c>
      <c r="F230" s="16">
        <f t="shared" si="222"/>
        <v>0</v>
      </c>
      <c r="G230" s="16">
        <f t="shared" si="223"/>
        <v>150.60000000000002</v>
      </c>
      <c r="H230" s="16">
        <f t="shared" si="224"/>
        <v>0</v>
      </c>
      <c r="I230" s="16">
        <f t="shared" si="225"/>
        <v>0</v>
      </c>
      <c r="J230" s="16">
        <f t="shared" si="227"/>
        <v>150.60000000000002</v>
      </c>
      <c r="AM230">
        <v>8</v>
      </c>
      <c r="AN230">
        <f t="shared" ref="AN230:AU230" si="229">IF(AN229+AE105/B$74*B$68-AN229/B$74&lt;0,0,AN229+AE105/B$74*B$68-AN229/B$74)</f>
        <v>0.13381859466811741</v>
      </c>
      <c r="AO230">
        <f t="shared" si="229"/>
        <v>0.18081194458695202</v>
      </c>
      <c r="AP230">
        <f t="shared" si="229"/>
        <v>0.51809612518490644</v>
      </c>
      <c r="AQ230">
        <f t="shared" si="229"/>
        <v>2.0154508606094161</v>
      </c>
      <c r="AR230">
        <f t="shared" si="229"/>
        <v>3.7121382597261672</v>
      </c>
      <c r="AS230">
        <f t="shared" si="229"/>
        <v>40.791738497032213</v>
      </c>
      <c r="AT230">
        <f t="shared" si="229"/>
        <v>2.8860187000745379</v>
      </c>
      <c r="AU230">
        <f t="shared" si="229"/>
        <v>2.9483300532633385</v>
      </c>
    </row>
    <row r="231" spans="1:47" hidden="1" x14ac:dyDescent="0.35">
      <c r="A231" s="9">
        <v>3</v>
      </c>
      <c r="B231" s="16">
        <f t="shared" si="218"/>
        <v>8.8666666666666668E-3</v>
      </c>
      <c r="C231" s="16">
        <f t="shared" si="219"/>
        <v>1.1980392156862744E-2</v>
      </c>
      <c r="D231" s="16">
        <f t="shared" si="220"/>
        <v>3.432845528455284E-2</v>
      </c>
      <c r="E231" s="16">
        <f t="shared" si="221"/>
        <v>0.1335414634146341</v>
      </c>
      <c r="F231" s="16">
        <f t="shared" si="222"/>
        <v>0.2459620253164557</v>
      </c>
      <c r="G231" s="16">
        <f t="shared" si="223"/>
        <v>146.76115746835444</v>
      </c>
      <c r="H231" s="16">
        <f t="shared" si="224"/>
        <v>0.1477495754556776</v>
      </c>
      <c r="I231" s="16">
        <f t="shared" si="225"/>
        <v>0.11831043956043957</v>
      </c>
      <c r="J231" s="16">
        <f t="shared" si="227"/>
        <v>147.46189648620975</v>
      </c>
      <c r="AM231">
        <v>9</v>
      </c>
      <c r="AN231">
        <f t="shared" ref="AN231:AU231" si="230">IF(AN230+AE106/B$74*B$68-AN230/B$74&lt;0,0,AN230+AE106/B$74*B$68-AN230/B$74)</f>
        <v>0.15881613086434562</v>
      </c>
      <c r="AO231">
        <f t="shared" si="230"/>
        <v>0.21458791675832625</v>
      </c>
      <c r="AP231">
        <f t="shared" si="230"/>
        <v>0.61487734362883995</v>
      </c>
      <c r="AQ231">
        <f t="shared" si="230"/>
        <v>2.3919404356550475</v>
      </c>
      <c r="AR231">
        <f t="shared" si="230"/>
        <v>4.4055718646974862</v>
      </c>
      <c r="AS231">
        <f t="shared" si="230"/>
        <v>36.918812155344185</v>
      </c>
      <c r="AT231">
        <f t="shared" si="230"/>
        <v>3.567235957851564</v>
      </c>
      <c r="AU231">
        <f t="shared" si="230"/>
        <v>3.7982892192488289</v>
      </c>
    </row>
    <row r="232" spans="1:47" hidden="1" x14ac:dyDescent="0.35">
      <c r="A232" s="9">
        <v>4</v>
      </c>
      <c r="B232" s="16">
        <f t="shared" si="218"/>
        <v>2.9767705426962929E-2</v>
      </c>
      <c r="C232" s="16">
        <f t="shared" si="219"/>
        <v>4.0221291499058717E-2</v>
      </c>
      <c r="D232" s="16">
        <f t="shared" si="220"/>
        <v>0.11524955015111707</v>
      </c>
      <c r="E232" s="16">
        <f t="shared" si="221"/>
        <v>0.44833341487357636</v>
      </c>
      <c r="F232" s="16">
        <f t="shared" si="222"/>
        <v>0.82575847171121664</v>
      </c>
      <c r="G232" s="16">
        <f t="shared" si="223"/>
        <v>141.77257669057829</v>
      </c>
      <c r="H232" s="16">
        <f t="shared" si="224"/>
        <v>0.51394278070369681</v>
      </c>
      <c r="I232" s="16">
        <f t="shared" si="225"/>
        <v>0.42536805984430276</v>
      </c>
      <c r="J232" s="16">
        <f t="shared" si="227"/>
        <v>144.17121796478824</v>
      </c>
      <c r="AM232">
        <v>10</v>
      </c>
      <c r="AN232">
        <f t="shared" ref="AN232:AU232" si="231">IF(AN231+AE107/B$74*B$68-AN231/B$74&lt;0,0,AN231+AE107/B$74*B$68-AN231/B$74)</f>
        <v>0.1812981033442084</v>
      </c>
      <c r="AO232">
        <f t="shared" si="231"/>
        <v>0.24496492955177196</v>
      </c>
      <c r="AP232">
        <f t="shared" si="231"/>
        <v>0.70191922937886053</v>
      </c>
      <c r="AQ232">
        <f t="shared" si="231"/>
        <v>2.7305429362650182</v>
      </c>
      <c r="AR232">
        <f t="shared" si="231"/>
        <v>5.0292235358541628</v>
      </c>
      <c r="AS232">
        <f t="shared" si="231"/>
        <v>33.350161417120134</v>
      </c>
      <c r="AT232">
        <f t="shared" si="231"/>
        <v>4.2250015447212119</v>
      </c>
      <c r="AU232">
        <f t="shared" si="231"/>
        <v>4.6765383024712479</v>
      </c>
    </row>
    <row r="233" spans="1:47" hidden="1" x14ac:dyDescent="0.35">
      <c r="A233" s="9">
        <v>5</v>
      </c>
      <c r="B233" s="16">
        <f t="shared" si="218"/>
        <v>6.2991058817595424E-2</v>
      </c>
      <c r="C233" s="16">
        <f t="shared" si="219"/>
        <v>8.5111757933548887E-2</v>
      </c>
      <c r="D233" s="16">
        <f t="shared" si="220"/>
        <v>0.24387809164809732</v>
      </c>
      <c r="E233" s="16">
        <f t="shared" si="221"/>
        <v>0.94871257630138961</v>
      </c>
      <c r="F233" s="16">
        <f t="shared" si="222"/>
        <v>1.7473768876244842</v>
      </c>
      <c r="G233" s="16">
        <f t="shared" si="223"/>
        <v>136.53344326445108</v>
      </c>
      <c r="H233" s="16">
        <f t="shared" si="224"/>
        <v>1.1233433799108137</v>
      </c>
      <c r="I233" s="16">
        <f t="shared" si="225"/>
        <v>0.95888831176207057</v>
      </c>
      <c r="J233" s="16">
        <f t="shared" si="227"/>
        <v>141.70374532844909</v>
      </c>
      <c r="AM233">
        <v>11</v>
      </c>
      <c r="AN233">
        <f t="shared" ref="AN233:AU233" si="232">IF(AN232+AE108/B$74*B$68-AN232/B$74&lt;0,0,AN232+AE108/B$74*B$68-AN232/B$74)</f>
        <v>0.20120432302662178</v>
      </c>
      <c r="AO233">
        <f t="shared" si="232"/>
        <v>0.27186165716334781</v>
      </c>
      <c r="AP233">
        <f t="shared" si="232"/>
        <v>0.77898875256520062</v>
      </c>
      <c r="AQ233">
        <f t="shared" si="232"/>
        <v>3.0303518506382532</v>
      </c>
      <c r="AR233">
        <f t="shared" si="232"/>
        <v>5.58142362338958</v>
      </c>
      <c r="AS233">
        <f t="shared" si="232"/>
        <v>30.192613956580999</v>
      </c>
      <c r="AT233">
        <f t="shared" si="232"/>
        <v>4.8464676870680004</v>
      </c>
      <c r="AU233">
        <f t="shared" si="232"/>
        <v>5.5617408136919346</v>
      </c>
    </row>
    <row r="234" spans="1:47" hidden="1" x14ac:dyDescent="0.35">
      <c r="A234" s="9">
        <v>6</v>
      </c>
      <c r="B234" s="16">
        <f t="shared" si="218"/>
        <v>0.10751797863649273</v>
      </c>
      <c r="C234" s="16">
        <f t="shared" si="219"/>
        <v>0.145275287365982</v>
      </c>
      <c r="D234" s="16">
        <f t="shared" si="220"/>
        <v>0.416269863373122</v>
      </c>
      <c r="E234" s="16">
        <f t="shared" si="221"/>
        <v>1.6193355124624746</v>
      </c>
      <c r="F234" s="16">
        <f t="shared" si="222"/>
        <v>2.9825571184244177</v>
      </c>
      <c r="G234" s="16">
        <f t="shared" si="223"/>
        <v>130.88308763153523</v>
      </c>
      <c r="H234" s="16">
        <f t="shared" si="224"/>
        <v>1.9746661055478869</v>
      </c>
      <c r="I234" s="16">
        <f t="shared" si="225"/>
        <v>1.7347237775600906</v>
      </c>
      <c r="J234" s="16">
        <f t="shared" si="227"/>
        <v>139.8634332749057</v>
      </c>
      <c r="AM234">
        <v>12</v>
      </c>
      <c r="AN234">
        <f t="shared" ref="AN234:AU234" si="233">IF(AN233+AE109/B$74*B$68-AN233/B$74&lt;0,0,AN233+AE109/B$74*B$68-AN233/B$74)</f>
        <v>0.21870380305366688</v>
      </c>
      <c r="AO234">
        <f t="shared" si="233"/>
        <v>0.29550646542633885</v>
      </c>
      <c r="AP234">
        <f t="shared" si="233"/>
        <v>0.84674026958903625</v>
      </c>
      <c r="AQ234">
        <f t="shared" si="233"/>
        <v>3.2939126970826242</v>
      </c>
      <c r="AR234">
        <f t="shared" si="233"/>
        <v>6.0668605650553928</v>
      </c>
      <c r="AS234">
        <f t="shared" si="233"/>
        <v>27.489707845195188</v>
      </c>
      <c r="AT234">
        <f t="shared" si="233"/>
        <v>5.424983905420385</v>
      </c>
      <c r="AU234">
        <f t="shared" si="233"/>
        <v>6.4374364348880944</v>
      </c>
    </row>
    <row r="235" spans="1:47" hidden="1" x14ac:dyDescent="0.35">
      <c r="A235" s="9">
        <v>7</v>
      </c>
      <c r="B235" s="16">
        <f t="shared" si="218"/>
        <v>0.16122908133987296</v>
      </c>
      <c r="C235" s="16">
        <f t="shared" si="219"/>
        <v>0.21784822799350367</v>
      </c>
      <c r="D235" s="16">
        <f t="shared" si="220"/>
        <v>0.6242193957908303</v>
      </c>
      <c r="E235" s="16">
        <f t="shared" si="221"/>
        <v>2.4282820451643286</v>
      </c>
      <c r="F235" s="16">
        <f t="shared" si="222"/>
        <v>4.4725072992030137</v>
      </c>
      <c r="G235" s="16">
        <f t="shared" si="223"/>
        <v>124.48140923311722</v>
      </c>
      <c r="H235" s="16">
        <f t="shared" si="224"/>
        <v>3.0479950515400174</v>
      </c>
      <c r="I235" s="16">
        <f t="shared" si="225"/>
        <v>2.7514041211057867</v>
      </c>
      <c r="J235" s="16">
        <f t="shared" si="227"/>
        <v>138.18489445525458</v>
      </c>
      <c r="AM235">
        <v>13</v>
      </c>
      <c r="AN235">
        <f t="shared" ref="AN235:AU235" si="234">IF(AN234+AE110/B$74*B$68-AN234/B$74&lt;0,0,AN234+AE110/B$74*B$68-AN234/B$74)</f>
        <v>0.23408492166426254</v>
      </c>
      <c r="AO235">
        <f t="shared" si="234"/>
        <v>0.31628900295635642</v>
      </c>
      <c r="AP235">
        <f t="shared" si="234"/>
        <v>0.90629027437665699</v>
      </c>
      <c r="AQ235">
        <f t="shared" si="234"/>
        <v>3.525568759663039</v>
      </c>
      <c r="AR235">
        <f t="shared" si="234"/>
        <v>6.4935339957051745</v>
      </c>
      <c r="AS235">
        <f t="shared" si="234"/>
        <v>25.241843092219305</v>
      </c>
      <c r="AT235">
        <f t="shared" si="234"/>
        <v>5.9584712863775176</v>
      </c>
      <c r="AU235">
        <f t="shared" si="234"/>
        <v>7.2916490200508921</v>
      </c>
    </row>
    <row r="236" spans="1:47" hidden="1" x14ac:dyDescent="0.35">
      <c r="A236" s="9">
        <v>8</v>
      </c>
      <c r="B236" s="16">
        <f t="shared" si="218"/>
        <v>0.22118819357798319</v>
      </c>
      <c r="C236" s="16">
        <f t="shared" si="219"/>
        <v>0.29886330445853093</v>
      </c>
      <c r="D236" s="16">
        <f t="shared" si="220"/>
        <v>0.85635891120821217</v>
      </c>
      <c r="E236" s="16">
        <f t="shared" si="221"/>
        <v>3.3313302699748033</v>
      </c>
      <c r="F236" s="16">
        <f t="shared" si="222"/>
        <v>6.1357777520897372</v>
      </c>
      <c r="G236" s="16">
        <f t="shared" si="223"/>
        <v>117.2221898675017</v>
      </c>
      <c r="H236" s="16">
        <f t="shared" si="224"/>
        <v>4.30883005263121</v>
      </c>
      <c r="I236" s="16">
        <f t="shared" si="225"/>
        <v>3.9927546900985451</v>
      </c>
      <c r="J236" s="16">
        <f t="shared" si="227"/>
        <v>136.36729304154071</v>
      </c>
      <c r="AM236">
        <v>14</v>
      </c>
      <c r="AN236">
        <f t="shared" ref="AN236:AU236" si="235">IF(AN235+AE111/B$74*B$68-AN235/B$74&lt;0,0,AN235+AE111/B$74*B$68-AN235/B$74)</f>
        <v>0.24768139742168283</v>
      </c>
      <c r="AO236">
        <f t="shared" si="235"/>
        <v>0.33466018094791727</v>
      </c>
      <c r="AP236">
        <f t="shared" si="235"/>
        <v>0.95893080182772206</v>
      </c>
      <c r="AQ236">
        <f t="shared" si="235"/>
        <v>3.7303461961210278</v>
      </c>
      <c r="AR236">
        <f t="shared" si="235"/>
        <v>6.8707012943286152</v>
      </c>
      <c r="AS236">
        <f t="shared" si="235"/>
        <v>23.422506621448107</v>
      </c>
      <c r="AT236">
        <f t="shared" si="235"/>
        <v>6.4480070971610708</v>
      </c>
      <c r="AU236">
        <f t="shared" si="235"/>
        <v>8.1162867796344784</v>
      </c>
    </row>
    <row r="237" spans="1:47" hidden="1" x14ac:dyDescent="0.35">
      <c r="A237" s="9">
        <v>9</v>
      </c>
      <c r="B237" s="16">
        <f t="shared" si="218"/>
        <v>0.28418342961007448</v>
      </c>
      <c r="C237" s="16">
        <f t="shared" si="219"/>
        <v>0.38398070652754424</v>
      </c>
      <c r="D237" s="16">
        <f t="shared" si="220"/>
        <v>1.1002531754865015</v>
      </c>
      <c r="E237" s="16">
        <f t="shared" si="221"/>
        <v>4.2801057595848517</v>
      </c>
      <c r="F237" s="16">
        <f t="shared" si="222"/>
        <v>7.8832705159703398</v>
      </c>
      <c r="G237" s="16">
        <f t="shared" si="223"/>
        <v>109.27596634725212</v>
      </c>
      <c r="H237" s="16">
        <f t="shared" si="224"/>
        <v>5.7128489902408521</v>
      </c>
      <c r="I237" s="16">
        <f t="shared" si="225"/>
        <v>5.4309638373565141</v>
      </c>
      <c r="J237" s="16">
        <f t="shared" si="227"/>
        <v>134.35157276202878</v>
      </c>
      <c r="AM237">
        <v>15</v>
      </c>
      <c r="AN237">
        <f t="shared" ref="AN237:AU237" si="236">IF(AN236+AE112/B$74*B$68-AN236/B$74&lt;0,0,AN236+AE112/B$74*B$68-AN236/B$74)</f>
        <v>0.25982639135636892</v>
      </c>
      <c r="AO237">
        <f t="shared" si="236"/>
        <v>0.35107015727275848</v>
      </c>
      <c r="AP237">
        <f t="shared" si="236"/>
        <v>1.0059517282808841</v>
      </c>
      <c r="AQ237">
        <f t="shared" si="236"/>
        <v>3.9132627671586029</v>
      </c>
      <c r="AR237">
        <f t="shared" si="236"/>
        <v>7.2076043739111118</v>
      </c>
      <c r="AS237">
        <f t="shared" si="236"/>
        <v>21.990372637927187</v>
      </c>
      <c r="AT237">
        <f t="shared" si="236"/>
        <v>6.8966847533479365</v>
      </c>
      <c r="AU237">
        <f t="shared" si="236"/>
        <v>8.9064743118009329</v>
      </c>
    </row>
    <row r="238" spans="1:47" hidden="1" x14ac:dyDescent="0.35">
      <c r="A238" s="9">
        <v>10</v>
      </c>
      <c r="B238" s="16">
        <f t="shared" si="218"/>
        <v>0.34726875502780108</v>
      </c>
      <c r="C238" s="16">
        <f t="shared" si="219"/>
        <v>0.46921983485622826</v>
      </c>
      <c r="D238" s="16">
        <f t="shared" si="220"/>
        <v>1.3444962325594969</v>
      </c>
      <c r="E238" s="16">
        <f t="shared" si="221"/>
        <v>5.2302380914951856</v>
      </c>
      <c r="F238" s="16">
        <f t="shared" si="222"/>
        <v>9.6332623664393289</v>
      </c>
      <c r="G238" s="16">
        <f t="shared" si="223"/>
        <v>100.98260967698639</v>
      </c>
      <c r="H238" s="16">
        <f t="shared" si="224"/>
        <v>7.2115307669933149</v>
      </c>
      <c r="I238" s="16">
        <f t="shared" si="225"/>
        <v>7.0304101316405632</v>
      </c>
      <c r="J238" s="16">
        <f t="shared" si="227"/>
        <v>132.2490358559983</v>
      </c>
      <c r="AM238">
        <v>16</v>
      </c>
      <c r="AN238">
        <f t="shared" ref="AN238:AU238" si="237">IF(AN237+AE113/B$74*B$68-AN237/B$74&lt;0,0,AN237+AE113/B$74*B$68-AN237/B$74)</f>
        <v>0.27082686669847877</v>
      </c>
      <c r="AO238">
        <f t="shared" si="237"/>
        <v>0.3659336920671617</v>
      </c>
      <c r="AP238">
        <f t="shared" si="237"/>
        <v>1.0485415018775508</v>
      </c>
      <c r="AQ238">
        <f t="shared" si="237"/>
        <v>4.0789416666445373</v>
      </c>
      <c r="AR238">
        <f t="shared" si="237"/>
        <v>7.5127584184136378</v>
      </c>
      <c r="AS238">
        <f t="shared" si="237"/>
        <v>20.897774664054516</v>
      </c>
      <c r="AT238">
        <f t="shared" si="237"/>
        <v>7.3087470040332887</v>
      </c>
      <c r="AU238">
        <f t="shared" si="237"/>
        <v>9.6598988461740873</v>
      </c>
    </row>
    <row r="239" spans="1:47" hidden="1" x14ac:dyDescent="0.35">
      <c r="A239" s="9">
        <v>11</v>
      </c>
      <c r="B239" s="16">
        <f t="shared" si="218"/>
        <v>0.4081191505386853</v>
      </c>
      <c r="C239" s="16">
        <f t="shared" si="219"/>
        <v>0.55143918836606953</v>
      </c>
      <c r="D239" s="16">
        <f t="shared" si="220"/>
        <v>1.5800864672974002</v>
      </c>
      <c r="E239" s="16">
        <f t="shared" si="221"/>
        <v>6.1467099936624141</v>
      </c>
      <c r="F239" s="16">
        <f t="shared" si="222"/>
        <v>11.321257086871409</v>
      </c>
      <c r="G239" s="16">
        <f t="shared" si="223"/>
        <v>92.72809247358083</v>
      </c>
      <c r="H239" s="16">
        <f t="shared" si="224"/>
        <v>8.7575090491121532</v>
      </c>
      <c r="I239" s="16">
        <f t="shared" si="225"/>
        <v>8.751697717647259</v>
      </c>
      <c r="J239" s="16">
        <f t="shared" si="227"/>
        <v>130.24491112707622</v>
      </c>
      <c r="AM239">
        <v>17</v>
      </c>
      <c r="AN239">
        <f t="shared" ref="AN239:AU239" si="238">IF(AN238+AE114/B$74*B$68-AN238/B$74&lt;0,0,AN238+AE114/B$74*B$68-AN238/B$74)</f>
        <v>0.28095157230600132</v>
      </c>
      <c r="AO239">
        <f t="shared" si="238"/>
        <v>0.37961391127591054</v>
      </c>
      <c r="AP239">
        <f t="shared" si="238"/>
        <v>1.0877406188381256</v>
      </c>
      <c r="AQ239">
        <f t="shared" si="238"/>
        <v>4.2314305392164444</v>
      </c>
      <c r="AR239">
        <f t="shared" si="238"/>
        <v>7.7936185421308313</v>
      </c>
      <c r="AS239">
        <f t="shared" si="238"/>
        <v>20.096274446854927</v>
      </c>
      <c r="AT239">
        <f t="shared" si="238"/>
        <v>7.6889592168947622</v>
      </c>
      <c r="AU239">
        <f t="shared" si="238"/>
        <v>10.376215408002832</v>
      </c>
    </row>
    <row r="240" spans="1:47" hidden="1" x14ac:dyDescent="0.35">
      <c r="A240" s="9">
        <v>12</v>
      </c>
      <c r="B240" s="16">
        <f t="shared" si="218"/>
        <v>0.46516359671301089</v>
      </c>
      <c r="C240" s="16">
        <f t="shared" si="219"/>
        <v>0.62851604951713747</v>
      </c>
      <c r="D240" s="16">
        <f t="shared" si="220"/>
        <v>1.8009414732816955</v>
      </c>
      <c r="E240" s="16">
        <f t="shared" si="221"/>
        <v>7.0058602367221985</v>
      </c>
      <c r="F240" s="16">
        <f t="shared" si="222"/>
        <v>12.903674475678852</v>
      </c>
      <c r="G240" s="16">
        <f t="shared" si="223"/>
        <v>84.8575194921373</v>
      </c>
      <c r="H240" s="16">
        <f t="shared" si="224"/>
        <v>10.308698634695823</v>
      </c>
      <c r="I240" s="16">
        <f t="shared" si="225"/>
        <v>10.555275953479381</v>
      </c>
      <c r="J240" s="16">
        <f t="shared" si="227"/>
        <v>128.52564991222539</v>
      </c>
      <c r="AM240">
        <v>18</v>
      </c>
      <c r="AN240">
        <f t="shared" ref="AN240:AU240" si="239">IF(AN239+AE115/B$74*B$68-AN239/B$74&lt;0,0,AN239+AE115/B$74*B$68-AN239/B$74)</f>
        <v>0.29042759726723599</v>
      </c>
      <c r="AO240">
        <f t="shared" si="239"/>
        <v>0.39241765132746825</v>
      </c>
      <c r="AP240">
        <f t="shared" si="239"/>
        <v>1.1244282841565898</v>
      </c>
      <c r="AQ240">
        <f t="shared" si="239"/>
        <v>4.3741495889168442</v>
      </c>
      <c r="AR240">
        <f t="shared" si="239"/>
        <v>8.0564842140948798</v>
      </c>
      <c r="AS240">
        <f t="shared" si="239"/>
        <v>19.540053199557327</v>
      </c>
      <c r="AT240">
        <f t="shared" si="239"/>
        <v>8.042178903507688</v>
      </c>
      <c r="AU240">
        <f t="shared" si="239"/>
        <v>11.056531485749687</v>
      </c>
    </row>
    <row r="241" spans="1:47" hidden="1" x14ac:dyDescent="0.35">
      <c r="A241" s="9">
        <v>13</v>
      </c>
      <c r="B241" s="16">
        <f t="shared" si="218"/>
        <v>0.51754848101900841</v>
      </c>
      <c r="C241" s="16">
        <f t="shared" si="219"/>
        <v>0.69929704091688205</v>
      </c>
      <c r="D241" s="16">
        <f t="shared" si="220"/>
        <v>2.0037563783739785</v>
      </c>
      <c r="E241" s="16">
        <f t="shared" si="221"/>
        <v>7.794832504883388</v>
      </c>
      <c r="F241" s="16">
        <f t="shared" si="222"/>
        <v>14.356835254611712</v>
      </c>
      <c r="G241" s="16">
        <f t="shared" si="223"/>
        <v>77.631433144223152</v>
      </c>
      <c r="H241" s="16">
        <f t="shared" si="224"/>
        <v>11.83080590646885</v>
      </c>
      <c r="I241" s="16">
        <f t="shared" si="225"/>
        <v>12.404253299401766</v>
      </c>
      <c r="J241" s="16">
        <f t="shared" si="227"/>
        <v>127.23876200989875</v>
      </c>
      <c r="AM241">
        <v>19</v>
      </c>
      <c r="AN241">
        <f t="shared" ref="AN241:AU241" si="240">IF(AN240+AE116/B$74*B$68-AN240/B$74&lt;0,0,AN240+AE116/B$74*B$68-AN240/B$74)</f>
        <v>0.29944190517550229</v>
      </c>
      <c r="AO241">
        <f t="shared" si="240"/>
        <v>0.40459753220307798</v>
      </c>
      <c r="AP241">
        <f t="shared" si="240"/>
        <v>1.1593283517449482</v>
      </c>
      <c r="AQ241">
        <f t="shared" si="240"/>
        <v>4.5099146870078206</v>
      </c>
      <c r="AR241">
        <f t="shared" si="240"/>
        <v>8.3065418189757043</v>
      </c>
      <c r="AS241">
        <f t="shared" si="240"/>
        <v>19.187752827269531</v>
      </c>
      <c r="AT241">
        <f t="shared" si="240"/>
        <v>8.3730775196934175</v>
      </c>
      <c r="AU241">
        <f t="shared" si="240"/>
        <v>11.702976870530861</v>
      </c>
    </row>
    <row r="242" spans="1:47" hidden="1" x14ac:dyDescent="0.35">
      <c r="A242" s="9">
        <v>14</v>
      </c>
      <c r="B242" s="16">
        <f t="shared" si="218"/>
        <v>0.5650066404853259</v>
      </c>
      <c r="C242" s="16">
        <f t="shared" si="219"/>
        <v>0.76342117942621424</v>
      </c>
      <c r="D242" s="16">
        <f t="shared" si="220"/>
        <v>2.1874968263205945</v>
      </c>
      <c r="E242" s="16">
        <f t="shared" si="221"/>
        <v>8.5096030386537382</v>
      </c>
      <c r="F242" s="16">
        <f t="shared" si="222"/>
        <v>15.673328301994427</v>
      </c>
      <c r="G242" s="16">
        <f t="shared" si="223"/>
        <v>71.215085747715392</v>
      </c>
      <c r="H242" s="16">
        <f t="shared" si="224"/>
        <v>13.298311220260917</v>
      </c>
      <c r="I242" s="16">
        <f t="shared" si="225"/>
        <v>14.266279459718131</v>
      </c>
      <c r="J242" s="16">
        <f t="shared" si="227"/>
        <v>126.47853241457474</v>
      </c>
      <c r="AM242">
        <v>20</v>
      </c>
      <c r="AN242">
        <f t="shared" ref="AN242:AU242" si="241">IF(AN241+AE117/B$74*B$68-AN241/B$74&lt;0,0,AN241+AE117/B$74*B$68-AN241/B$74)</f>
        <v>0.30814543616851686</v>
      </c>
      <c r="AO242">
        <f t="shared" si="241"/>
        <v>0.41635749999770855</v>
      </c>
      <c r="AP242">
        <f t="shared" si="241"/>
        <v>1.1930252060131536</v>
      </c>
      <c r="AQ242">
        <f t="shared" si="241"/>
        <v>4.6409991530621575</v>
      </c>
      <c r="AR242">
        <f t="shared" si="241"/>
        <v>8.5479784479734207</v>
      </c>
      <c r="AS242">
        <f t="shared" si="241"/>
        <v>19.003267514733281</v>
      </c>
      <c r="AT242">
        <f t="shared" si="241"/>
        <v>8.6859754728421077</v>
      </c>
      <c r="AU242">
        <f t="shared" si="241"/>
        <v>12.318355594051857</v>
      </c>
    </row>
    <row r="243" spans="1:47" hidden="1" x14ac:dyDescent="0.35">
      <c r="A243" s="9">
        <v>15</v>
      </c>
      <c r="B243" s="16">
        <f t="shared" si="218"/>
        <v>0.6076947606512797</v>
      </c>
      <c r="C243" s="16">
        <f t="shared" si="219"/>
        <v>0.82110017416614722</v>
      </c>
      <c r="D243" s="16">
        <f t="shared" si="220"/>
        <v>2.3527694456023869</v>
      </c>
      <c r="E243" s="16">
        <f t="shared" si="221"/>
        <v>9.1525316894862065</v>
      </c>
      <c r="F243" s="16">
        <f t="shared" si="222"/>
        <v>16.857500086915884</v>
      </c>
      <c r="G243" s="16">
        <f t="shared" si="223"/>
        <v>65.68738116978804</v>
      </c>
      <c r="H243" s="16">
        <f t="shared" si="224"/>
        <v>14.694268158723386</v>
      </c>
      <c r="I243" s="16">
        <f t="shared" si="225"/>
        <v>16.114558929022394</v>
      </c>
      <c r="J243" s="16">
        <f t="shared" si="227"/>
        <v>126.28780441435572</v>
      </c>
      <c r="AM243">
        <v>21</v>
      </c>
      <c r="AN243">
        <f t="shared" ref="AN243:AU243" si="242">IF(AN242+AE118/B$74*B$68-AN242/B$74&lt;0,0,AN242+AE118/B$74*B$68-AN242/B$74)</f>
        <v>0.31665824454356228</v>
      </c>
      <c r="AO243">
        <f t="shared" si="242"/>
        <v>0.42785976872206222</v>
      </c>
      <c r="AP243">
        <f t="shared" si="242"/>
        <v>1.22598365281564</v>
      </c>
      <c r="AQ243">
        <f t="shared" si="242"/>
        <v>4.7692111329311704</v>
      </c>
      <c r="AR243">
        <f t="shared" si="242"/>
        <v>8.7841244166640653</v>
      </c>
      <c r="AS243">
        <f t="shared" si="242"/>
        <v>18.955862658580148</v>
      </c>
      <c r="AT243">
        <f t="shared" si="242"/>
        <v>8.9847579881698341</v>
      </c>
      <c r="AU243">
        <f t="shared" si="242"/>
        <v>12.905872206506745</v>
      </c>
    </row>
    <row r="244" spans="1:47" hidden="1" x14ac:dyDescent="0.35">
      <c r="A244" s="9">
        <v>16</v>
      </c>
      <c r="B244" s="16">
        <f t="shared" si="218"/>
        <v>0.64603909095986867</v>
      </c>
      <c r="C244" s="16">
        <f t="shared" si="219"/>
        <v>0.87290996146943756</v>
      </c>
      <c r="D244" s="16">
        <f t="shared" si="220"/>
        <v>2.5012245164762055</v>
      </c>
      <c r="E244" s="16">
        <f t="shared" si="221"/>
        <v>9.7300382289294127</v>
      </c>
      <c r="F244" s="16">
        <f t="shared" si="222"/>
        <v>17.921174802190734</v>
      </c>
      <c r="G244" s="16">
        <f t="shared" si="223"/>
        <v>61.058756898845182</v>
      </c>
      <c r="H244" s="16">
        <f t="shared" si="224"/>
        <v>16.009335581745297</v>
      </c>
      <c r="I244" s="16">
        <f t="shared" si="225"/>
        <v>17.928158906218773</v>
      </c>
      <c r="J244" s="16">
        <f t="shared" si="227"/>
        <v>126.66763798683492</v>
      </c>
      <c r="AM244">
        <v>22</v>
      </c>
      <c r="AN244">
        <f t="shared" ref="AN244:AU244" si="243">IF(AN243+AE119/B$74*B$68-AN243/B$74&lt;0,0,AN243+AE119/B$74*B$68-AN243/B$74)</f>
        <v>0.32507475929871538</v>
      </c>
      <c r="AO244">
        <f t="shared" si="243"/>
        <v>0.43923192819883927</v>
      </c>
      <c r="AP244">
        <f t="shared" si="243"/>
        <v>1.2585692863221121</v>
      </c>
      <c r="AQ244">
        <f t="shared" si="243"/>
        <v>4.8959728281101933</v>
      </c>
      <c r="AR244">
        <f t="shared" si="243"/>
        <v>9.0175991928238339</v>
      </c>
      <c r="AS244">
        <f t="shared" si="243"/>
        <v>19.019892535418823</v>
      </c>
      <c r="AT244">
        <f t="shared" si="243"/>
        <v>9.2728463364199314</v>
      </c>
      <c r="AU244">
        <f t="shared" si="243"/>
        <v>13.468922547971403</v>
      </c>
    </row>
    <row r="245" spans="1:47" hidden="1" x14ac:dyDescent="0.35">
      <c r="A245" s="9">
        <v>17</v>
      </c>
      <c r="B245" s="16">
        <f t="shared" si="218"/>
        <v>0.68060903294927733</v>
      </c>
      <c r="C245" s="16">
        <f t="shared" si="219"/>
        <v>0.91961990077843492</v>
      </c>
      <c r="D245" s="16">
        <f t="shared" si="220"/>
        <v>2.6350665511874456</v>
      </c>
      <c r="E245" s="16">
        <f t="shared" si="221"/>
        <v>10.25069845187204</v>
      </c>
      <c r="F245" s="16">
        <f t="shared" si="222"/>
        <v>18.880147690926151</v>
      </c>
      <c r="G245" s="16">
        <f t="shared" si="223"/>
        <v>57.291014694533985</v>
      </c>
      <c r="H245" s="16">
        <f t="shared" si="224"/>
        <v>17.240417017995831</v>
      </c>
      <c r="I245" s="16">
        <f t="shared" si="225"/>
        <v>19.691805416988988</v>
      </c>
      <c r="J245" s="16">
        <f t="shared" si="227"/>
        <v>127.58937875723214</v>
      </c>
      <c r="AM245">
        <v>23</v>
      </c>
      <c r="AN245">
        <f t="shared" ref="AN245:AU245" si="244">IF(AN244+AE120/B$74*B$68-AN244/B$74&lt;0,0,AN244+AE120/B$74*B$68-AN244/B$74)</f>
        <v>0.33346867057995094</v>
      </c>
      <c r="AO245">
        <f t="shared" si="244"/>
        <v>0.45057354649347647</v>
      </c>
      <c r="AP245">
        <f t="shared" si="244"/>
        <v>1.2910674075341873</v>
      </c>
      <c r="AQ245">
        <f t="shared" si="244"/>
        <v>5.0223940908472766</v>
      </c>
      <c r="AR245">
        <f t="shared" si="244"/>
        <v>9.2504469468530868</v>
      </c>
      <c r="AS245">
        <f t="shared" si="244"/>
        <v>19.174304093040021</v>
      </c>
      <c r="AT245">
        <f t="shared" si="244"/>
        <v>9.5532050928093195</v>
      </c>
      <c r="AU245">
        <f t="shared" si="244"/>
        <v>14.010938682116821</v>
      </c>
    </row>
    <row r="246" spans="1:47" hidden="1" x14ac:dyDescent="0.35">
      <c r="A246" s="9">
        <v>18</v>
      </c>
      <c r="B246" s="16">
        <f t="shared" si="218"/>
        <v>0.71202412087727052</v>
      </c>
      <c r="C246" s="16">
        <f t="shared" si="219"/>
        <v>0.96206708946486552</v>
      </c>
      <c r="D246" s="16">
        <f t="shared" si="220"/>
        <v>2.7566941573374169</v>
      </c>
      <c r="E246" s="16">
        <f t="shared" si="221"/>
        <v>10.723843205466434</v>
      </c>
      <c r="F246" s="16">
        <f t="shared" si="222"/>
        <v>19.751604681782965</v>
      </c>
      <c r="G246" s="16">
        <f t="shared" si="223"/>
        <v>54.315285725910861</v>
      </c>
      <c r="H246" s="16">
        <f t="shared" si="224"/>
        <v>18.389192162060425</v>
      </c>
      <c r="I246" s="16">
        <f t="shared" si="225"/>
        <v>21.395350151962234</v>
      </c>
      <c r="J246" s="16">
        <f t="shared" si="227"/>
        <v>129.00606129486249</v>
      </c>
      <c r="AM246">
        <v>24</v>
      </c>
      <c r="AN246">
        <f t="shared" ref="AN246:AU246" si="245">IF(AN245+AE121/B$74*B$68-AN245/B$74&lt;0,0,AN245+AE121/B$74*B$68-AN245/B$74)</f>
        <v>0.34189721087822578</v>
      </c>
      <c r="AO246">
        <f t="shared" si="245"/>
        <v>0.46196195454797873</v>
      </c>
      <c r="AP246">
        <f t="shared" si="245"/>
        <v>1.3236995994977263</v>
      </c>
      <c r="AQ246">
        <f t="shared" si="245"/>
        <v>5.149336903540604</v>
      </c>
      <c r="AR246">
        <f t="shared" si="245"/>
        <v>9.4842553125175666</v>
      </c>
      <c r="AS246">
        <f t="shared" si="245"/>
        <v>19.402050737756682</v>
      </c>
      <c r="AT246">
        <f t="shared" si="245"/>
        <v>9.8283712676444068</v>
      </c>
      <c r="AU246">
        <f t="shared" si="245"/>
        <v>14.535278112913723</v>
      </c>
    </row>
    <row r="247" spans="1:47" hidden="1" x14ac:dyDescent="0.35">
      <c r="A247" s="9">
        <v>19</v>
      </c>
      <c r="B247" s="16">
        <f t="shared" si="218"/>
        <v>0.74089200324537019</v>
      </c>
      <c r="C247" s="16">
        <f t="shared" si="219"/>
        <v>1.0010725651988526</v>
      </c>
      <c r="D247" s="16">
        <f t="shared" si="220"/>
        <v>2.8684599252734739</v>
      </c>
      <c r="E247" s="16">
        <f t="shared" si="221"/>
        <v>11.158624324690216</v>
      </c>
      <c r="F247" s="16">
        <f t="shared" si="222"/>
        <v>20.552401991616232</v>
      </c>
      <c r="G247" s="16">
        <f t="shared" si="223"/>
        <v>52.046511967870913</v>
      </c>
      <c r="H247" s="16">
        <f t="shared" si="224"/>
        <v>19.46072836874762</v>
      </c>
      <c r="I247" s="16">
        <f t="shared" si="225"/>
        <v>23.033058833463894</v>
      </c>
      <c r="J247" s="16">
        <f t="shared" si="227"/>
        <v>130.86174998010657</v>
      </c>
      <c r="AM247">
        <v>25</v>
      </c>
      <c r="AN247">
        <f t="shared" ref="AN247:AU247" si="246">IF(AN246+AE122/B$74*B$68-AN246/B$74&lt;0,0,AN246+AE122/B$74*B$68-AN246/B$74)</f>
        <v>0.35040476094365447</v>
      </c>
      <c r="AO247">
        <f t="shared" si="246"/>
        <v>0.47345711839135995</v>
      </c>
      <c r="AP247">
        <f t="shared" si="246"/>
        <v>1.3566376880693993</v>
      </c>
      <c r="AQ247">
        <f t="shared" si="246"/>
        <v>5.2774696876545839</v>
      </c>
      <c r="AR247">
        <f t="shared" si="246"/>
        <v>9.7202554152890706</v>
      </c>
      <c r="AS247">
        <f t="shared" si="246"/>
        <v>19.689493879134314</v>
      </c>
      <c r="AT247">
        <f t="shared" si="246"/>
        <v>10.100495279500738</v>
      </c>
      <c r="AU247">
        <f t="shared" si="246"/>
        <v>15.045148354983937</v>
      </c>
    </row>
    <row r="248" spans="1:47" hidden="1" x14ac:dyDescent="0.35">
      <c r="A248" s="9">
        <v>20</v>
      </c>
      <c r="B248" s="16">
        <f t="shared" si="218"/>
        <v>0.76777157532328988</v>
      </c>
      <c r="C248" s="16">
        <f t="shared" si="219"/>
        <v>1.0373914916464622</v>
      </c>
      <c r="D248" s="16">
        <f t="shared" si="220"/>
        <v>2.9725276908537124</v>
      </c>
      <c r="E248" s="16">
        <f t="shared" si="221"/>
        <v>11.56345936881554</v>
      </c>
      <c r="F248" s="16">
        <f t="shared" si="222"/>
        <v>21.298043418825795</v>
      </c>
      <c r="G248" s="16">
        <f t="shared" si="223"/>
        <v>50.394139956399925</v>
      </c>
      <c r="H248" s="16">
        <f t="shared" si="224"/>
        <v>20.462277083691021</v>
      </c>
      <c r="I248" s="16">
        <f t="shared" si="225"/>
        <v>24.602834356984562</v>
      </c>
      <c r="J248" s="16">
        <f t="shared" si="227"/>
        <v>133.09844494254031</v>
      </c>
      <c r="AM248">
        <v>26</v>
      </c>
      <c r="AN248">
        <f t="shared" ref="AN248:AU248" si="247">IF(AN247+AE123/B$74*B$68-AN247/B$74&lt;0,0,AN247+AE123/B$74*B$68-AN247/B$74)</f>
        <v>0.35902580129367934</v>
      </c>
      <c r="AO248">
        <f t="shared" si="247"/>
        <v>0.48510562713498051</v>
      </c>
      <c r="AP248">
        <f t="shared" si="247"/>
        <v>1.3900151690651312</v>
      </c>
      <c r="AQ248">
        <f t="shared" si="247"/>
        <v>5.4073117565830353</v>
      </c>
      <c r="AR248">
        <f t="shared" si="247"/>
        <v>9.9594037474124182</v>
      </c>
      <c r="AS248">
        <f t="shared" si="247"/>
        <v>20.025837711252578</v>
      </c>
      <c r="AT248">
        <f t="shared" si="247"/>
        <v>10.371386921559312</v>
      </c>
      <c r="AU248">
        <f t="shared" si="247"/>
        <v>15.543559095556891</v>
      </c>
    </row>
    <row r="249" spans="1:47" hidden="1" x14ac:dyDescent="0.35">
      <c r="A249" s="9">
        <v>21</v>
      </c>
      <c r="B249" s="16">
        <f t="shared" si="218"/>
        <v>0.79315466942287638</v>
      </c>
      <c r="C249" s="16">
        <f t="shared" si="219"/>
        <v>1.0716884188796494</v>
      </c>
      <c r="D249" s="16">
        <f t="shared" si="220"/>
        <v>3.0708016469568609</v>
      </c>
      <c r="E249" s="16">
        <f t="shared" si="221"/>
        <v>11.945755857392623</v>
      </c>
      <c r="F249" s="16">
        <f t="shared" si="222"/>
        <v>22.00217243012645</v>
      </c>
      <c r="G249" s="16">
        <f t="shared" si="223"/>
        <v>49.269399636324721</v>
      </c>
      <c r="H249" s="16">
        <f t="shared" si="224"/>
        <v>21.40229840830046</v>
      </c>
      <c r="I249" s="16">
        <f t="shared" si="225"/>
        <v>26.105452647030564</v>
      </c>
      <c r="J249" s="16">
        <f t="shared" si="227"/>
        <v>135.66072371443423</v>
      </c>
      <c r="AM249">
        <v>27</v>
      </c>
      <c r="AN249">
        <f t="shared" ref="AN249:AU249" si="248">IF(AN248+AE124/B$74*B$68-AN248/B$74&lt;0,0,AN248+AE124/B$74*B$68-AN248/B$74)</f>
        <v>0.36778727595564459</v>
      </c>
      <c r="AO249">
        <f t="shared" si="248"/>
        <v>0.4969438867954421</v>
      </c>
      <c r="AP249">
        <f t="shared" si="248"/>
        <v>1.4239363597974639</v>
      </c>
      <c r="AQ249">
        <f t="shared" si="248"/>
        <v>5.5392689161351871</v>
      </c>
      <c r="AR249">
        <f t="shared" si="248"/>
        <v>10.202447738308933</v>
      </c>
      <c r="AS249">
        <f t="shared" si="248"/>
        <v>20.402620916096964</v>
      </c>
      <c r="AT249">
        <f t="shared" si="248"/>
        <v>10.642561844083946</v>
      </c>
      <c r="AU249">
        <f t="shared" si="248"/>
        <v>16.033295397251059</v>
      </c>
    </row>
    <row r="250" spans="1:47" hidden="1" x14ac:dyDescent="0.35">
      <c r="A250" s="9">
        <v>22</v>
      </c>
      <c r="B250" s="16">
        <f t="shared" si="218"/>
        <v>0.81746035888907265</v>
      </c>
      <c r="C250" s="16">
        <f t="shared" si="219"/>
        <v>1.104529587088066</v>
      </c>
      <c r="D250" s="16">
        <f t="shared" si="220"/>
        <v>3.1649042906411324</v>
      </c>
      <c r="E250" s="16">
        <f t="shared" si="221"/>
        <v>12.311825482274296</v>
      </c>
      <c r="F250" s="16">
        <f t="shared" si="222"/>
        <v>22.67641415281274</v>
      </c>
      <c r="G250" s="16">
        <f t="shared" si="223"/>
        <v>48.589812705891497</v>
      </c>
      <c r="H250" s="16">
        <f t="shared" si="224"/>
        <v>22.289716105066994</v>
      </c>
      <c r="I250" s="16">
        <f t="shared" si="225"/>
        <v>27.543859802019988</v>
      </c>
      <c r="J250" s="16">
        <f t="shared" si="227"/>
        <v>138.49852248468378</v>
      </c>
      <c r="AM250">
        <v>28</v>
      </c>
      <c r="AN250">
        <f t="shared" ref="AN250:AU250" si="249">IF(AN249+AE125/B$74*B$68-AN249/B$74&lt;0,0,AN249+AE125/B$74*B$68-AN249/B$74)</f>
        <v>0.37671045313830426</v>
      </c>
      <c r="AO250">
        <f t="shared" si="249"/>
        <v>0.50900063438191945</v>
      </c>
      <c r="AP250">
        <f t="shared" si="249"/>
        <v>1.4584836029077353</v>
      </c>
      <c r="AQ250">
        <f t="shared" si="249"/>
        <v>5.6736614882344849</v>
      </c>
      <c r="AR250">
        <f t="shared" si="249"/>
        <v>10.449977369749297</v>
      </c>
      <c r="AS250">
        <f t="shared" si="249"/>
        <v>20.813274846613808</v>
      </c>
      <c r="AT250">
        <f t="shared" si="249"/>
        <v>10.915285795559058</v>
      </c>
      <c r="AU250">
        <f t="shared" si="249"/>
        <v>16.516906544921728</v>
      </c>
    </row>
    <row r="251" spans="1:47" hidden="1" x14ac:dyDescent="0.35">
      <c r="A251" s="9">
        <v>23</v>
      </c>
      <c r="B251" s="16">
        <f t="shared" si="218"/>
        <v>0.84103712322461033</v>
      </c>
      <c r="C251" s="16">
        <f t="shared" si="219"/>
        <v>1.1363858520350218</v>
      </c>
      <c r="D251" s="16">
        <f t="shared" si="220"/>
        <v>3.2561848057065772</v>
      </c>
      <c r="E251" s="16">
        <f t="shared" si="221"/>
        <v>12.666916716704709</v>
      </c>
      <c r="F251" s="16">
        <f t="shared" si="222"/>
        <v>23.330435435486912</v>
      </c>
      <c r="G251" s="16">
        <f t="shared" si="223"/>
        <v>48.281616856904932</v>
      </c>
      <c r="H251" s="16">
        <f t="shared" si="224"/>
        <v>23.133381553095937</v>
      </c>
      <c r="I251" s="16">
        <f t="shared" si="225"/>
        <v>28.92255665171292</v>
      </c>
      <c r="J251" s="16">
        <f t="shared" si="227"/>
        <v>141.56851499487161</v>
      </c>
      <c r="AM251">
        <v>29</v>
      </c>
      <c r="AN251">
        <f t="shared" ref="AN251:AU251" si="250">IF(AN250+AE126/B$74*B$68-AN250/B$74&lt;0,0,AN250+AE126/B$74*B$68-AN250/B$74)</f>
        <v>0.38581236955325177</v>
      </c>
      <c r="AO251">
        <f t="shared" si="250"/>
        <v>0.52129888942290337</v>
      </c>
      <c r="AP251">
        <f t="shared" si="250"/>
        <v>1.4937228582446822</v>
      </c>
      <c r="AQ251">
        <f t="shared" si="250"/>
        <v>5.8107460639408499</v>
      </c>
      <c r="AR251">
        <f t="shared" si="250"/>
        <v>10.702465241442709</v>
      </c>
      <c r="AS251">
        <f t="shared" si="250"/>
        <v>21.252749041765973</v>
      </c>
      <c r="AT251">
        <f t="shared" si="250"/>
        <v>11.190615075409365</v>
      </c>
      <c r="AU251">
        <f t="shared" si="250"/>
        <v>16.996706182914235</v>
      </c>
    </row>
    <row r="252" spans="1:47" hidden="1" x14ac:dyDescent="0.35">
      <c r="A252" s="9">
        <v>24</v>
      </c>
      <c r="B252" s="16">
        <f t="shared" si="218"/>
        <v>0.86416937983818998</v>
      </c>
      <c r="C252" s="16">
        <f t="shared" si="219"/>
        <v>1.167641510573052</v>
      </c>
      <c r="D252" s="16">
        <f t="shared" si="220"/>
        <v>3.3457443512092171</v>
      </c>
      <c r="E252" s="16">
        <f t="shared" si="221"/>
        <v>13.015313190418272</v>
      </c>
      <c r="F252" s="16">
        <f t="shared" si="222"/>
        <v>23.972126039263159</v>
      </c>
      <c r="G252" s="16">
        <f t="shared" si="223"/>
        <v>48.280720878250953</v>
      </c>
      <c r="H252" s="16">
        <f t="shared" si="224"/>
        <v>23.941713844553128</v>
      </c>
      <c r="I252" s="16">
        <f t="shared" si="225"/>
        <v>30.247080851785014</v>
      </c>
      <c r="J252" s="16">
        <f t="shared" si="227"/>
        <v>144.83451004589097</v>
      </c>
      <c r="AM252">
        <v>30</v>
      </c>
      <c r="AN252">
        <f t="shared" ref="AN252:AU252" si="251">IF(AN251+AE127/B$74*B$68-AN251/B$74&lt;0,0,AN251+AE127/B$74*B$68-AN251/B$74)</f>
        <v>0.39510693864757851</v>
      </c>
      <c r="AO252">
        <f t="shared" si="251"/>
        <v>0.53385745137919183</v>
      </c>
      <c r="AP252">
        <f t="shared" si="251"/>
        <v>1.5297079935315749</v>
      </c>
      <c r="AQ252">
        <f t="shared" si="251"/>
        <v>5.9507321946173333</v>
      </c>
      <c r="AR252">
        <f t="shared" si="251"/>
        <v>10.960297313497334</v>
      </c>
      <c r="AS252">
        <f t="shared" si="251"/>
        <v>21.717199938086864</v>
      </c>
      <c r="AT252">
        <f t="shared" si="251"/>
        <v>11.469432476177047</v>
      </c>
      <c r="AU252">
        <f t="shared" si="251"/>
        <v>17.474780298029909</v>
      </c>
    </row>
    <row r="253" spans="1:47" hidden="1" x14ac:dyDescent="0.35">
      <c r="A253" s="9">
        <v>25</v>
      </c>
      <c r="B253" s="16">
        <f t="shared" si="218"/>
        <v>0.88708598792191662</v>
      </c>
      <c r="C253" s="16">
        <f t="shared" si="219"/>
        <v>1.1986057908454026</v>
      </c>
      <c r="D253" s="16">
        <f t="shared" si="220"/>
        <v>3.4344689853305521</v>
      </c>
      <c r="E253" s="16">
        <f t="shared" si="221"/>
        <v>13.360461767110056</v>
      </c>
      <c r="F253" s="16">
        <f t="shared" si="222"/>
        <v>24.607834535991373</v>
      </c>
      <c r="G253" s="16">
        <f t="shared" si="223"/>
        <v>48.532690760702323</v>
      </c>
      <c r="H253" s="16">
        <f t="shared" si="224"/>
        <v>24.722480149460125</v>
      </c>
      <c r="I253" s="16">
        <f t="shared" si="225"/>
        <v>31.523586016174477</v>
      </c>
      <c r="J253" s="16">
        <f t="shared" si="227"/>
        <v>148.26721399353622</v>
      </c>
      <c r="AM253">
        <v>31</v>
      </c>
      <c r="AN253">
        <f t="shared" ref="AN253:AU253" si="252">IF(AN252+AE128/B$74*B$68-AN252/B$74&lt;0,0,AN252+AE128/B$74*B$68-AN252/B$74)</f>
        <v>0.4046057927371336</v>
      </c>
      <c r="AO253">
        <f t="shared" si="252"/>
        <v>0.54669203751081097</v>
      </c>
      <c r="AP253">
        <f t="shared" si="252"/>
        <v>1.5664840447948594</v>
      </c>
      <c r="AQ253">
        <f t="shared" si="252"/>
        <v>6.093795075355823</v>
      </c>
      <c r="AR253">
        <f t="shared" si="252"/>
        <v>11.223796267262651</v>
      </c>
      <c r="AS253">
        <f t="shared" si="252"/>
        <v>22.203736118478446</v>
      </c>
      <c r="AT253">
        <f t="shared" si="252"/>
        <v>11.752478533752678</v>
      </c>
      <c r="AU253">
        <f t="shared" si="252"/>
        <v>17.953000373987635</v>
      </c>
    </row>
    <row r="254" spans="1:47" hidden="1" x14ac:dyDescent="0.35">
      <c r="A254" s="9">
        <v>26</v>
      </c>
      <c r="B254" s="16">
        <f t="shared" si="218"/>
        <v>0.90996919571286772</v>
      </c>
      <c r="C254" s="16">
        <f t="shared" si="219"/>
        <v>1.2295249415757681</v>
      </c>
      <c r="D254" s="16">
        <f t="shared" si="220"/>
        <v>3.5230643058665074</v>
      </c>
      <c r="E254" s="16">
        <f t="shared" si="221"/>
        <v>13.70510729974443</v>
      </c>
      <c r="F254" s="16">
        <f t="shared" si="222"/>
        <v>25.242616505991336</v>
      </c>
      <c r="G254" s="16">
        <f t="shared" si="223"/>
        <v>48.992146981874541</v>
      </c>
      <c r="H254" s="16">
        <f t="shared" si="224"/>
        <v>25.482682329229277</v>
      </c>
      <c r="I254" s="16">
        <f t="shared" si="225"/>
        <v>32.758510915615091</v>
      </c>
      <c r="J254" s="16">
        <f t="shared" si="227"/>
        <v>151.84362247560983</v>
      </c>
      <c r="AM254">
        <v>32</v>
      </c>
      <c r="AN254">
        <f t="shared" ref="AN254:AU254" si="253">IF(AN253+AE129/B$74*B$68-AN253/B$74&lt;0,0,AN253+AE129/B$74*B$68-AN253/B$74)</f>
        <v>0.41431891769922713</v>
      </c>
      <c r="AO254">
        <f t="shared" si="253"/>
        <v>0.55981614045605455</v>
      </c>
      <c r="AP254">
        <f t="shared" si="253"/>
        <v>1.604089673659653</v>
      </c>
      <c r="AQ254">
        <f t="shared" si="253"/>
        <v>6.2400851041265586</v>
      </c>
      <c r="AR254">
        <f t="shared" si="253"/>
        <v>11.493239111754569</v>
      </c>
      <c r="AS254">
        <f t="shared" si="253"/>
        <v>22.710212485362007</v>
      </c>
      <c r="AT254">
        <f t="shared" si="253"/>
        <v>12.040378240602161</v>
      </c>
      <c r="AU254">
        <f t="shared" si="253"/>
        <v>18.433039681802391</v>
      </c>
    </row>
    <row r="255" spans="1:47" hidden="1" x14ac:dyDescent="0.35">
      <c r="A255" s="9">
        <v>27</v>
      </c>
      <c r="B255" s="16">
        <f t="shared" si="218"/>
        <v>0.93296313517282647</v>
      </c>
      <c r="C255" s="16">
        <f t="shared" si="219"/>
        <v>1.260593709842099</v>
      </c>
      <c r="D255" s="16">
        <f t="shared" si="220"/>
        <v>3.6120883384868359</v>
      </c>
      <c r="E255" s="16">
        <f t="shared" si="221"/>
        <v>14.051420569498235</v>
      </c>
      <c r="F255" s="16">
        <f t="shared" si="222"/>
        <v>25.880470181131422</v>
      </c>
      <c r="G255" s="16">
        <f t="shared" si="223"/>
        <v>49.621846369281592</v>
      </c>
      <c r="H255" s="16">
        <f t="shared" si="224"/>
        <v>26.228520152156591</v>
      </c>
      <c r="I255" s="16">
        <f t="shared" si="225"/>
        <v>33.95832831943865</v>
      </c>
      <c r="J255" s="16">
        <f t="shared" si="227"/>
        <v>155.54623077500827</v>
      </c>
      <c r="AM255">
        <v>33</v>
      </c>
      <c r="AN255">
        <f t="shared" ref="AN255:AU255" si="254">IF(AN254+AE130/B$74*B$68-AN254/B$74&lt;0,0,AN254+AE130/B$74*B$68-AN254/B$74)</f>
        <v>0.42425512800449394</v>
      </c>
      <c r="AO255">
        <f t="shared" si="254"/>
        <v>0.57324167008126026</v>
      </c>
      <c r="AP255">
        <f t="shared" si="254"/>
        <v>1.6425590064975024</v>
      </c>
      <c r="AQ255">
        <f t="shared" si="254"/>
        <v>6.3897350362650069</v>
      </c>
      <c r="AR255">
        <f t="shared" si="254"/>
        <v>11.768870361076411</v>
      </c>
      <c r="AS255">
        <f t="shared" si="254"/>
        <v>23.235065741739632</v>
      </c>
      <c r="AT255">
        <f t="shared" si="254"/>
        <v>12.333663570111597</v>
      </c>
      <c r="AU255">
        <f t="shared" si="254"/>
        <v>18.916391189814483</v>
      </c>
    </row>
    <row r="256" spans="1:47" hidden="1" x14ac:dyDescent="0.35">
      <c r="A256" s="9">
        <v>28</v>
      </c>
      <c r="B256" s="16">
        <f t="shared" si="218"/>
        <v>0.95618140299136489</v>
      </c>
      <c r="C256" s="16">
        <f t="shared" si="219"/>
        <v>1.291965584316064</v>
      </c>
      <c r="D256" s="16">
        <f t="shared" si="220"/>
        <v>3.7019808875763243</v>
      </c>
      <c r="E256" s="16">
        <f t="shared" si="221"/>
        <v>14.401112463758444</v>
      </c>
      <c r="F256" s="16">
        <f t="shared" si="222"/>
        <v>26.524546742445814</v>
      </c>
      <c r="G256" s="16">
        <f t="shared" si="223"/>
        <v>50.391635038958384</v>
      </c>
      <c r="H256" s="16">
        <f t="shared" si="224"/>
        <v>26.96540677516397</v>
      </c>
      <c r="I256" s="16">
        <f t="shared" si="225"/>
        <v>35.129361686140847</v>
      </c>
      <c r="J256" s="16">
        <f t="shared" si="227"/>
        <v>159.36219058135123</v>
      </c>
      <c r="AM256">
        <v>34</v>
      </c>
      <c r="AN256">
        <f t="shared" ref="AN256:AU256" si="255">IF(AN255+AE131/B$74*B$68-AN255/B$74&lt;0,0,AN255+AE131/B$74*B$68-AN255/B$74)</f>
        <v>0.43442242017322763</v>
      </c>
      <c r="AO256">
        <f t="shared" si="255"/>
        <v>0.58697943106112804</v>
      </c>
      <c r="AP256">
        <f t="shared" si="255"/>
        <v>1.6819230028786327</v>
      </c>
      <c r="AQ256">
        <f t="shared" si="255"/>
        <v>6.5428653079014918</v>
      </c>
      <c r="AR256">
        <f t="shared" si="255"/>
        <v>12.050911839325193</v>
      </c>
      <c r="AS256">
        <f t="shared" si="255"/>
        <v>23.777184092466459</v>
      </c>
      <c r="AT256">
        <f t="shared" si="255"/>
        <v>12.632792255950289</v>
      </c>
      <c r="AU256">
        <f t="shared" si="255"/>
        <v>19.404385992137509</v>
      </c>
    </row>
    <row r="257" spans="1:47" hidden="1" x14ac:dyDescent="0.35">
      <c r="A257" s="9">
        <v>29</v>
      </c>
      <c r="B257" s="16">
        <f t="shared" si="218"/>
        <v>0.97971354829864055</v>
      </c>
      <c r="C257" s="16">
        <f t="shared" si="219"/>
        <v>1.3237615612792339</v>
      </c>
      <c r="D257" s="16">
        <f t="shared" si="220"/>
        <v>3.7930886542602051</v>
      </c>
      <c r="E257" s="16">
        <f t="shared" si="221"/>
        <v>14.755531688001234</v>
      </c>
      <c r="F257" s="16">
        <f t="shared" si="222"/>
        <v>27.17733028979378</v>
      </c>
      <c r="G257" s="16">
        <f t="shared" si="223"/>
        <v>51.277392415134187</v>
      </c>
      <c r="H257" s="16">
        <f t="shared" si="224"/>
        <v>27.698017449877423</v>
      </c>
      <c r="I257" s="16">
        <f t="shared" si="225"/>
        <v>36.277657884934939</v>
      </c>
      <c r="J257" s="16">
        <f t="shared" si="227"/>
        <v>163.28249349157966</v>
      </c>
      <c r="AM257">
        <v>35</v>
      </c>
      <c r="AN257">
        <f t="shared" ref="AN257:AU257" si="256">IF(AN256+AE132/B$74*B$68-AN256/B$74&lt;0,0,AN256+AE132/B$74*B$68-AN256/B$74)</f>
        <v>0.44482823450097875</v>
      </c>
      <c r="AO257">
        <f t="shared" si="256"/>
        <v>0.6010394765150332</v>
      </c>
      <c r="AP257">
        <f t="shared" si="256"/>
        <v>1.7222104688767037</v>
      </c>
      <c r="AQ257">
        <f t="shared" si="256"/>
        <v>6.6995879778280525</v>
      </c>
      <c r="AR257">
        <f t="shared" si="256"/>
        <v>12.339569940880153</v>
      </c>
      <c r="AS257">
        <f t="shared" si="256"/>
        <v>24.335804866515385</v>
      </c>
      <c r="AT257">
        <f t="shared" si="256"/>
        <v>12.93816330217291</v>
      </c>
      <c r="AU257">
        <f t="shared" si="256"/>
        <v>19.89821148057792</v>
      </c>
    </row>
    <row r="258" spans="1:47" hidden="1" x14ac:dyDescent="0.35">
      <c r="A258" s="9">
        <v>30</v>
      </c>
      <c r="B258" s="16">
        <f t="shared" si="218"/>
        <v>1.0036304576001993</v>
      </c>
      <c r="C258" s="16">
        <f t="shared" si="219"/>
        <v>1.3560774205964661</v>
      </c>
      <c r="D258" s="16">
        <f t="shared" si="220"/>
        <v>3.885686084880875</v>
      </c>
      <c r="E258" s="16">
        <f t="shared" si="221"/>
        <v>15.115745868657463</v>
      </c>
      <c r="F258" s="16">
        <f t="shared" si="222"/>
        <v>27.840787220371382</v>
      </c>
      <c r="G258" s="16">
        <f t="shared" si="223"/>
        <v>52.260037901492254</v>
      </c>
      <c r="H258" s="16">
        <f t="shared" si="224"/>
        <v>28.430357174952938</v>
      </c>
      <c r="I258" s="16">
        <f t="shared" si="225"/>
        <v>37.408904916084246</v>
      </c>
      <c r="J258" s="16">
        <f t="shared" si="227"/>
        <v>167.30122704463582</v>
      </c>
      <c r="AM258">
        <v>36</v>
      </c>
      <c r="AN258">
        <f t="shared" ref="AN258:AU258" si="257">IF(AN257+AE133/B$74*B$68-AN257/B$74&lt;0,0,AN257+AE133/B$74*B$68-AN257/B$74)</f>
        <v>0.45547964811962638</v>
      </c>
      <c r="AO258">
        <f t="shared" si="257"/>
        <v>0.6154313688657489</v>
      </c>
      <c r="AP258">
        <f t="shared" si="257"/>
        <v>1.7634488045299017</v>
      </c>
      <c r="AQ258">
        <f t="shared" si="257"/>
        <v>6.8600096352042286</v>
      </c>
      <c r="AR258">
        <f t="shared" si="257"/>
        <v>12.635040985931941</v>
      </c>
      <c r="AS258">
        <f t="shared" si="257"/>
        <v>24.910434638357565</v>
      </c>
      <c r="AT258">
        <f t="shared" si="257"/>
        <v>13.250129691541359</v>
      </c>
      <c r="AU258">
        <f t="shared" si="257"/>
        <v>20.398928737414721</v>
      </c>
    </row>
    <row r="259" spans="1:47" hidden="1" x14ac:dyDescent="0.35">
      <c r="A259" s="9">
        <v>31</v>
      </c>
      <c r="B259" s="16">
        <f t="shared" si="218"/>
        <v>1.027988721011639</v>
      </c>
      <c r="C259" s="16">
        <f t="shared" si="219"/>
        <v>1.3889896252501361</v>
      </c>
      <c r="D259" s="16">
        <f t="shared" si="220"/>
        <v>3.9799922754442925</v>
      </c>
      <c r="E259" s="16">
        <f t="shared" si="221"/>
        <v>15.482607313266799</v>
      </c>
      <c r="F259" s="16">
        <f t="shared" si="222"/>
        <v>28.516487348401768</v>
      </c>
      <c r="G259" s="16">
        <f t="shared" si="223"/>
        <v>53.324638033693887</v>
      </c>
      <c r="H259" s="16">
        <f t="shared" si="224"/>
        <v>29.165837029160308</v>
      </c>
      <c r="I259" s="16">
        <f t="shared" si="225"/>
        <v>38.528384812092412</v>
      </c>
      <c r="J259" s="16">
        <f t="shared" si="227"/>
        <v>171.41492515832124</v>
      </c>
      <c r="AM259">
        <v>37</v>
      </c>
      <c r="AN259">
        <f t="shared" ref="AN259:AU259" si="258">IF(AN258+AE134/B$74*B$68-AN258/B$74&lt;0,0,AN258+AE134/B$74*B$68-AN258/B$74)</f>
        <v>0.46638351701788661</v>
      </c>
      <c r="AO259">
        <f t="shared" si="258"/>
        <v>0.63016437173358841</v>
      </c>
      <c r="AP259">
        <f t="shared" si="258"/>
        <v>1.8056645536918436</v>
      </c>
      <c r="AQ259">
        <f t="shared" si="258"/>
        <v>7.0242335385374979</v>
      </c>
      <c r="AR259">
        <f t="shared" si="258"/>
        <v>12.937515160142603</v>
      </c>
      <c r="AS259">
        <f t="shared" si="258"/>
        <v>25.500787291290905</v>
      </c>
      <c r="AT259">
        <f t="shared" si="258"/>
        <v>13.569008727918504</v>
      </c>
      <c r="AU259">
        <f t="shared" si="258"/>
        <v>20.907488818242847</v>
      </c>
    </row>
    <row r="260" spans="1:47" hidden="1" x14ac:dyDescent="0.35">
      <c r="A260" s="9">
        <v>32</v>
      </c>
      <c r="B260" s="16">
        <f t="shared" ref="B260:B288" si="259">AW130+BF130+BO130+AN254</f>
        <v>1.0528341074652565</v>
      </c>
      <c r="C260" s="16">
        <f t="shared" ref="C260:C288" si="260">AX130+BG130+BP130+AO254</f>
        <v>1.4225600169422203</v>
      </c>
      <c r="D260" s="16">
        <f t="shared" ref="D260:D288" si="261">AY130+BH130+BQ130+AP254</f>
        <v>4.0761844263353204</v>
      </c>
      <c r="E260" s="16">
        <f t="shared" ref="E260:E288" si="262">AZ130+BI130+BR130+AQ254</f>
        <v>15.856805350798933</v>
      </c>
      <c r="F260" s="16">
        <f t="shared" ref="F260:F288" si="263">BA130+BJ130+BS130+AR254</f>
        <v>29.205700307638818</v>
      </c>
      <c r="G260" s="16">
        <f t="shared" ref="G260:G288" si="264">BB130+BK130+BT130+AS254</f>
        <v>54.459629495848176</v>
      </c>
      <c r="H260" s="16">
        <f t="shared" ref="H260:H288" si="265">BC130+BL130+BU130+AT254</f>
        <v>29.907352137671957</v>
      </c>
      <c r="I260" s="16">
        <f t="shared" ref="I260:I288" si="266">BD130+BM130+BV130+AU254</f>
        <v>39.640953289035934</v>
      </c>
      <c r="J260" s="16">
        <f t="shared" si="227"/>
        <v>175.62201913173661</v>
      </c>
      <c r="AM260">
        <v>38</v>
      </c>
      <c r="AN260">
        <f t="shared" ref="AN260:AU260" si="267">IF(AN259+AE135/B$74*B$68-AN259/B$74&lt;0,0,AN259+AE135/B$74*B$68-AN259/B$74)</f>
        <v>0.47754658035722497</v>
      </c>
      <c r="AO260">
        <f t="shared" si="267"/>
        <v>0.64524759088514927</v>
      </c>
      <c r="AP260">
        <f t="shared" si="267"/>
        <v>1.8488838079042242</v>
      </c>
      <c r="AQ260">
        <f t="shared" si="267"/>
        <v>7.1923611867922546</v>
      </c>
      <c r="AR260">
        <f t="shared" si="267"/>
        <v>13.247179408377139</v>
      </c>
      <c r="AS260">
        <f t="shared" si="267"/>
        <v>26.106736262194154</v>
      </c>
      <c r="AT260">
        <f t="shared" si="267"/>
        <v>13.895090404895292</v>
      </c>
      <c r="AU260">
        <f t="shared" si="267"/>
        <v>21.424747737149481</v>
      </c>
    </row>
    <row r="261" spans="1:47" hidden="1" x14ac:dyDescent="0.35">
      <c r="A261" s="9">
        <v>33</v>
      </c>
      <c r="B261" s="16">
        <f t="shared" si="259"/>
        <v>1.0782042893559751</v>
      </c>
      <c r="C261" s="16">
        <f t="shared" si="260"/>
        <v>1.4568394975597105</v>
      </c>
      <c r="D261" s="16">
        <f t="shared" si="261"/>
        <v>4.1744083911394387</v>
      </c>
      <c r="E261" s="16">
        <f t="shared" si="262"/>
        <v>16.238907367729233</v>
      </c>
      <c r="F261" s="16">
        <f t="shared" si="263"/>
        <v>29.909471133257767</v>
      </c>
      <c r="G261" s="16">
        <f t="shared" si="264"/>
        <v>55.656159237976766</v>
      </c>
      <c r="H261" s="16">
        <f t="shared" si="265"/>
        <v>30.657356702263037</v>
      </c>
      <c r="I261" s="16">
        <f t="shared" si="266"/>
        <v>40.751039114196452</v>
      </c>
      <c r="J261" s="16">
        <f t="shared" si="227"/>
        <v>179.92238573347839</v>
      </c>
      <c r="AM261">
        <v>39</v>
      </c>
      <c r="AN261">
        <f t="shared" ref="AN261:AU261" si="268">IF(AN260+AE136/B$74*B$68-AN260/B$74&lt;0,0,AN260+AE136/B$74*B$68-AN260/B$74)</f>
        <v>0.48897553709099639</v>
      </c>
      <c r="AO261">
        <f t="shared" si="268"/>
        <v>0.66069007775895372</v>
      </c>
      <c r="AP261">
        <f t="shared" si="268"/>
        <v>1.8931325030377986</v>
      </c>
      <c r="AQ261">
        <f t="shared" si="268"/>
        <v>7.3644934733558305</v>
      </c>
      <c r="AR261">
        <f t="shared" si="268"/>
        <v>13.564219560124421</v>
      </c>
      <c r="AS261">
        <f t="shared" si="268"/>
        <v>26.728277909945444</v>
      </c>
      <c r="AT261">
        <f t="shared" si="268"/>
        <v>14.228644144504324</v>
      </c>
      <c r="AU261">
        <f t="shared" si="268"/>
        <v>21.95148007086819</v>
      </c>
    </row>
    <row r="262" spans="1:47" hidden="1" x14ac:dyDescent="0.35">
      <c r="A262" s="9">
        <v>34</v>
      </c>
      <c r="B262" s="16">
        <f t="shared" si="259"/>
        <v>1.1041309522605616</v>
      </c>
      <c r="C262" s="16">
        <f t="shared" si="260"/>
        <v>1.4918708797682512</v>
      </c>
      <c r="D262" s="16">
        <f t="shared" si="261"/>
        <v>4.2747868446955763</v>
      </c>
      <c r="E262" s="16">
        <f t="shared" si="262"/>
        <v>16.629390582661905</v>
      </c>
      <c r="F262" s="16">
        <f t="shared" si="263"/>
        <v>30.628678785630967</v>
      </c>
      <c r="G262" s="16">
        <f t="shared" si="264"/>
        <v>56.907534652843793</v>
      </c>
      <c r="H262" s="16">
        <f t="shared" si="265"/>
        <v>31.41793336600524</v>
      </c>
      <c r="I262" s="16">
        <f t="shared" si="266"/>
        <v>41.862657465707727</v>
      </c>
      <c r="J262" s="16">
        <f t="shared" si="227"/>
        <v>184.31698352957403</v>
      </c>
      <c r="AM262">
        <v>40</v>
      </c>
      <c r="AN262">
        <f t="shared" ref="AN262:AU262" si="269">IF(AN261+AE137/B$74*B$68-AN261/B$74&lt;0,0,AN261+AE137/B$74*B$68-AN261/B$74)</f>
        <v>0.50067710234316742</v>
      </c>
      <c r="AO262">
        <f t="shared" si="269"/>
        <v>0.67650090564280263</v>
      </c>
      <c r="AP262">
        <f t="shared" si="269"/>
        <v>1.9384366375699522</v>
      </c>
      <c r="AQ262">
        <f t="shared" si="269"/>
        <v>7.5407315351622302</v>
      </c>
      <c r="AR262">
        <f t="shared" si="269"/>
        <v>13.88882189344735</v>
      </c>
      <c r="AS262">
        <f t="shared" si="269"/>
        <v>27.365503551069942</v>
      </c>
      <c r="AT262">
        <f t="shared" si="269"/>
        <v>14.569924201634528</v>
      </c>
      <c r="AU262">
        <f t="shared" si="269"/>
        <v>22.488391172661046</v>
      </c>
    </row>
    <row r="263" spans="1:47" hidden="1" x14ac:dyDescent="0.35">
      <c r="A263" s="9">
        <v>35</v>
      </c>
      <c r="B263" s="16">
        <f t="shared" si="259"/>
        <v>1.1306414115447982</v>
      </c>
      <c r="C263" s="16">
        <f t="shared" si="260"/>
        <v>1.5276910713265632</v>
      </c>
      <c r="D263" s="16">
        <f t="shared" si="261"/>
        <v>4.3774255420014274</v>
      </c>
      <c r="E263" s="16">
        <f t="shared" si="262"/>
        <v>17.028666394159394</v>
      </c>
      <c r="F263" s="16">
        <f t="shared" si="263"/>
        <v>31.364080995137016</v>
      </c>
      <c r="G263" s="16">
        <f t="shared" si="264"/>
        <v>58.208772481451462</v>
      </c>
      <c r="H263" s="16">
        <f t="shared" si="265"/>
        <v>32.190855500105947</v>
      </c>
      <c r="I263" s="16">
        <f t="shared" si="266"/>
        <v>42.979432730911149</v>
      </c>
      <c r="J263" s="16">
        <f t="shared" si="227"/>
        <v>188.80756612663777</v>
      </c>
      <c r="AM263">
        <v>41</v>
      </c>
      <c r="AN263">
        <f t="shared" ref="AN263:AU263" si="270">IF(AN262+AE138/B$74*B$68-AN262/B$74&lt;0,0,AN262+AE138/B$74*B$68-AN262/B$74)</f>
        <v>0.51265804906704704</v>
      </c>
      <c r="AO263">
        <f t="shared" si="270"/>
        <v>0.69268922596188809</v>
      </c>
      <c r="AP263">
        <f t="shared" si="270"/>
        <v>1.9848224338719049</v>
      </c>
      <c r="AQ263">
        <f t="shared" si="270"/>
        <v>7.7211773801170782</v>
      </c>
      <c r="AR263">
        <f t="shared" si="270"/>
        <v>14.221174290599301</v>
      </c>
      <c r="AS263">
        <f t="shared" si="270"/>
        <v>28.018578209155258</v>
      </c>
      <c r="AT263">
        <f t="shared" si="270"/>
        <v>14.919173984361072</v>
      </c>
      <c r="AU263">
        <f t="shared" si="270"/>
        <v>23.036128037443685</v>
      </c>
    </row>
    <row r="264" spans="1:47" hidden="1" x14ac:dyDescent="0.35">
      <c r="A264" s="9">
        <v>36</v>
      </c>
      <c r="B264" s="16">
        <f t="shared" si="259"/>
        <v>1.1577598402659817</v>
      </c>
      <c r="C264" s="16">
        <f t="shared" si="260"/>
        <v>1.5643327341939735</v>
      </c>
      <c r="D264" s="16">
        <f t="shared" si="261"/>
        <v>4.4824180721979481</v>
      </c>
      <c r="E264" s="16">
        <f t="shared" si="262"/>
        <v>17.437098874264535</v>
      </c>
      <c r="F264" s="16">
        <f t="shared" si="263"/>
        <v>32.116348324271854</v>
      </c>
      <c r="G264" s="16">
        <f t="shared" si="264"/>
        <v>59.556233427771659</v>
      </c>
      <c r="H264" s="16">
        <f t="shared" si="265"/>
        <v>32.977641906525633</v>
      </c>
      <c r="I264" s="16">
        <f t="shared" si="266"/>
        <v>44.104627201562394</v>
      </c>
      <c r="J264" s="16">
        <f t="shared" si="227"/>
        <v>193.396460381054</v>
      </c>
      <c r="AM264">
        <v>42</v>
      </c>
      <c r="AN264">
        <f t="shared" ref="AN264:AU264" si="271">IF(AN263+AE139/B$74*B$68-AN263/B$74&lt;0,0,AN263+AE139/B$74*B$68-AN263/B$74)</f>
        <v>0.52492523904843713</v>
      </c>
      <c r="AO264">
        <f t="shared" si="271"/>
        <v>0.70926431016938341</v>
      </c>
      <c r="AP264">
        <f t="shared" si="271"/>
        <v>2.0323164582414459</v>
      </c>
      <c r="AQ264">
        <f t="shared" si="271"/>
        <v>7.9059343540381501</v>
      </c>
      <c r="AR264">
        <f t="shared" si="271"/>
        <v>14.561467098053935</v>
      </c>
      <c r="AS264">
        <f t="shared" si="271"/>
        <v>28.687724537916932</v>
      </c>
      <c r="AT264">
        <f t="shared" si="271"/>
        <v>15.276629499310676</v>
      </c>
      <c r="AU264">
        <f t="shared" si="271"/>
        <v>23.595288892709856</v>
      </c>
    </row>
    <row r="265" spans="1:47" hidden="1" x14ac:dyDescent="0.35">
      <c r="A265" s="9">
        <v>37</v>
      </c>
      <c r="B265" s="16">
        <f t="shared" si="259"/>
        <v>1.1855081949553803</v>
      </c>
      <c r="C265" s="16">
        <f t="shared" si="260"/>
        <v>1.6018255354217987</v>
      </c>
      <c r="D265" s="16">
        <f t="shared" si="261"/>
        <v>4.5898494428567753</v>
      </c>
      <c r="E265" s="16">
        <f t="shared" si="262"/>
        <v>17.855018711772502</v>
      </c>
      <c r="F265" s="16">
        <f t="shared" si="263"/>
        <v>32.886089848926424</v>
      </c>
      <c r="G265" s="16">
        <f t="shared" si="264"/>
        <v>60.947329382566188</v>
      </c>
      <c r="H265" s="16">
        <f t="shared" si="265"/>
        <v>33.779604023731764</v>
      </c>
      <c r="I265" s="16">
        <f t="shared" si="266"/>
        <v>45.241172974159305</v>
      </c>
      <c r="J265" s="16">
        <f t="shared" si="227"/>
        <v>198.08639811439014</v>
      </c>
      <c r="AM265">
        <v>43</v>
      </c>
      <c r="AN265">
        <f t="shared" ref="AN265:AU265" si="272">IF(AN264+AE140/B$74*B$68-AN264/B$74&lt;0,0,AN264+AE140/B$74*B$68-AN264/B$74)</f>
        <v>0.53748564623083228</v>
      </c>
      <c r="AO265">
        <f t="shared" si="272"/>
        <v>0.72623558126280086</v>
      </c>
      <c r="AP265">
        <f t="shared" si="272"/>
        <v>2.0809457112094862</v>
      </c>
      <c r="AQ265">
        <f t="shared" si="272"/>
        <v>8.0951074919577781</v>
      </c>
      <c r="AR265">
        <f t="shared" si="272"/>
        <v>14.90989377354806</v>
      </c>
      <c r="AS265">
        <f t="shared" si="272"/>
        <v>29.373210712701731</v>
      </c>
      <c r="AT265">
        <f t="shared" si="272"/>
        <v>15.642522095006774</v>
      </c>
      <c r="AU265">
        <f t="shared" si="272"/>
        <v>24.16643160962316</v>
      </c>
    </row>
    <row r="266" spans="1:47" hidden="1" x14ac:dyDescent="0.35">
      <c r="A266" s="9">
        <v>38</v>
      </c>
      <c r="B266" s="16">
        <f t="shared" si="259"/>
        <v>1.2139069093341832</v>
      </c>
      <c r="C266" s="16">
        <f t="shared" si="260"/>
        <v>1.640197084482941</v>
      </c>
      <c r="D266" s="16">
        <f t="shared" si="261"/>
        <v>4.6997987657919094</v>
      </c>
      <c r="E266" s="16">
        <f t="shared" si="262"/>
        <v>18.282733660333353</v>
      </c>
      <c r="F266" s="16">
        <f t="shared" si="263"/>
        <v>33.673872402121219</v>
      </c>
      <c r="G266" s="16">
        <f t="shared" si="264"/>
        <v>62.380290998034745</v>
      </c>
      <c r="H266" s="16">
        <f t="shared" si="265"/>
        <v>34.597886086943447</v>
      </c>
      <c r="I266" s="16">
        <f t="shared" si="266"/>
        <v>46.391705061993633</v>
      </c>
      <c r="J266" s="16">
        <f t="shared" si="227"/>
        <v>202.88039096903543</v>
      </c>
      <c r="AM266">
        <v>44</v>
      </c>
      <c r="AN266">
        <f t="shared" ref="AN266:AU266" si="273">IF(AN265+AE141/B$74*B$68-AN265/B$74&lt;0,0,AN265+AE141/B$74*B$68-AN265/B$74)</f>
        <v>0.55034637453448754</v>
      </c>
      <c r="AO266">
        <f t="shared" si="273"/>
        <v>0.74361263786061893</v>
      </c>
      <c r="AP266">
        <f t="shared" si="273"/>
        <v>2.1307376965289015</v>
      </c>
      <c r="AQ266">
        <f t="shared" si="273"/>
        <v>8.2888037864970396</v>
      </c>
      <c r="AR266">
        <f t="shared" si="273"/>
        <v>15.266651380383969</v>
      </c>
      <c r="AS266">
        <f t="shared" si="273"/>
        <v>30.075341353421944</v>
      </c>
      <c r="AT266">
        <f t="shared" si="273"/>
        <v>16.017080644952934</v>
      </c>
      <c r="AU266">
        <f t="shared" si="273"/>
        <v>24.750081038770595</v>
      </c>
    </row>
    <row r="267" spans="1:47" hidden="1" x14ac:dyDescent="0.35">
      <c r="A267" s="9">
        <v>39</v>
      </c>
      <c r="B267" s="16">
        <f t="shared" si="259"/>
        <v>1.2429754115597638</v>
      </c>
      <c r="C267" s="16">
        <f t="shared" si="260"/>
        <v>1.6794736321605832</v>
      </c>
      <c r="D267" s="16">
        <f t="shared" si="261"/>
        <v>4.8123412596460176</v>
      </c>
      <c r="E267" s="16">
        <f t="shared" si="262"/>
        <v>18.720536328732855</v>
      </c>
      <c r="F267" s="16">
        <f t="shared" si="263"/>
        <v>34.480234922458031</v>
      </c>
      <c r="G267" s="16">
        <f t="shared" si="264"/>
        <v>63.85398466246734</v>
      </c>
      <c r="H267" s="16">
        <f t="shared" si="265"/>
        <v>35.433498894540932</v>
      </c>
      <c r="I267" s="16">
        <f t="shared" si="266"/>
        <v>47.558594287583048</v>
      </c>
      <c r="J267" s="16">
        <f t="shared" si="227"/>
        <v>207.78163939914856</v>
      </c>
      <c r="AM267">
        <v>45</v>
      </c>
      <c r="AN267">
        <f t="shared" ref="AN267:AU267" si="274">IF(AN266+AE142/B$74*B$68-AN266/B$74&lt;0,0,AN266+AE142/B$74*B$68-AN266/B$74)</f>
        <v>0.56351467174717795</v>
      </c>
      <c r="AO267">
        <f t="shared" si="274"/>
        <v>0.76140527297108729</v>
      </c>
      <c r="AP267">
        <f t="shared" si="274"/>
        <v>2.1817204749544143</v>
      </c>
      <c r="AQ267">
        <f t="shared" si="274"/>
        <v>8.487132397075408</v>
      </c>
      <c r="AR267">
        <f t="shared" si="274"/>
        <v>15.631940972760177</v>
      </c>
      <c r="AS267">
        <f t="shared" si="274"/>
        <v>30.794450754611884</v>
      </c>
      <c r="AT267">
        <f t="shared" si="274"/>
        <v>16.400533285766002</v>
      </c>
      <c r="AU267">
        <f t="shared" si="274"/>
        <v>25.346735378279313</v>
      </c>
    </row>
    <row r="268" spans="1:47" hidden="1" x14ac:dyDescent="0.35">
      <c r="A268" s="9">
        <v>40</v>
      </c>
      <c r="B268" s="16">
        <f t="shared" si="259"/>
        <v>1.2727325084462677</v>
      </c>
      <c r="C268" s="16">
        <f t="shared" si="260"/>
        <v>1.7196805896963061</v>
      </c>
      <c r="D268" s="16">
        <f t="shared" si="261"/>
        <v>4.9275497374505051</v>
      </c>
      <c r="E268" s="16">
        <f t="shared" si="262"/>
        <v>19.168709967664597</v>
      </c>
      <c r="F268" s="16">
        <f t="shared" si="263"/>
        <v>35.305699112428997</v>
      </c>
      <c r="G268" s="16">
        <f t="shared" si="264"/>
        <v>65.367769404454776</v>
      </c>
      <c r="H268" s="16">
        <f t="shared" si="265"/>
        <v>36.287347920048965</v>
      </c>
      <c r="I268" s="16">
        <f t="shared" si="266"/>
        <v>48.743978967915666</v>
      </c>
      <c r="J268" s="16">
        <f t="shared" si="227"/>
        <v>212.79346820810608</v>
      </c>
      <c r="AM268">
        <v>46</v>
      </c>
      <c r="AN268">
        <f t="shared" ref="AN268:AU268" si="275">IF(AN267+AE143/B$74*B$68-AN267/B$74&lt;0,0,AN267+AE143/B$74*B$68-AN267/B$74)</f>
        <v>0.57699794062889009</v>
      </c>
      <c r="AO268">
        <f t="shared" si="275"/>
        <v>0.7796234889965763</v>
      </c>
      <c r="AP268">
        <f t="shared" si="275"/>
        <v>2.2339227072358572</v>
      </c>
      <c r="AQ268">
        <f t="shared" si="275"/>
        <v>8.6902048171592625</v>
      </c>
      <c r="AR268">
        <f t="shared" si="275"/>
        <v>16.005967903816451</v>
      </c>
      <c r="AS268">
        <f t="shared" si="275"/>
        <v>31.53089786557425</v>
      </c>
      <c r="AT268">
        <f t="shared" si="275"/>
        <v>16.79310880353712</v>
      </c>
      <c r="AU268">
        <f t="shared" si="275"/>
        <v>25.956871680411002</v>
      </c>
    </row>
    <row r="269" spans="1:47" hidden="1" x14ac:dyDescent="0.35">
      <c r="A269" s="9">
        <v>41</v>
      </c>
      <c r="B269" s="16">
        <f t="shared" si="259"/>
        <v>1.3031966701752817</v>
      </c>
      <c r="C269" s="16">
        <f t="shared" si="260"/>
        <v>1.7608429134831867</v>
      </c>
      <c r="D269" s="16">
        <f t="shared" si="261"/>
        <v>5.0454957089199608</v>
      </c>
      <c r="E269" s="16">
        <f t="shared" si="262"/>
        <v>19.627532757776542</v>
      </c>
      <c r="F269" s="16">
        <f t="shared" si="263"/>
        <v>36.150777336312785</v>
      </c>
      <c r="G269" s="16">
        <f t="shared" si="264"/>
        <v>66.921385731848915</v>
      </c>
      <c r="H269" s="16">
        <f t="shared" si="265"/>
        <v>37.160256522603895</v>
      </c>
      <c r="I269" s="16">
        <f t="shared" si="266"/>
        <v>49.949794748719491</v>
      </c>
      <c r="J269" s="16">
        <f t="shared" si="227"/>
        <v>217.91928238984005</v>
      </c>
      <c r="AM269">
        <v>47</v>
      </c>
      <c r="AN269">
        <f t="shared" ref="AN269:AU269" si="276">IF(AN268+AE144/B$74*B$68-AN268/B$74&lt;0,0,AN268+AE144/B$74*B$68-AN268/B$74)</f>
        <v>0.59080374805476488</v>
      </c>
      <c r="AO269">
        <f t="shared" si="276"/>
        <v>0.79827751008726477</v>
      </c>
      <c r="AP269">
        <f t="shared" si="276"/>
        <v>2.287373689516266</v>
      </c>
      <c r="AQ269">
        <f t="shared" si="276"/>
        <v>8.8981350119643654</v>
      </c>
      <c r="AR269">
        <f t="shared" si="276"/>
        <v>16.388942079259735</v>
      </c>
      <c r="AS269">
        <f t="shared" si="276"/>
        <v>32.285062594192809</v>
      </c>
      <c r="AT269">
        <f t="shared" si="276"/>
        <v>17.195037743277087</v>
      </c>
      <c r="AU269">
        <f t="shared" si="276"/>
        <v>26.580950597980628</v>
      </c>
    </row>
    <row r="270" spans="1:47" hidden="1" x14ac:dyDescent="0.35">
      <c r="A270" s="9">
        <v>42</v>
      </c>
      <c r="B270" s="16">
        <f t="shared" si="259"/>
        <v>1.3343862410761291</v>
      </c>
      <c r="C270" s="16">
        <f t="shared" si="260"/>
        <v>1.8029853898662427</v>
      </c>
      <c r="D270" s="16">
        <f t="shared" si="261"/>
        <v>5.1662501965155396</v>
      </c>
      <c r="E270" s="16">
        <f t="shared" si="262"/>
        <v>20.097280984247256</v>
      </c>
      <c r="F270" s="16">
        <f t="shared" si="263"/>
        <v>37.015978467236508</v>
      </c>
      <c r="G270" s="16">
        <f t="shared" si="264"/>
        <v>68.514869781803796</v>
      </c>
      <c r="H270" s="16">
        <f t="shared" si="265"/>
        <v>38.052984976074079</v>
      </c>
      <c r="I270" s="16">
        <f t="shared" si="266"/>
        <v>51.177802205021287</v>
      </c>
      <c r="J270" s="16">
        <f t="shared" si="227"/>
        <v>223.16253824184082</v>
      </c>
      <c r="AM270">
        <v>48</v>
      </c>
      <c r="AN270">
        <f t="shared" ref="AN270:AU270" si="277">IF(AN269+AE145/B$74*B$68-AN269/B$74&lt;0,0,AN269+AE145/B$74*B$68-AN269/B$74)</f>
        <v>0.604939832789537</v>
      </c>
      <c r="AO270">
        <f t="shared" si="277"/>
        <v>0.81737779264574728</v>
      </c>
      <c r="AP270">
        <f t="shared" si="277"/>
        <v>2.3421033834316352</v>
      </c>
      <c r="AQ270">
        <f t="shared" si="277"/>
        <v>9.1110395355472313</v>
      </c>
      <c r="AR270">
        <f t="shared" si="277"/>
        <v>16.78107817302773</v>
      </c>
      <c r="AS270">
        <f t="shared" si="277"/>
        <v>33.057343109325409</v>
      </c>
      <c r="AT270">
        <f t="shared" si="277"/>
        <v>17.606553301275397</v>
      </c>
      <c r="AU270">
        <f t="shared" si="277"/>
        <v>27.219420465202688</v>
      </c>
    </row>
    <row r="271" spans="1:47" hidden="1" x14ac:dyDescent="0.35">
      <c r="A271" s="9">
        <v>43</v>
      </c>
      <c r="B271" s="16">
        <f t="shared" si="259"/>
        <v>1.3663195958197467</v>
      </c>
      <c r="C271" s="16">
        <f t="shared" si="260"/>
        <v>1.8461328461872299</v>
      </c>
      <c r="D271" s="16">
        <f t="shared" si="261"/>
        <v>5.2898843401699036</v>
      </c>
      <c r="E271" s="16">
        <f t="shared" si="262"/>
        <v>20.578231389232371</v>
      </c>
      <c r="F271" s="16">
        <f t="shared" si="263"/>
        <v>37.901812220005937</v>
      </c>
      <c r="G271" s="16">
        <f t="shared" si="264"/>
        <v>70.148487376205281</v>
      </c>
      <c r="H271" s="16">
        <f t="shared" si="265"/>
        <v>38.966245977873051</v>
      </c>
      <c r="I271" s="16">
        <f t="shared" si="266"/>
        <v>52.42961201914455</v>
      </c>
      <c r="J271" s="16">
        <f t="shared" si="227"/>
        <v>228.52672576463809</v>
      </c>
      <c r="AM271">
        <v>49</v>
      </c>
      <c r="AN271">
        <f t="shared" ref="AN271:AU271" si="278">IF(AN270+AE146/B$74*B$68-AN270/B$74&lt;0,0,AN270+AE146/B$74*B$68-AN270/B$74)</f>
        <v>0.61941411231941834</v>
      </c>
      <c r="AO271">
        <f t="shared" si="278"/>
        <v>0.83693503455808149</v>
      </c>
      <c r="AP271">
        <f t="shared" si="278"/>
        <v>2.3981424425614457</v>
      </c>
      <c r="AQ271">
        <f t="shared" si="278"/>
        <v>9.3290376337005583</v>
      </c>
      <c r="AR271">
        <f t="shared" si="278"/>
        <v>17.182595816805865</v>
      </c>
      <c r="AS271">
        <f t="shared" si="278"/>
        <v>33.848153894881754</v>
      </c>
      <c r="AT271">
        <f t="shared" si="278"/>
        <v>18.027892047973644</v>
      </c>
      <c r="AU271">
        <f t="shared" si="278"/>
        <v>27.872720799732896</v>
      </c>
    </row>
    <row r="272" spans="1:47" hidden="1" x14ac:dyDescent="0.35">
      <c r="A272" s="9">
        <v>44</v>
      </c>
      <c r="B272" s="16">
        <f t="shared" si="259"/>
        <v>1.3990152555387922</v>
      </c>
      <c r="C272" s="16">
        <f t="shared" si="260"/>
        <v>1.8903103076828887</v>
      </c>
      <c r="D272" s="16">
        <f t="shared" si="261"/>
        <v>5.4164698468613572</v>
      </c>
      <c r="E272" s="16">
        <f t="shared" si="262"/>
        <v>21.070662920757357</v>
      </c>
      <c r="F272" s="16">
        <f t="shared" si="263"/>
        <v>38.808792372286476</v>
      </c>
      <c r="G272" s="16">
        <f t="shared" si="264"/>
        <v>71.822683625117449</v>
      </c>
      <c r="H272" s="16">
        <f t="shared" si="265"/>
        <v>39.900717226626071</v>
      </c>
      <c r="I272" s="16">
        <f t="shared" si="266"/>
        <v>53.706707687577691</v>
      </c>
      <c r="J272" s="16">
        <f t="shared" si="227"/>
        <v>234.01535924244808</v>
      </c>
      <c r="AM272">
        <v>50</v>
      </c>
      <c r="AN272">
        <f t="shared" ref="AN272:AU272" si="279">IF(AN271+AE147/B$74*B$68-AN271/B$74&lt;0,0,AN271+AE147/B$74*B$68-AN271/B$74)</f>
        <v>0.63423468904666425</v>
      </c>
      <c r="AO272">
        <f t="shared" si="279"/>
        <v>0.85696018356371439</v>
      </c>
      <c r="AP272">
        <f t="shared" si="279"/>
        <v>2.4555222364117326</v>
      </c>
      <c r="AQ272">
        <f t="shared" si="279"/>
        <v>9.5522513372500271</v>
      </c>
      <c r="AR272">
        <f t="shared" si="279"/>
        <v>17.593719771865036</v>
      </c>
      <c r="AS272">
        <f t="shared" si="279"/>
        <v>34.657924368722021</v>
      </c>
      <c r="AT272">
        <f t="shared" si="279"/>
        <v>18.459294519070866</v>
      </c>
      <c r="AU272">
        <f t="shared" si="279"/>
        <v>28.541285304381368</v>
      </c>
    </row>
    <row r="273" spans="1:47" hidden="1" x14ac:dyDescent="0.35">
      <c r="A273" s="9">
        <v>45</v>
      </c>
      <c r="B273" s="16">
        <f t="shared" si="259"/>
        <v>1.4324919746867315</v>
      </c>
      <c r="C273" s="16">
        <f t="shared" si="260"/>
        <v>1.9355431148465128</v>
      </c>
      <c r="D273" s="16">
        <f t="shared" si="261"/>
        <v>5.5460793269001059</v>
      </c>
      <c r="E273" s="16">
        <f t="shared" si="262"/>
        <v>21.574858040908094</v>
      </c>
      <c r="F273" s="16">
        <f t="shared" si="263"/>
        <v>39.737439174080912</v>
      </c>
      <c r="G273" s="16">
        <f t="shared" si="264"/>
        <v>73.538044602223039</v>
      </c>
      <c r="H273" s="16">
        <f t="shared" si="265"/>
        <v>40.857051582251572</v>
      </c>
      <c r="I273" s="16">
        <f t="shared" si="266"/>
        <v>55.010465806345657</v>
      </c>
      <c r="J273" s="16">
        <f t="shared" si="227"/>
        <v>239.63197362224261</v>
      </c>
      <c r="AM273">
        <v>51</v>
      </c>
      <c r="AN273">
        <f t="shared" ref="AN273:AU273" si="280">IF(AN272+AE148/B$74*B$68-AN272/B$74&lt;0,0,AN272+AE148/B$74*B$68-AN272/B$74)</f>
        <v>0.64940985606525681</v>
      </c>
      <c r="AO273">
        <f t="shared" si="280"/>
        <v>0.87746444505942445</v>
      </c>
      <c r="AP273">
        <f t="shared" si="280"/>
        <v>2.5142748727763986</v>
      </c>
      <c r="AQ273">
        <f t="shared" si="280"/>
        <v>9.7808055490422454</v>
      </c>
      <c r="AR273">
        <f t="shared" si="280"/>
        <v>18.01468008927953</v>
      </c>
      <c r="AS273">
        <f t="shared" si="280"/>
        <v>35.487097925398892</v>
      </c>
      <c r="AT273">
        <f t="shared" si="280"/>
        <v>18.901005704638266</v>
      </c>
      <c r="AU273">
        <f t="shared" si="280"/>
        <v>29.225544438668074</v>
      </c>
    </row>
    <row r="274" spans="1:47" hidden="1" x14ac:dyDescent="0.35">
      <c r="A274" s="9">
        <v>46</v>
      </c>
      <c r="B274" s="16">
        <f t="shared" si="259"/>
        <v>1.4667688066429501</v>
      </c>
      <c r="C274" s="16">
        <f t="shared" si="260"/>
        <v>1.9818570120717434</v>
      </c>
      <c r="D274" s="16">
        <f t="shared" si="261"/>
        <v>5.6787865479270057</v>
      </c>
      <c r="E274" s="16">
        <f t="shared" si="262"/>
        <v>22.091103713913832</v>
      </c>
      <c r="F274" s="16">
        <f t="shared" si="263"/>
        <v>40.688281167620374</v>
      </c>
      <c r="G274" s="16">
        <f t="shared" si="264"/>
        <v>75.29526834380323</v>
      </c>
      <c r="H274" s="16">
        <f t="shared" si="265"/>
        <v>41.835885248380151</v>
      </c>
      <c r="I274" s="16">
        <f t="shared" si="266"/>
        <v>56.342174050231037</v>
      </c>
      <c r="J274" s="16">
        <f t="shared" si="227"/>
        <v>245.38012489059031</v>
      </c>
      <c r="AM274">
        <v>52</v>
      </c>
      <c r="AN274">
        <f t="shared" ref="AN274:AU274" si="281">IF(AN273+AE149/B$74*B$68-AN273/B$74&lt;0,0,AN273+AE149/B$74*B$68-AN273/B$74)</f>
        <v>0.66494810267390203</v>
      </c>
      <c r="AO274">
        <f t="shared" si="281"/>
        <v>0.8984592895483281</v>
      </c>
      <c r="AP274">
        <f t="shared" si="281"/>
        <v>2.5744332190814996</v>
      </c>
      <c r="AQ274">
        <f t="shared" si="281"/>
        <v>10.014828126976376</v>
      </c>
      <c r="AR274">
        <f t="shared" si="281"/>
        <v>18.445712262857977</v>
      </c>
      <c r="AS274">
        <f t="shared" si="281"/>
        <v>36.336131296699108</v>
      </c>
      <c r="AT274">
        <f t="shared" si="281"/>
        <v>19.353275459675547</v>
      </c>
      <c r="AU274">
        <f t="shared" si="281"/>
        <v>29.925927622371219</v>
      </c>
    </row>
    <row r="275" spans="1:47" hidden="1" x14ac:dyDescent="0.35">
      <c r="A275" s="9">
        <v>47</v>
      </c>
      <c r="B275" s="16">
        <f t="shared" si="259"/>
        <v>1.5018651539612971</v>
      </c>
      <c r="C275" s="16">
        <f t="shared" si="260"/>
        <v>2.0292782155469973</v>
      </c>
      <c r="D275" s="16">
        <f t="shared" si="261"/>
        <v>5.8146666294573439</v>
      </c>
      <c r="E275" s="16">
        <f t="shared" si="262"/>
        <v>22.619692162943934</v>
      </c>
      <c r="F275" s="16">
        <f t="shared" si="263"/>
        <v>41.661856581262896</v>
      </c>
      <c r="G275" s="16">
        <f t="shared" si="264"/>
        <v>77.095143014685732</v>
      </c>
      <c r="H275" s="16">
        <f t="shared" si="265"/>
        <v>42.837844348675418</v>
      </c>
      <c r="I275" s="16">
        <f t="shared" si="266"/>
        <v>57.70304700225411</v>
      </c>
      <c r="J275" s="16">
        <f t="shared" si="227"/>
        <v>251.26339310878774</v>
      </c>
      <c r="AM275">
        <v>53</v>
      </c>
      <c r="AN275">
        <f t="shared" ref="AN275:AU275" si="282">IF(AN274+AE150/B$74*B$68-AN274/B$74&lt;0,0,AN274+AE150/B$74*B$68-AN274/B$74)</f>
        <v>0.68085811973803734</v>
      </c>
      <c r="AO275">
        <f t="shared" si="282"/>
        <v>0.91995645988487551</v>
      </c>
      <c r="AP275">
        <f t="shared" si="282"/>
        <v>2.6360309231449559</v>
      </c>
      <c r="AQ275">
        <f t="shared" si="282"/>
        <v>10.254449964761687</v>
      </c>
      <c r="AR275">
        <f t="shared" si="282"/>
        <v>18.887057377885885</v>
      </c>
      <c r="AS275">
        <f t="shared" si="282"/>
        <v>37.205494150439577</v>
      </c>
      <c r="AT275">
        <f t="shared" si="282"/>
        <v>19.816358854494304</v>
      </c>
      <c r="AU275">
        <f t="shared" si="282"/>
        <v>30.642865125674714</v>
      </c>
    </row>
    <row r="276" spans="1:47" hidden="1" x14ac:dyDescent="0.35">
      <c r="A276" s="9">
        <v>48</v>
      </c>
      <c r="B276" s="16">
        <f t="shared" si="259"/>
        <v>1.5378008075848235</v>
      </c>
      <c r="C276" s="16">
        <f t="shared" si="260"/>
        <v>2.0778334662413247</v>
      </c>
      <c r="D276" s="16">
        <f t="shared" si="261"/>
        <v>5.9537961947058129</v>
      </c>
      <c r="E276" s="16">
        <f t="shared" si="262"/>
        <v>23.160921460723692</v>
      </c>
      <c r="F276" s="16">
        <f t="shared" si="263"/>
        <v>42.658714417313263</v>
      </c>
      <c r="G276" s="16">
        <f t="shared" si="264"/>
        <v>78.938530560324921</v>
      </c>
      <c r="H276" s="16">
        <f t="shared" si="265"/>
        <v>43.863550207242241</v>
      </c>
      <c r="I276" s="16">
        <f t="shared" si="266"/>
        <v>59.094240012544368</v>
      </c>
      <c r="J276" s="16">
        <f t="shared" si="227"/>
        <v>257.28538712668046</v>
      </c>
      <c r="AM276">
        <v>54</v>
      </c>
      <c r="AN276">
        <f t="shared" ref="AN276:AU276" si="283">IF(AN275+AE151/B$74*B$68-AN275/B$74&lt;0,0,AN275+AE151/B$74*B$68-AN275/B$74)</f>
        <v>0.69714880498081799</v>
      </c>
      <c r="AO276">
        <f t="shared" si="283"/>
        <v>0.94196797842388258</v>
      </c>
      <c r="AP276">
        <f t="shared" si="283"/>
        <v>2.699102433661293</v>
      </c>
      <c r="AQ276">
        <f t="shared" si="283"/>
        <v>10.499805071605458</v>
      </c>
      <c r="AR276">
        <f t="shared" si="283"/>
        <v>19.338962257897975</v>
      </c>
      <c r="AS276">
        <f t="shared" si="283"/>
        <v>38.09566886800755</v>
      </c>
      <c r="AT276">
        <f t="shared" si="283"/>
        <v>20.290516479316864</v>
      </c>
      <c r="AU276">
        <f t="shared" si="283"/>
        <v>31.376789693561232</v>
      </c>
    </row>
    <row r="277" spans="1:47" hidden="1" x14ac:dyDescent="0.35">
      <c r="A277" s="9">
        <v>49</v>
      </c>
      <c r="B277" s="16">
        <f t="shared" si="259"/>
        <v>1.5745959781817513</v>
      </c>
      <c r="C277" s="16">
        <f t="shared" si="260"/>
        <v>2.1275500722446923</v>
      </c>
      <c r="D277" s="16">
        <f t="shared" si="261"/>
        <v>6.0962534919077811</v>
      </c>
      <c r="E277" s="16">
        <f t="shared" si="262"/>
        <v>23.715096001487392</v>
      </c>
      <c r="F277" s="16">
        <f t="shared" si="263"/>
        <v>43.679415321285241</v>
      </c>
      <c r="G277" s="16">
        <f t="shared" si="264"/>
        <v>80.826354542705502</v>
      </c>
      <c r="H277" s="16">
        <f t="shared" si="265"/>
        <v>44.913623589531753</v>
      </c>
      <c r="I277" s="16">
        <f t="shared" si="266"/>
        <v>60.516861275121052</v>
      </c>
      <c r="J277" s="16">
        <f t="shared" si="227"/>
        <v>263.44975027246517</v>
      </c>
      <c r="AM277">
        <v>55</v>
      </c>
      <c r="AN277">
        <f t="shared" ref="AN277:AU277" si="284">IF(AN276+AE152/B$74*B$68-AN276/B$74&lt;0,0,AN276+AE152/B$74*B$68-AN276/B$74)</f>
        <v>0.71382926826048021</v>
      </c>
      <c r="AO277">
        <f t="shared" si="284"/>
        <v>0.96450615415115704</v>
      </c>
      <c r="AP277">
        <f t="shared" si="284"/>
        <v>2.7636830206336436</v>
      </c>
      <c r="AQ277">
        <f t="shared" si="284"/>
        <v>10.7510306516957</v>
      </c>
      <c r="AR277">
        <f t="shared" si="284"/>
        <v>19.801679611072689</v>
      </c>
      <c r="AS277">
        <f t="shared" si="284"/>
        <v>39.007150456235159</v>
      </c>
      <c r="AT277">
        <f t="shared" si="284"/>
        <v>20.776014714325626</v>
      </c>
      <c r="AU277">
        <f t="shared" si="284"/>
        <v>32.128137945777056</v>
      </c>
    </row>
    <row r="278" spans="1:47" hidden="1" x14ac:dyDescent="0.35">
      <c r="A278" s="9">
        <v>50</v>
      </c>
      <c r="B278" s="16">
        <f t="shared" si="259"/>
        <v>1.6122713218966926</v>
      </c>
      <c r="C278" s="16">
        <f t="shared" si="260"/>
        <v>2.178455943562315</v>
      </c>
      <c r="D278" s="16">
        <f t="shared" si="261"/>
        <v>6.2421184940185173</v>
      </c>
      <c r="E278" s="16">
        <f t="shared" si="262"/>
        <v>24.282526888819266</v>
      </c>
      <c r="F278" s="16">
        <f t="shared" si="263"/>
        <v>44.724532296242444</v>
      </c>
      <c r="G278" s="16">
        <f t="shared" si="264"/>
        <v>82.759591156359505</v>
      </c>
      <c r="H278" s="16">
        <f t="shared" si="265"/>
        <v>45.988688113922755</v>
      </c>
      <c r="I278" s="16">
        <f t="shared" si="266"/>
        <v>61.971982311054397</v>
      </c>
      <c r="J278" s="16">
        <f t="shared" si="227"/>
        <v>269.76016652587589</v>
      </c>
      <c r="AM278">
        <v>56</v>
      </c>
      <c r="AN278">
        <f t="shared" ref="AN278:AU278" si="285">IF(AN277+AE153/B$74*B$68-AN277/B$74&lt;0,0,AN277+AE153/B$74*B$68-AN277/B$74)</f>
        <v>0.7309088368754757</v>
      </c>
      <c r="AO278">
        <f t="shared" si="285"/>
        <v>0.98758358985164851</v>
      </c>
      <c r="AP278">
        <f t="shared" si="285"/>
        <v>2.8298087959132667</v>
      </c>
      <c r="AQ278">
        <f t="shared" si="285"/>
        <v>11.008267184102147</v>
      </c>
      <c r="AR278">
        <f t="shared" si="285"/>
        <v>20.275468177397013</v>
      </c>
      <c r="AS278">
        <f t="shared" si="285"/>
        <v>39.940446560549923</v>
      </c>
      <c r="AT278">
        <f t="shared" si="285"/>
        <v>21.273125973918816</v>
      </c>
      <c r="AU278">
        <f t="shared" si="285"/>
        <v>32.897351588024705</v>
      </c>
    </row>
    <row r="279" spans="1:47" hidden="1" x14ac:dyDescent="0.35">
      <c r="A279" s="9">
        <v>51</v>
      </c>
      <c r="B279" s="16">
        <f t="shared" si="259"/>
        <v>1.6508479621795531</v>
      </c>
      <c r="C279" s="16">
        <f t="shared" si="260"/>
        <v>2.2305796216092579</v>
      </c>
      <c r="D279" s="16">
        <f t="shared" si="261"/>
        <v>6.3914729832266133</v>
      </c>
      <c r="E279" s="16">
        <f t="shared" si="262"/>
        <v>24.863532264419995</v>
      </c>
      <c r="F279" s="16">
        <f t="shared" si="263"/>
        <v>45.794651308333812</v>
      </c>
      <c r="G279" s="16">
        <f t="shared" si="264"/>
        <v>84.739262654579477</v>
      </c>
      <c r="H279" s="16">
        <f t="shared" si="265"/>
        <v>47.089373005012334</v>
      </c>
      <c r="I279" s="16">
        <f t="shared" si="266"/>
        <v>63.460647040014692</v>
      </c>
      <c r="J279" s="16">
        <f t="shared" si="227"/>
        <v>276.22036683937574</v>
      </c>
      <c r="AM279">
        <v>57</v>
      </c>
      <c r="AN279">
        <f t="shared" ref="AN279:AU279" si="286">IF(AN278+AE154/B$74*B$68-AN278/B$74&lt;0,0,AN278+AE154/B$74*B$68-AN278/B$74)</f>
        <v>0.74839706092743996</v>
      </c>
      <c r="AO279">
        <f t="shared" si="286"/>
        <v>1.0112131893557401</v>
      </c>
      <c r="AP279">
        <f t="shared" si="286"/>
        <v>2.8975167339629766</v>
      </c>
      <c r="AQ279">
        <f t="shared" si="286"/>
        <v>11.271658503548272</v>
      </c>
      <c r="AR279">
        <f t="shared" si="286"/>
        <v>20.760592877435634</v>
      </c>
      <c r="AS279">
        <f t="shared" si="286"/>
        <v>40.896077554853008</v>
      </c>
      <c r="AT279">
        <f t="shared" si="286"/>
        <v>21.782128931985753</v>
      </c>
      <c r="AU279">
        <f t="shared" si="286"/>
        <v>33.68487846500598</v>
      </c>
    </row>
    <row r="280" spans="1:47" hidden="1" x14ac:dyDescent="0.35">
      <c r="A280" s="9">
        <v>52</v>
      </c>
      <c r="B280" s="16">
        <f t="shared" si="259"/>
        <v>1.6903475088933537</v>
      </c>
      <c r="C280" s="16">
        <f t="shared" si="260"/>
        <v>2.2839503050283918</v>
      </c>
      <c r="D280" s="16">
        <f t="shared" si="261"/>
        <v>6.5444006249324183</v>
      </c>
      <c r="E280" s="16">
        <f t="shared" si="262"/>
        <v>25.458437595890928</v>
      </c>
      <c r="F280" s="16">
        <f t="shared" si="263"/>
        <v>46.890371816846027</v>
      </c>
      <c r="G280" s="16">
        <f t="shared" si="264"/>
        <v>86.766432597776941</v>
      </c>
      <c r="H280" s="16">
        <f t="shared" si="265"/>
        <v>48.216315326909658</v>
      </c>
      <c r="I280" s="16">
        <f t="shared" si="266"/>
        <v>64.983879611612167</v>
      </c>
      <c r="J280" s="16">
        <f t="shared" si="227"/>
        <v>282.83413538788989</v>
      </c>
      <c r="AM280">
        <v>58</v>
      </c>
      <c r="AN280">
        <f t="shared" ref="AN280:AU280" si="287">IF(AN279+AE155/B$74*B$68-AN279/B$74&lt;0,0,AN279+AE155/B$74*B$68-AN279/B$74)</f>
        <v>0.76630371876406567</v>
      </c>
      <c r="AO280">
        <f t="shared" si="287"/>
        <v>1.0354081648935072</v>
      </c>
      <c r="AP280">
        <f t="shared" si="287"/>
        <v>2.9668446929299379</v>
      </c>
      <c r="AQ280">
        <f t="shared" si="287"/>
        <v>11.541351882386781</v>
      </c>
      <c r="AR280">
        <f t="shared" si="287"/>
        <v>21.257324963316673</v>
      </c>
      <c r="AS280">
        <f t="shared" si="287"/>
        <v>41.874576689942636</v>
      </c>
      <c r="AT280">
        <f t="shared" si="287"/>
        <v>22.303308733496998</v>
      </c>
      <c r="AU280">
        <f t="shared" si="287"/>
        <v>34.491173481506934</v>
      </c>
    </row>
    <row r="281" spans="1:47" hidden="1" x14ac:dyDescent="0.35">
      <c r="A281" s="9">
        <v>53</v>
      </c>
      <c r="B281" s="16">
        <f t="shared" si="259"/>
        <v>1.7307920755668911</v>
      </c>
      <c r="C281" s="16">
        <f t="shared" si="260"/>
        <v>2.338597873001703</v>
      </c>
      <c r="D281" s="16">
        <f t="shared" si="261"/>
        <v>6.7009870345439584</v>
      </c>
      <c r="E281" s="16">
        <f t="shared" si="262"/>
        <v>26.067575936577573</v>
      </c>
      <c r="F281" s="16">
        <f t="shared" si="263"/>
        <v>48.012307252793732</v>
      </c>
      <c r="G281" s="16">
        <f t="shared" si="264"/>
        <v>88.842202476593542</v>
      </c>
      <c r="H281" s="16">
        <f t="shared" si="265"/>
        <v>49.370161807727989</v>
      </c>
      <c r="I281" s="16">
        <f t="shared" si="266"/>
        <v>66.542691154888701</v>
      </c>
      <c r="J281" s="16">
        <f t="shared" si="227"/>
        <v>289.6053156116941</v>
      </c>
      <c r="AM281">
        <v>59</v>
      </c>
      <c r="AN281">
        <f t="shared" ref="AN281:AU281" si="288">IF(AN280+AE156/B$74*B$68-AN280/B$74&lt;0,0,AN280+AE156/B$74*B$68-AN280/B$74)</f>
        <v>0.78463882251832784</v>
      </c>
      <c r="AO281">
        <f t="shared" si="288"/>
        <v>1.0601820445791643</v>
      </c>
      <c r="AP281">
        <f t="shared" si="288"/>
        <v>3.0378314360914973</v>
      </c>
      <c r="AQ281">
        <f t="shared" si="288"/>
        <v>11.817498114026256</v>
      </c>
      <c r="AR281">
        <f t="shared" si="288"/>
        <v>21.765942172390243</v>
      </c>
      <c r="AS281">
        <f t="shared" si="288"/>
        <v>42.876490287051503</v>
      </c>
      <c r="AT281">
        <f t="shared" si="288"/>
        <v>22.836957196522082</v>
      </c>
      <c r="AU281">
        <f t="shared" si="288"/>
        <v>35.316699413845882</v>
      </c>
    </row>
    <row r="282" spans="1:47" hidden="1" x14ac:dyDescent="0.35">
      <c r="A282" s="9">
        <v>54</v>
      </c>
      <c r="B282" s="16">
        <f t="shared" si="259"/>
        <v>1.7722042954152637</v>
      </c>
      <c r="C282" s="16">
        <f t="shared" si="260"/>
        <v>2.3945529068967844</v>
      </c>
      <c r="D282" s="16">
        <f t="shared" si="261"/>
        <v>6.8613198395024853</v>
      </c>
      <c r="E282" s="16">
        <f t="shared" si="262"/>
        <v>26.691288166855792</v>
      </c>
      <c r="F282" s="16">
        <f t="shared" si="263"/>
        <v>49.161085463330124</v>
      </c>
      <c r="G282" s="16">
        <f t="shared" si="264"/>
        <v>90.967709370605945</v>
      </c>
      <c r="H282" s="16">
        <f t="shared" si="265"/>
        <v>50.551570344238407</v>
      </c>
      <c r="I282" s="16">
        <f t="shared" si="266"/>
        <v>68.138085590081857</v>
      </c>
      <c r="J282" s="16">
        <f t="shared" si="227"/>
        <v>296.53781597692665</v>
      </c>
      <c r="AM282">
        <v>60</v>
      </c>
      <c r="AN282">
        <f t="shared" ref="AN282:AU282" si="289">IF(AN281+AE157/B$74*B$68-AN281/B$74&lt;0,0,AN281+AE157/B$74*B$68-AN281/B$74)</f>
        <v>0.80341262375656641</v>
      </c>
      <c r="AO282">
        <f t="shared" si="289"/>
        <v>1.085548680042596</v>
      </c>
      <c r="AP282">
        <f t="shared" si="289"/>
        <v>3.1105166537224695</v>
      </c>
      <c r="AQ282">
        <f t="shared" si="289"/>
        <v>12.100251597997291</v>
      </c>
      <c r="AR282">
        <f t="shared" si="289"/>
        <v>22.286728883906679</v>
      </c>
      <c r="AS282">
        <f t="shared" si="289"/>
        <v>43.902377966605741</v>
      </c>
      <c r="AT282">
        <f t="shared" si="289"/>
        <v>23.383373007868435</v>
      </c>
      <c r="AU282">
        <f t="shared" si="289"/>
        <v>36.16192763064501</v>
      </c>
    </row>
    <row r="283" spans="1:47" hidden="1" x14ac:dyDescent="0.35">
      <c r="A283" s="9">
        <v>55</v>
      </c>
      <c r="B283" s="16">
        <f t="shared" si="259"/>
        <v>1.8146073365759778</v>
      </c>
      <c r="C283" s="16">
        <f t="shared" si="260"/>
        <v>2.4518467108534319</v>
      </c>
      <c r="D283" s="16">
        <f t="shared" si="261"/>
        <v>7.0254887382710516</v>
      </c>
      <c r="E283" s="16">
        <f t="shared" si="262"/>
        <v>27.329923223603846</v>
      </c>
      <c r="F283" s="16">
        <f t="shared" si="263"/>
        <v>50.337349134397755</v>
      </c>
      <c r="G283" s="16">
        <f t="shared" si="264"/>
        <v>93.144124386366926</v>
      </c>
      <c r="H283" s="16">
        <f t="shared" si="265"/>
        <v>51.761211257547473</v>
      </c>
      <c r="I283" s="16">
        <f t="shared" si="266"/>
        <v>69.77106463222762</v>
      </c>
      <c r="J283" s="16">
        <f t="shared" si="227"/>
        <v>303.63561541984404</v>
      </c>
    </row>
    <row r="284" spans="1:47" hidden="1" x14ac:dyDescent="0.35">
      <c r="A284" s="9">
        <v>56</v>
      </c>
      <c r="B284" s="16">
        <f t="shared" si="259"/>
        <v>1.8580249168822414</v>
      </c>
      <c r="C284" s="16">
        <f t="shared" si="260"/>
        <v>2.5105113317449113</v>
      </c>
      <c r="D284" s="16">
        <f t="shared" si="261"/>
        <v>7.193585557531244</v>
      </c>
      <c r="E284" s="16">
        <f t="shared" si="262"/>
        <v>27.983838322703939</v>
      </c>
      <c r="F284" s="16">
        <f t="shared" si="263"/>
        <v>51.541756200540803</v>
      </c>
      <c r="G284" s="16">
        <f t="shared" si="264"/>
        <v>95.372651681761681</v>
      </c>
      <c r="H284" s="16">
        <f t="shared" si="265"/>
        <v>52.999768356021207</v>
      </c>
      <c r="I284" s="16">
        <f t="shared" si="266"/>
        <v>71.442632101907932</v>
      </c>
      <c r="J284" s="16">
        <f t="shared" si="227"/>
        <v>310.90276846909393</v>
      </c>
    </row>
    <row r="285" spans="1:47" hidden="1" x14ac:dyDescent="0.35">
      <c r="A285" s="9">
        <v>57</v>
      </c>
      <c r="B285" s="16">
        <f t="shared" si="259"/>
        <v>1.9024813184045939</v>
      </c>
      <c r="C285" s="16">
        <f t="shared" si="260"/>
        <v>2.5705795788261971</v>
      </c>
      <c r="D285" s="16">
        <f t="shared" si="261"/>
        <v>7.3657043084829965</v>
      </c>
      <c r="E285" s="16">
        <f t="shared" si="262"/>
        <v>28.653399178054713</v>
      </c>
      <c r="F285" s="16">
        <f t="shared" si="263"/>
        <v>52.774980248291108</v>
      </c>
      <c r="G285" s="16">
        <f t="shared" si="264"/>
        <v>97.654527931713673</v>
      </c>
      <c r="H285" s="16">
        <f t="shared" si="265"/>
        <v>54.267939849906853</v>
      </c>
      <c r="I285" s="16">
        <f t="shared" si="266"/>
        <v>73.153797644885074</v>
      </c>
      <c r="J285" s="16">
        <f t="shared" si="227"/>
        <v>318.34341005856515</v>
      </c>
    </row>
    <row r="286" spans="1:47" hidden="1" x14ac:dyDescent="0.35">
      <c r="A286" s="9">
        <v>58</v>
      </c>
      <c r="B286" s="16">
        <f t="shared" si="259"/>
        <v>1.9480014019273546</v>
      </c>
      <c r="C286" s="16">
        <f t="shared" si="260"/>
        <v>2.6320850432941465</v>
      </c>
      <c r="D286" s="16">
        <f t="shared" si="261"/>
        <v>7.541941242892042</v>
      </c>
      <c r="E286" s="16">
        <f t="shared" si="262"/>
        <v>29.338980219601982</v>
      </c>
      <c r="F286" s="16">
        <f t="shared" si="263"/>
        <v>54.037710917745898</v>
      </c>
      <c r="G286" s="16">
        <f t="shared" si="264"/>
        <v>99.991022126668895</v>
      </c>
      <c r="H286" s="16">
        <f t="shared" si="265"/>
        <v>55.56643915268851</v>
      </c>
      <c r="I286" s="16">
        <f t="shared" si="266"/>
        <v>74.905579949741877</v>
      </c>
      <c r="J286" s="16">
        <f t="shared" si="227"/>
        <v>325.96176005456073</v>
      </c>
    </row>
    <row r="287" spans="1:47" hidden="1" x14ac:dyDescent="0.35">
      <c r="A287" s="9">
        <v>59</v>
      </c>
      <c r="B287" s="16">
        <f t="shared" si="259"/>
        <v>1.9946106214802439</v>
      </c>
      <c r="C287" s="16">
        <f t="shared" si="260"/>
        <v>2.6950621179222214</v>
      </c>
      <c r="D287" s="16">
        <f t="shared" si="261"/>
        <v>7.7223949093509816</v>
      </c>
      <c r="E287" s="16">
        <f t="shared" si="262"/>
        <v>30.0409648122005</v>
      </c>
      <c r="F287" s="16">
        <f t="shared" si="263"/>
        <v>55.33065430567612</v>
      </c>
      <c r="G287" s="16">
        <f t="shared" si="264"/>
        <v>102.38343562276523</v>
      </c>
      <c r="H287" s="16">
        <f t="shared" si="265"/>
        <v>56.895995596717825</v>
      </c>
      <c r="I287" s="16">
        <f t="shared" si="266"/>
        <v>76.699009541097979</v>
      </c>
      <c r="J287" s="16">
        <f t="shared" si="227"/>
        <v>333.76212752721108</v>
      </c>
    </row>
    <row r="288" spans="1:47" hidden="1" x14ac:dyDescent="0.35">
      <c r="A288" s="9">
        <v>60</v>
      </c>
      <c r="B288" s="16">
        <f t="shared" si="259"/>
        <v>2.042335039012757</v>
      </c>
      <c r="C288" s="16">
        <f t="shared" si="260"/>
        <v>2.7595460168880894</v>
      </c>
      <c r="D288" s="16">
        <f t="shared" si="261"/>
        <v>7.9071662100930364</v>
      </c>
      <c r="E288" s="16">
        <f t="shared" si="262"/>
        <v>30.759745476625632</v>
      </c>
      <c r="F288" s="16">
        <f t="shared" si="263"/>
        <v>56.654533372594756</v>
      </c>
      <c r="G288" s="16">
        <f t="shared" si="264"/>
        <v>104.83310238327925</v>
      </c>
      <c r="H288" s="16">
        <f t="shared" si="265"/>
        <v>58.257355084718561</v>
      </c>
      <c r="I288" s="16">
        <f t="shared" si="266"/>
        <v>78.53513121554839</v>
      </c>
      <c r="J288" s="16">
        <f t="shared" si="227"/>
        <v>341.7489147987605</v>
      </c>
    </row>
    <row r="289" spans="1:65" hidden="1" x14ac:dyDescent="0.35"/>
    <row r="290" spans="1:65" hidden="1" x14ac:dyDescent="0.35"/>
    <row r="291" spans="1:65" hidden="1" x14ac:dyDescent="0.35">
      <c r="A291" s="9" t="s">
        <v>71</v>
      </c>
      <c r="B291" s="9"/>
      <c r="C291" s="9"/>
      <c r="D291" s="9"/>
      <c r="E291" s="9"/>
      <c r="F291" s="9"/>
      <c r="G291" s="9"/>
      <c r="H291" s="9"/>
      <c r="I291" s="9"/>
      <c r="J291" s="9"/>
      <c r="L291" s="9"/>
      <c r="M291" s="9" t="s">
        <v>72</v>
      </c>
      <c r="N291" s="9"/>
      <c r="O291" s="9"/>
      <c r="P291" s="9"/>
      <c r="Q291" s="9"/>
      <c r="R291" s="9"/>
      <c r="S291" s="9"/>
      <c r="T291" s="9"/>
      <c r="V291" t="s">
        <v>73</v>
      </c>
      <c r="AE291" t="s">
        <v>74</v>
      </c>
      <c r="AN291" t="s">
        <v>75</v>
      </c>
      <c r="AW291" t="s">
        <v>76</v>
      </c>
      <c r="BF291" t="s">
        <v>77</v>
      </c>
    </row>
    <row r="292" spans="1:65" hidden="1" x14ac:dyDescent="0.35">
      <c r="A292" s="9"/>
      <c r="B292" s="9" t="s">
        <v>25</v>
      </c>
      <c r="C292" s="9" t="s">
        <v>0</v>
      </c>
      <c r="D292" s="9" t="s">
        <v>1</v>
      </c>
      <c r="E292" s="9" t="s">
        <v>2</v>
      </c>
      <c r="F292" s="9" t="s">
        <v>3</v>
      </c>
      <c r="G292" s="9" t="s">
        <v>4</v>
      </c>
      <c r="H292" s="9" t="s">
        <v>5</v>
      </c>
      <c r="I292" s="9" t="s">
        <v>17</v>
      </c>
      <c r="J292" s="9" t="s">
        <v>47</v>
      </c>
      <c r="L292" s="9"/>
      <c r="M292" s="9" t="s">
        <v>32</v>
      </c>
      <c r="N292" s="9" t="s">
        <v>33</v>
      </c>
      <c r="O292" s="9" t="s">
        <v>34</v>
      </c>
      <c r="P292" s="9" t="s">
        <v>35</v>
      </c>
      <c r="Q292" s="9" t="s">
        <v>36</v>
      </c>
      <c r="R292" s="9" t="s">
        <v>37</v>
      </c>
      <c r="S292" s="9" t="s">
        <v>38</v>
      </c>
      <c r="T292" s="9" t="s">
        <v>39</v>
      </c>
      <c r="V292" t="s">
        <v>32</v>
      </c>
      <c r="W292" t="s">
        <v>33</v>
      </c>
      <c r="X292" t="s">
        <v>34</v>
      </c>
      <c r="Y292" t="s">
        <v>35</v>
      </c>
      <c r="Z292" t="s">
        <v>36</v>
      </c>
      <c r="AA292" t="s">
        <v>37</v>
      </c>
      <c r="AB292" t="s">
        <v>38</v>
      </c>
      <c r="AC292" t="s">
        <v>39</v>
      </c>
      <c r="AE292" t="s">
        <v>32</v>
      </c>
      <c r="AF292" t="s">
        <v>33</v>
      </c>
      <c r="AG292" t="s">
        <v>34</v>
      </c>
      <c r="AH292" t="s">
        <v>35</v>
      </c>
      <c r="AI292" t="s">
        <v>36</v>
      </c>
      <c r="AJ292" t="s">
        <v>37</v>
      </c>
      <c r="AK292" t="s">
        <v>38</v>
      </c>
      <c r="AL292" t="s">
        <v>39</v>
      </c>
      <c r="AN292" t="s">
        <v>32</v>
      </c>
      <c r="AO292" t="s">
        <v>33</v>
      </c>
      <c r="AP292" t="s">
        <v>34</v>
      </c>
      <c r="AQ292" t="s">
        <v>35</v>
      </c>
      <c r="AR292" t="s">
        <v>36</v>
      </c>
      <c r="AS292" t="s">
        <v>37</v>
      </c>
      <c r="AT292" t="s">
        <v>38</v>
      </c>
      <c r="AU292" t="s">
        <v>39</v>
      </c>
      <c r="AW292" t="s">
        <v>32</v>
      </c>
      <c r="AX292" t="s">
        <v>33</v>
      </c>
      <c r="AY292" t="s">
        <v>34</v>
      </c>
      <c r="AZ292" t="s">
        <v>35</v>
      </c>
      <c r="BA292" t="s">
        <v>36</v>
      </c>
      <c r="BB292" t="s">
        <v>37</v>
      </c>
      <c r="BC292" t="s">
        <v>38</v>
      </c>
      <c r="BD292" t="s">
        <v>39</v>
      </c>
      <c r="BF292" t="s">
        <v>32</v>
      </c>
      <c r="BG292" t="s">
        <v>33</v>
      </c>
      <c r="BH292" t="s">
        <v>34</v>
      </c>
      <c r="BI292" t="s">
        <v>35</v>
      </c>
      <c r="BJ292" t="s">
        <v>36</v>
      </c>
      <c r="BK292" t="s">
        <v>37</v>
      </c>
      <c r="BL292" t="s">
        <v>38</v>
      </c>
      <c r="BM292" t="s">
        <v>39</v>
      </c>
    </row>
    <row r="293" spans="1:65" hidden="1" x14ac:dyDescent="0.35">
      <c r="A293" s="9">
        <v>0</v>
      </c>
      <c r="B293" s="16">
        <f>V293+AE293+AN293+AW293+BF293+B163</f>
        <v>0</v>
      </c>
      <c r="C293" s="16">
        <f t="shared" ref="C293:I293" si="290">W293+AF293+AO293+AX293+BG293+C163</f>
        <v>0</v>
      </c>
      <c r="D293" s="16">
        <f t="shared" si="290"/>
        <v>0</v>
      </c>
      <c r="E293" s="16">
        <f t="shared" si="290"/>
        <v>0</v>
      </c>
      <c r="F293" s="16">
        <f t="shared" si="290"/>
        <v>0</v>
      </c>
      <c r="G293" s="16">
        <f t="shared" si="290"/>
        <v>15850</v>
      </c>
      <c r="H293" s="16">
        <f t="shared" si="290"/>
        <v>0</v>
      </c>
      <c r="I293" s="16">
        <f t="shared" si="290"/>
        <v>0</v>
      </c>
      <c r="J293" s="16">
        <f>SUM(B293:I293)</f>
        <v>15850</v>
      </c>
      <c r="L293" s="9">
        <v>0</v>
      </c>
      <c r="M293" s="9">
        <f>M98</f>
        <v>133</v>
      </c>
      <c r="N293" s="9">
        <f t="shared" ref="N293:T293" si="291">N98</f>
        <v>235</v>
      </c>
      <c r="O293" s="9">
        <f t="shared" si="291"/>
        <v>728</v>
      </c>
      <c r="P293" s="9">
        <f t="shared" si="291"/>
        <v>472</v>
      </c>
      <c r="Q293" s="9">
        <f t="shared" si="291"/>
        <v>381</v>
      </c>
      <c r="R293" s="9">
        <f t="shared" si="291"/>
        <v>259</v>
      </c>
      <c r="S293" s="9">
        <f t="shared" si="291"/>
        <v>76</v>
      </c>
      <c r="T293" s="9">
        <f t="shared" si="291"/>
        <v>77</v>
      </c>
      <c r="V293">
        <v>0</v>
      </c>
      <c r="W293">
        <v>0</v>
      </c>
      <c r="X293">
        <v>0</v>
      </c>
      <c r="Y293">
        <v>0</v>
      </c>
      <c r="Z293">
        <v>0</v>
      </c>
      <c r="AA293">
        <f>($B$29-$B$28-$B$27)/30*8</f>
        <v>4040</v>
      </c>
      <c r="AB293">
        <v>0</v>
      </c>
      <c r="AC293">
        <v>0</v>
      </c>
      <c r="AE293">
        <v>0</v>
      </c>
      <c r="AF293">
        <v>0</v>
      </c>
      <c r="AG293">
        <v>0</v>
      </c>
      <c r="AH293">
        <v>0</v>
      </c>
      <c r="AI293">
        <v>0</v>
      </c>
      <c r="AJ293">
        <f>($B$29-$B$28-$B$27)/30*7</f>
        <v>3535</v>
      </c>
      <c r="AK293">
        <v>0</v>
      </c>
      <c r="AL293">
        <v>0</v>
      </c>
      <c r="AN293">
        <v>0</v>
      </c>
      <c r="AO293">
        <v>0</v>
      </c>
      <c r="AP293">
        <v>0</v>
      </c>
      <c r="AQ293">
        <v>0</v>
      </c>
      <c r="AR293">
        <v>0</v>
      </c>
      <c r="AS293">
        <f>($B$29-$B$28-$B$27)/30*6</f>
        <v>3030</v>
      </c>
      <c r="AT293">
        <v>0</v>
      </c>
      <c r="AU293">
        <v>0</v>
      </c>
      <c r="AW293">
        <v>0</v>
      </c>
      <c r="AX293">
        <v>0</v>
      </c>
      <c r="AY293">
        <v>0</v>
      </c>
      <c r="AZ293">
        <v>0</v>
      </c>
      <c r="BA293">
        <v>0</v>
      </c>
      <c r="BB293">
        <f>($B$29-$B$28-$B$27)/30*5</f>
        <v>2525</v>
      </c>
      <c r="BC293">
        <v>0</v>
      </c>
      <c r="BD293">
        <v>0</v>
      </c>
      <c r="BF293">
        <v>0</v>
      </c>
      <c r="BG293">
        <v>0</v>
      </c>
      <c r="BH293">
        <v>0</v>
      </c>
      <c r="BI293">
        <v>0</v>
      </c>
      <c r="BJ293">
        <v>0</v>
      </c>
      <c r="BK293">
        <f>($B$29-$B$28-$B$27)/30*4</f>
        <v>2020</v>
      </c>
      <c r="BL293">
        <v>0</v>
      </c>
      <c r="BM293">
        <v>0</v>
      </c>
    </row>
    <row r="294" spans="1:65" hidden="1" x14ac:dyDescent="0.35">
      <c r="A294" s="9">
        <v>1</v>
      </c>
      <c r="B294" s="16">
        <f t="shared" ref="B294:I294" si="292">V294+AE294+AN294+AW294+BF294+B164</f>
        <v>133</v>
      </c>
      <c r="C294" s="16">
        <f t="shared" si="292"/>
        <v>235</v>
      </c>
      <c r="D294" s="16">
        <f t="shared" si="292"/>
        <v>728</v>
      </c>
      <c r="E294" s="16">
        <f t="shared" si="292"/>
        <v>472</v>
      </c>
      <c r="F294" s="16">
        <f t="shared" si="292"/>
        <v>381</v>
      </c>
      <c r="G294" s="16">
        <f t="shared" si="292"/>
        <v>15059</v>
      </c>
      <c r="H294" s="16">
        <f t="shared" si="292"/>
        <v>76</v>
      </c>
      <c r="I294" s="16">
        <f t="shared" si="292"/>
        <v>77</v>
      </c>
      <c r="J294" s="16">
        <f t="shared" ref="J294:J353" si="293">SUM(B294:I294)</f>
        <v>17161</v>
      </c>
      <c r="L294" s="9">
        <v>1</v>
      </c>
      <c r="M294" s="9">
        <f t="shared" ref="M294:T294" si="294">M99</f>
        <v>136.18224807111071</v>
      </c>
      <c r="N294" s="9">
        <f t="shared" si="294"/>
        <v>240.6227691482031</v>
      </c>
      <c r="O294" s="9">
        <f t="shared" si="294"/>
        <v>745.41862102081643</v>
      </c>
      <c r="P294" s="9">
        <f t="shared" si="294"/>
        <v>483.29339165085901</v>
      </c>
      <c r="Q294" s="9">
        <f t="shared" si="294"/>
        <v>390.11606402325697</v>
      </c>
      <c r="R294" s="9">
        <f t="shared" si="294"/>
        <v>265.19700940163659</v>
      </c>
      <c r="S294" s="9">
        <f t="shared" si="294"/>
        <v>77.818427469206114</v>
      </c>
      <c r="T294" s="9">
        <f t="shared" si="294"/>
        <v>78.842354146432513</v>
      </c>
      <c r="V294">
        <f>IF(V293+M293*(1-B$65)-V293/2&lt;0,0,V293+M293*(1-B$65)-V293/2)</f>
        <v>132.202</v>
      </c>
      <c r="W294">
        <f t="shared" ref="W294:AC309" si="295">IF(W293+N293*(1-C$65)-W293/2&lt;0,0,W293+N293*(1-C$65)-W293/2)</f>
        <v>233.92176470588234</v>
      </c>
      <c r="X294">
        <f t="shared" si="295"/>
        <v>723.36565853658533</v>
      </c>
      <c r="Y294">
        <f t="shared" si="295"/>
        <v>461.98439024390245</v>
      </c>
      <c r="Z294">
        <f t="shared" si="295"/>
        <v>366.24227848101265</v>
      </c>
      <c r="AA294">
        <f t="shared" si="295"/>
        <v>2263.9517721518987</v>
      </c>
      <c r="AB294">
        <f t="shared" si="295"/>
        <v>69.792465753424651</v>
      </c>
      <c r="AC294">
        <f t="shared" si="295"/>
        <v>69.973076923076917</v>
      </c>
      <c r="AE294">
        <f>IF(AE293+V293/2-AE293/2&lt;0,0,AE293+V293/2-AE293/2)</f>
        <v>0</v>
      </c>
      <c r="AF294">
        <f t="shared" ref="AF294:AL309" si="296">IF(AF293+W293/2-AF293/2&lt;0,0,AF293+W293/2-AF293/2)</f>
        <v>0</v>
      </c>
      <c r="AG294">
        <f t="shared" si="296"/>
        <v>0</v>
      </c>
      <c r="AH294">
        <f t="shared" si="296"/>
        <v>0</v>
      </c>
      <c r="AI294">
        <f t="shared" si="296"/>
        <v>0</v>
      </c>
      <c r="AJ294">
        <f t="shared" si="296"/>
        <v>3787.5</v>
      </c>
      <c r="AK294">
        <f t="shared" si="296"/>
        <v>0</v>
      </c>
      <c r="AL294">
        <f t="shared" si="296"/>
        <v>0</v>
      </c>
      <c r="AN294">
        <f>IF(AN293+AE293/2-AN293/2&lt;0,0,AN293+AE293/2-AN293/2)</f>
        <v>0</v>
      </c>
      <c r="AO294">
        <f t="shared" ref="AO294:AU309" si="297">IF(AO293+AF293/2-AO293/2&lt;0,0,AO293+AF293/2-AO293/2)</f>
        <v>0</v>
      </c>
      <c r="AP294">
        <f t="shared" si="297"/>
        <v>0</v>
      </c>
      <c r="AQ294">
        <f t="shared" si="297"/>
        <v>0</v>
      </c>
      <c r="AR294">
        <f t="shared" si="297"/>
        <v>0</v>
      </c>
      <c r="AS294">
        <f t="shared" si="297"/>
        <v>3282.5</v>
      </c>
      <c r="AT294">
        <f t="shared" si="297"/>
        <v>0</v>
      </c>
      <c r="AU294">
        <f t="shared" si="297"/>
        <v>0</v>
      </c>
      <c r="AW294">
        <f>IF(AW293+AN293/2-AW293/2&lt;0,0,AW293+AN293/2-AW293/2)</f>
        <v>0</v>
      </c>
      <c r="AX294">
        <f t="shared" ref="AX294:BD309" si="298">IF(AX293+AO293/2-AX293/2&lt;0,0,AX293+AO293/2-AX293/2)</f>
        <v>0</v>
      </c>
      <c r="AY294">
        <f t="shared" si="298"/>
        <v>0</v>
      </c>
      <c r="AZ294">
        <f t="shared" si="298"/>
        <v>0</v>
      </c>
      <c r="BA294">
        <f t="shared" si="298"/>
        <v>0</v>
      </c>
      <c r="BB294">
        <f t="shared" si="298"/>
        <v>2777.5</v>
      </c>
      <c r="BC294">
        <f t="shared" si="298"/>
        <v>0</v>
      </c>
      <c r="BD294">
        <f t="shared" si="298"/>
        <v>0</v>
      </c>
      <c r="BF294">
        <f>IF(BF293+AW293/2-BF293/2&lt;0,0,BF293+AW293/2-BF293/2)</f>
        <v>0</v>
      </c>
      <c r="BG294">
        <f t="shared" ref="BG294:BM309" si="299">IF(BG293+AX293/2-BG293/2&lt;0,0,BG293+AX293/2-BG293/2)</f>
        <v>0</v>
      </c>
      <c r="BH294">
        <f t="shared" si="299"/>
        <v>0</v>
      </c>
      <c r="BI294">
        <f t="shared" si="299"/>
        <v>0</v>
      </c>
      <c r="BJ294">
        <f t="shared" si="299"/>
        <v>0</v>
      </c>
      <c r="BK294">
        <f t="shared" si="299"/>
        <v>2272.5</v>
      </c>
      <c r="BL294">
        <f t="shared" si="299"/>
        <v>0</v>
      </c>
      <c r="BM294">
        <f t="shared" si="299"/>
        <v>0</v>
      </c>
    </row>
    <row r="295" spans="1:65" hidden="1" x14ac:dyDescent="0.35">
      <c r="A295" s="9">
        <v>2</v>
      </c>
      <c r="B295" s="16">
        <f t="shared" ref="B295:I295" si="300">V295+AE295+AN295+AW295+BF295+B165</f>
        <v>269.18224807111068</v>
      </c>
      <c r="C295" s="16">
        <f t="shared" si="300"/>
        <v>475.62276914820308</v>
      </c>
      <c r="D295" s="16">
        <f t="shared" si="300"/>
        <v>1473.4186210208163</v>
      </c>
      <c r="E295" s="16">
        <f t="shared" si="300"/>
        <v>955.29339165085889</v>
      </c>
      <c r="F295" s="16">
        <f t="shared" si="300"/>
        <v>771.11606402325697</v>
      </c>
      <c r="G295" s="16">
        <f t="shared" si="300"/>
        <v>14139.247009401637</v>
      </c>
      <c r="H295" s="16">
        <f t="shared" si="300"/>
        <v>153.81842746920611</v>
      </c>
      <c r="I295" s="16">
        <f t="shared" si="300"/>
        <v>155.84235414643251</v>
      </c>
      <c r="J295" s="16">
        <f t="shared" si="293"/>
        <v>18393.540884931521</v>
      </c>
      <c r="L295" s="9">
        <v>2</v>
      </c>
      <c r="M295" s="9">
        <f t="shared" ref="M295:T295" si="301">M100</f>
        <v>139.4406367646732</v>
      </c>
      <c r="N295" s="9">
        <f t="shared" si="301"/>
        <v>246.38007247893381</v>
      </c>
      <c r="O295" s="9">
        <f t="shared" si="301"/>
        <v>763.25401176452681</v>
      </c>
      <c r="P295" s="9">
        <f t="shared" si="301"/>
        <v>494.85699663853939</v>
      </c>
      <c r="Q295" s="9">
        <f t="shared" si="301"/>
        <v>399.45024516797355</v>
      </c>
      <c r="R295" s="9">
        <f t="shared" si="301"/>
        <v>271.54229264699512</v>
      </c>
      <c r="S295" s="9">
        <f t="shared" si="301"/>
        <v>79.680363865527525</v>
      </c>
      <c r="T295" s="9">
        <f t="shared" si="301"/>
        <v>80.72878970586342</v>
      </c>
      <c r="V295">
        <f t="shared" ref="V295:V353" si="302">IF(V294+M294*(1-B$65)-V294/2&lt;0,0,V294+M294*(1-B$65)-V294/2)</f>
        <v>201.466154582684</v>
      </c>
      <c r="W295">
        <f t="shared" si="295"/>
        <v>356.47961761917014</v>
      </c>
      <c r="X295">
        <f t="shared" si="295"/>
        <v>1102.3562244333425</v>
      </c>
      <c r="Y295">
        <f t="shared" si="295"/>
        <v>704.0303367548529</v>
      </c>
      <c r="Z295">
        <f t="shared" si="295"/>
        <v>558.12637850539409</v>
      </c>
      <c r="AA295">
        <f t="shared" si="295"/>
        <v>1381.7646135389341</v>
      </c>
      <c r="AB295">
        <f t="shared" si="295"/>
        <v>106.35860043105347</v>
      </c>
      <c r="AC295">
        <f t="shared" si="295"/>
        <v>106.63383861069164</v>
      </c>
      <c r="AE295">
        <f t="shared" ref="AE295:AE353" si="303">IF(AE294+V294/2-AE294/2&lt;0,0,AE294+V294/2-AE294/2)</f>
        <v>66.100999999999999</v>
      </c>
      <c r="AF295">
        <f t="shared" si="296"/>
        <v>116.96088235294117</v>
      </c>
      <c r="AG295">
        <f t="shared" si="296"/>
        <v>361.68282926829266</v>
      </c>
      <c r="AH295">
        <f t="shared" si="296"/>
        <v>230.99219512195123</v>
      </c>
      <c r="AI295">
        <f t="shared" si="296"/>
        <v>183.12113924050632</v>
      </c>
      <c r="AJ295">
        <f t="shared" si="296"/>
        <v>3025.7258860759493</v>
      </c>
      <c r="AK295">
        <f t="shared" si="296"/>
        <v>34.896232876712325</v>
      </c>
      <c r="AL295">
        <f t="shared" si="296"/>
        <v>34.986538461538458</v>
      </c>
      <c r="AN295">
        <f t="shared" ref="AN295:AN353" si="304">IF(AN294+AE294/2-AN294/2&lt;0,0,AN294+AE294/2-AN294/2)</f>
        <v>0</v>
      </c>
      <c r="AO295">
        <f t="shared" si="297"/>
        <v>0</v>
      </c>
      <c r="AP295">
        <f t="shared" si="297"/>
        <v>0</v>
      </c>
      <c r="AQ295">
        <f t="shared" si="297"/>
        <v>0</v>
      </c>
      <c r="AR295">
        <f t="shared" si="297"/>
        <v>0</v>
      </c>
      <c r="AS295">
        <f t="shared" si="297"/>
        <v>3535</v>
      </c>
      <c r="AT295">
        <f t="shared" si="297"/>
        <v>0</v>
      </c>
      <c r="AU295">
        <f t="shared" si="297"/>
        <v>0</v>
      </c>
      <c r="AW295">
        <f t="shared" ref="AW295:AW353" si="305">IF(AW294+AN294/2-AW294/2&lt;0,0,AW294+AN294/2-AW294/2)</f>
        <v>0</v>
      </c>
      <c r="AX295">
        <f t="shared" si="298"/>
        <v>0</v>
      </c>
      <c r="AY295">
        <f t="shared" si="298"/>
        <v>0</v>
      </c>
      <c r="AZ295">
        <f t="shared" si="298"/>
        <v>0</v>
      </c>
      <c r="BA295">
        <f t="shared" si="298"/>
        <v>0</v>
      </c>
      <c r="BB295">
        <f t="shared" si="298"/>
        <v>3030</v>
      </c>
      <c r="BC295">
        <f t="shared" si="298"/>
        <v>0</v>
      </c>
      <c r="BD295">
        <f t="shared" si="298"/>
        <v>0</v>
      </c>
      <c r="BF295">
        <f t="shared" ref="BF295:BF353" si="306">IF(BF294+AW294/2-BF294/2&lt;0,0,BF294+AW294/2-BF294/2)</f>
        <v>0</v>
      </c>
      <c r="BG295">
        <f t="shared" si="299"/>
        <v>0</v>
      </c>
      <c r="BH295">
        <f t="shared" si="299"/>
        <v>0</v>
      </c>
      <c r="BI295">
        <f t="shared" si="299"/>
        <v>0</v>
      </c>
      <c r="BJ295">
        <f t="shared" si="299"/>
        <v>0</v>
      </c>
      <c r="BK295">
        <f t="shared" si="299"/>
        <v>2525</v>
      </c>
      <c r="BL295">
        <f t="shared" si="299"/>
        <v>0</v>
      </c>
      <c r="BM295">
        <f t="shared" si="299"/>
        <v>0</v>
      </c>
    </row>
    <row r="296" spans="1:65" hidden="1" x14ac:dyDescent="0.35">
      <c r="A296" s="9">
        <v>3</v>
      </c>
      <c r="B296" s="16">
        <f t="shared" ref="B296:I296" si="307">V296+AE296+AN296+AW296+BF296+B166</f>
        <v>408.62288483578385</v>
      </c>
      <c r="C296" s="16">
        <f t="shared" si="307"/>
        <v>722.00284162713683</v>
      </c>
      <c r="D296" s="16">
        <f t="shared" si="307"/>
        <v>2236.672632785343</v>
      </c>
      <c r="E296" s="16">
        <f t="shared" si="307"/>
        <v>1450.1503882893983</v>
      </c>
      <c r="F296" s="16">
        <f t="shared" si="307"/>
        <v>1170.5663091912304</v>
      </c>
      <c r="G296" s="16">
        <f t="shared" si="307"/>
        <v>13091.279302048632</v>
      </c>
      <c r="H296" s="16">
        <f t="shared" si="307"/>
        <v>233.4987913347336</v>
      </c>
      <c r="I296" s="16">
        <f t="shared" si="307"/>
        <v>236.57114385229593</v>
      </c>
      <c r="J296" s="16">
        <f t="shared" si="293"/>
        <v>19549.364293964551</v>
      </c>
      <c r="L296" s="9">
        <v>3</v>
      </c>
      <c r="M296" s="9">
        <f t="shared" ref="M296:T296" si="308">M101</f>
        <v>142.7769878727847</v>
      </c>
      <c r="N296" s="9">
        <f t="shared" si="308"/>
        <v>252.27512894815337</v>
      </c>
      <c r="O296" s="9">
        <f t="shared" si="308"/>
        <v>781.51614414576864</v>
      </c>
      <c r="P296" s="9">
        <f t="shared" si="308"/>
        <v>506.69728027033352</v>
      </c>
      <c r="Q296" s="9">
        <f t="shared" si="308"/>
        <v>409.00776225211246</v>
      </c>
      <c r="R296" s="9">
        <f t="shared" si="308"/>
        <v>278.03939743647538</v>
      </c>
      <c r="S296" s="9">
        <f t="shared" si="308"/>
        <v>81.586850213019801</v>
      </c>
      <c r="T296" s="9">
        <f t="shared" si="308"/>
        <v>82.660361400033224</v>
      </c>
      <c r="V296">
        <f t="shared" si="302"/>
        <v>239.33707023542712</v>
      </c>
      <c r="W296">
        <f t="shared" si="295"/>
        <v>423.48943154420374</v>
      </c>
      <c r="X296">
        <f t="shared" si="295"/>
        <v>1309.573360638014</v>
      </c>
      <c r="Y296">
        <f t="shared" si="295"/>
        <v>836.37154094095297</v>
      </c>
      <c r="Z296">
        <f t="shared" si="295"/>
        <v>663.04105783568332</v>
      </c>
      <c r="AA296">
        <f t="shared" si="295"/>
        <v>946.64764848925074</v>
      </c>
      <c r="AB296">
        <f t="shared" si="295"/>
        <v>126.3515247721747</v>
      </c>
      <c r="AC296">
        <f t="shared" si="295"/>
        <v>126.67850127931051</v>
      </c>
      <c r="AE296">
        <f t="shared" si="303"/>
        <v>133.783577291342</v>
      </c>
      <c r="AF296">
        <f t="shared" si="296"/>
        <v>236.72024998605568</v>
      </c>
      <c r="AG296">
        <f t="shared" si="296"/>
        <v>732.01952685081756</v>
      </c>
      <c r="AH296">
        <f t="shared" si="296"/>
        <v>467.51126593840206</v>
      </c>
      <c r="AI296">
        <f t="shared" si="296"/>
        <v>370.62375887295019</v>
      </c>
      <c r="AJ296">
        <f t="shared" si="296"/>
        <v>2203.7452498074417</v>
      </c>
      <c r="AK296">
        <f t="shared" si="296"/>
        <v>70.627416653882889</v>
      </c>
      <c r="AL296">
        <f t="shared" si="296"/>
        <v>70.810188536115049</v>
      </c>
      <c r="AN296">
        <f t="shared" si="304"/>
        <v>33.0505</v>
      </c>
      <c r="AO296">
        <f t="shared" si="297"/>
        <v>58.480441176470585</v>
      </c>
      <c r="AP296">
        <f t="shared" si="297"/>
        <v>180.84141463414633</v>
      </c>
      <c r="AQ296">
        <f t="shared" si="297"/>
        <v>115.49609756097561</v>
      </c>
      <c r="AR296">
        <f t="shared" si="297"/>
        <v>91.560569620253162</v>
      </c>
      <c r="AS296">
        <f t="shared" si="297"/>
        <v>3280.3629430379751</v>
      </c>
      <c r="AT296">
        <f t="shared" si="297"/>
        <v>17.448116438356163</v>
      </c>
      <c r="AU296">
        <f t="shared" si="297"/>
        <v>17.493269230769229</v>
      </c>
      <c r="AW296">
        <f t="shared" si="305"/>
        <v>0</v>
      </c>
      <c r="AX296">
        <f t="shared" si="298"/>
        <v>0</v>
      </c>
      <c r="AY296">
        <f t="shared" si="298"/>
        <v>0</v>
      </c>
      <c r="AZ296">
        <f t="shared" si="298"/>
        <v>0</v>
      </c>
      <c r="BA296">
        <f t="shared" si="298"/>
        <v>0</v>
      </c>
      <c r="BB296">
        <f t="shared" si="298"/>
        <v>3282.5</v>
      </c>
      <c r="BC296">
        <f t="shared" si="298"/>
        <v>0</v>
      </c>
      <c r="BD296">
        <f t="shared" si="298"/>
        <v>0</v>
      </c>
      <c r="BF296">
        <f t="shared" si="306"/>
        <v>0</v>
      </c>
      <c r="BG296">
        <f t="shared" si="299"/>
        <v>0</v>
      </c>
      <c r="BH296">
        <f t="shared" si="299"/>
        <v>0</v>
      </c>
      <c r="BI296">
        <f t="shared" si="299"/>
        <v>0</v>
      </c>
      <c r="BJ296">
        <f t="shared" si="299"/>
        <v>0</v>
      </c>
      <c r="BK296">
        <f t="shared" si="299"/>
        <v>2777.5</v>
      </c>
      <c r="BL296">
        <f t="shared" si="299"/>
        <v>0</v>
      </c>
      <c r="BM296">
        <f t="shared" si="299"/>
        <v>0</v>
      </c>
    </row>
    <row r="297" spans="1:65" hidden="1" x14ac:dyDescent="0.35">
      <c r="A297" s="9">
        <v>4</v>
      </c>
      <c r="B297" s="16">
        <f t="shared" ref="B297:I297" si="309">V297+AE297+AN297+AW297+BF297+B167</f>
        <v>551.37327270856861</v>
      </c>
      <c r="C297" s="16">
        <f t="shared" si="309"/>
        <v>974.24202939881945</v>
      </c>
      <c r="D297" s="16">
        <f t="shared" si="309"/>
        <v>3018.0285774731174</v>
      </c>
      <c r="E297" s="16">
        <f t="shared" si="309"/>
        <v>1956.521233871385</v>
      </c>
      <c r="F297" s="16">
        <f t="shared" si="309"/>
        <v>1579.1094765066341</v>
      </c>
      <c r="G297" s="16">
        <f t="shared" si="309"/>
        <v>11920.443744573715</v>
      </c>
      <c r="H297" s="16">
        <f t="shared" si="309"/>
        <v>315.00001395288706</v>
      </c>
      <c r="I297" s="16">
        <f t="shared" si="309"/>
        <v>319.18771502469963</v>
      </c>
      <c r="J297" s="16">
        <f t="shared" si="293"/>
        <v>20633.906063509825</v>
      </c>
      <c r="L297" s="9">
        <v>4</v>
      </c>
      <c r="M297" s="9">
        <f t="shared" ref="M297:T297" si="310">M102</f>
        <v>146.1931667769739</v>
      </c>
      <c r="N297" s="9">
        <f t="shared" si="310"/>
        <v>258.31123453074332</v>
      </c>
      <c r="O297" s="9">
        <f t="shared" si="310"/>
        <v>800.2152286739622</v>
      </c>
      <c r="P297" s="9">
        <f t="shared" si="310"/>
        <v>518.82086254685464</v>
      </c>
      <c r="Q297" s="9">
        <f t="shared" si="310"/>
        <v>418.79395896260934</v>
      </c>
      <c r="R297" s="9">
        <f t="shared" si="310"/>
        <v>284.69195635515962</v>
      </c>
      <c r="S297" s="9">
        <f t="shared" si="310"/>
        <v>83.538952443985053</v>
      </c>
      <c r="T297" s="9">
        <f t="shared" si="310"/>
        <v>84.638149186669082</v>
      </c>
      <c r="V297">
        <f t="shared" si="302"/>
        <v>261.58886106326156</v>
      </c>
      <c r="W297">
        <f t="shared" si="295"/>
        <v>462.86234706978718</v>
      </c>
      <c r="X297">
        <f t="shared" si="295"/>
        <v>1431.3278070593599</v>
      </c>
      <c r="Y297">
        <f t="shared" si="295"/>
        <v>914.13118162287856</v>
      </c>
      <c r="Z297">
        <f t="shared" si="295"/>
        <v>724.68571202449266</v>
      </c>
      <c r="AA297">
        <f t="shared" si="295"/>
        <v>735.20878074143718</v>
      </c>
      <c r="AB297">
        <f t="shared" si="295"/>
        <v>138.09875514163963</v>
      </c>
      <c r="AC297">
        <f t="shared" si="295"/>
        <v>138.45613150632877</v>
      </c>
      <c r="AE297">
        <f t="shared" si="303"/>
        <v>186.56032376338456</v>
      </c>
      <c r="AF297">
        <f t="shared" si="296"/>
        <v>330.10484076512967</v>
      </c>
      <c r="AG297">
        <f t="shared" si="296"/>
        <v>1020.7964437444158</v>
      </c>
      <c r="AH297">
        <f t="shared" si="296"/>
        <v>651.94140343967752</v>
      </c>
      <c r="AI297">
        <f t="shared" si="296"/>
        <v>516.83240835431673</v>
      </c>
      <c r="AJ297">
        <f t="shared" si="296"/>
        <v>1575.1964491483463</v>
      </c>
      <c r="AK297">
        <f t="shared" si="296"/>
        <v>98.489470713028794</v>
      </c>
      <c r="AL297">
        <f t="shared" si="296"/>
        <v>98.744344907712787</v>
      </c>
      <c r="AN297">
        <f t="shared" si="304"/>
        <v>83.417038645670999</v>
      </c>
      <c r="AO297">
        <f t="shared" si="297"/>
        <v>147.60034558126313</v>
      </c>
      <c r="AP297">
        <f t="shared" si="297"/>
        <v>456.43047074248193</v>
      </c>
      <c r="AQ297">
        <f t="shared" si="297"/>
        <v>291.50368174968884</v>
      </c>
      <c r="AR297">
        <f t="shared" si="297"/>
        <v>231.0921642466017</v>
      </c>
      <c r="AS297">
        <f t="shared" si="297"/>
        <v>2742.0540964227084</v>
      </c>
      <c r="AT297">
        <f t="shared" si="297"/>
        <v>44.037766546119521</v>
      </c>
      <c r="AU297">
        <f t="shared" si="297"/>
        <v>44.151728883442139</v>
      </c>
      <c r="AW297">
        <f t="shared" si="305"/>
        <v>16.52525</v>
      </c>
      <c r="AX297">
        <f t="shared" si="298"/>
        <v>29.240220588235292</v>
      </c>
      <c r="AY297">
        <f t="shared" si="298"/>
        <v>90.420707317073166</v>
      </c>
      <c r="AZ297">
        <f t="shared" si="298"/>
        <v>57.748048780487807</v>
      </c>
      <c r="BA297">
        <f t="shared" si="298"/>
        <v>45.780284810126581</v>
      </c>
      <c r="BB297">
        <f t="shared" si="298"/>
        <v>3281.4314715189876</v>
      </c>
      <c r="BC297">
        <f t="shared" si="298"/>
        <v>8.7240582191780813</v>
      </c>
      <c r="BD297">
        <f t="shared" si="298"/>
        <v>8.7466346153846146</v>
      </c>
      <c r="BF297">
        <f t="shared" si="306"/>
        <v>0</v>
      </c>
      <c r="BG297">
        <f t="shared" si="299"/>
        <v>0</v>
      </c>
      <c r="BH297">
        <f t="shared" si="299"/>
        <v>0</v>
      </c>
      <c r="BI297">
        <f t="shared" si="299"/>
        <v>0</v>
      </c>
      <c r="BJ297">
        <f t="shared" si="299"/>
        <v>0</v>
      </c>
      <c r="BK297">
        <f t="shared" si="299"/>
        <v>3030</v>
      </c>
      <c r="BL297">
        <f t="shared" si="299"/>
        <v>0</v>
      </c>
      <c r="BM297">
        <f t="shared" si="299"/>
        <v>0</v>
      </c>
    </row>
    <row r="298" spans="1:65" hidden="1" x14ac:dyDescent="0.35">
      <c r="A298" s="9">
        <v>5</v>
      </c>
      <c r="B298" s="16">
        <f t="shared" ref="B298:I298" si="311">V298+AE298+AN298+AW298+BF298+B168</f>
        <v>697.48600303592809</v>
      </c>
      <c r="C298" s="16">
        <f t="shared" si="311"/>
        <v>1232.4445804472225</v>
      </c>
      <c r="D298" s="16">
        <f t="shared" si="311"/>
        <v>3817.7593747323726</v>
      </c>
      <c r="E298" s="16">
        <f t="shared" si="311"/>
        <v>2474.3549818557753</v>
      </c>
      <c r="F298" s="16">
        <f t="shared" si="311"/>
        <v>1996.4985344460254</v>
      </c>
      <c r="G298" s="16">
        <f t="shared" si="311"/>
        <v>10630.280011632567</v>
      </c>
      <c r="H298" s="16">
        <f t="shared" si="311"/>
        <v>398.26446617483697</v>
      </c>
      <c r="I298" s="16">
        <f t="shared" si="311"/>
        <v>403.67780640682747</v>
      </c>
      <c r="J298" s="16">
        <f t="shared" si="293"/>
        <v>21650.765758731559</v>
      </c>
      <c r="L298" s="9">
        <v>5</v>
      </c>
      <c r="M298" s="9">
        <f t="shared" ref="M298:T298" si="312">M103</f>
        <v>149.69108349115126</v>
      </c>
      <c r="N298" s="9">
        <f t="shared" si="312"/>
        <v>264.49176406331236</v>
      </c>
      <c r="O298" s="9">
        <f t="shared" si="312"/>
        <v>819.36172016209093</v>
      </c>
      <c r="P298" s="9">
        <f t="shared" si="312"/>
        <v>531.23452186333373</v>
      </c>
      <c r="Q298" s="9">
        <f t="shared" si="312"/>
        <v>428.8143068430723</v>
      </c>
      <c r="R298" s="9">
        <f t="shared" si="312"/>
        <v>291.50368890382077</v>
      </c>
      <c r="S298" s="9">
        <f t="shared" si="312"/>
        <v>85.537761994943551</v>
      </c>
      <c r="T298" s="9">
        <f t="shared" si="312"/>
        <v>86.663258863298083</v>
      </c>
      <c r="V298">
        <f t="shared" si="302"/>
        <v>276.11043830794284</v>
      </c>
      <c r="W298">
        <f t="shared" si="295"/>
        <v>488.55721534249585</v>
      </c>
      <c r="X298">
        <f t="shared" si="295"/>
        <v>1510.7850791625715</v>
      </c>
      <c r="Y298">
        <f t="shared" si="295"/>
        <v>964.8773277383973</v>
      </c>
      <c r="Z298">
        <f t="shared" si="295"/>
        <v>764.9151755517471</v>
      </c>
      <c r="AA298">
        <f t="shared" si="295"/>
        <v>635.75538369207834</v>
      </c>
      <c r="AB298">
        <f t="shared" si="295"/>
        <v>145.76502859086978</v>
      </c>
      <c r="AC298">
        <f t="shared" si="295"/>
        <v>146.14224398258847</v>
      </c>
      <c r="AE298">
        <f t="shared" si="303"/>
        <v>224.0745924133231</v>
      </c>
      <c r="AF298">
        <f t="shared" si="296"/>
        <v>396.48359391745839</v>
      </c>
      <c r="AG298">
        <f t="shared" si="296"/>
        <v>1226.0621254018879</v>
      </c>
      <c r="AH298">
        <f t="shared" si="296"/>
        <v>783.03629253127804</v>
      </c>
      <c r="AI298">
        <f t="shared" si="296"/>
        <v>620.75906018940464</v>
      </c>
      <c r="AJ298">
        <f t="shared" si="296"/>
        <v>1155.2026149448918</v>
      </c>
      <c r="AK298">
        <f t="shared" si="296"/>
        <v>118.29411292733421</v>
      </c>
      <c r="AL298">
        <f t="shared" si="296"/>
        <v>118.60023820702079</v>
      </c>
      <c r="AN298">
        <f t="shared" si="304"/>
        <v>134.98868120452778</v>
      </c>
      <c r="AO298">
        <f t="shared" si="297"/>
        <v>238.8525931731964</v>
      </c>
      <c r="AP298">
        <f t="shared" si="297"/>
        <v>738.61345724344881</v>
      </c>
      <c r="AQ298">
        <f t="shared" si="297"/>
        <v>471.72254259468309</v>
      </c>
      <c r="AR298">
        <f t="shared" si="297"/>
        <v>373.96228630045925</v>
      </c>
      <c r="AS298">
        <f t="shared" si="297"/>
        <v>2158.6252727855276</v>
      </c>
      <c r="AT298">
        <f t="shared" si="297"/>
        <v>71.263618629574168</v>
      </c>
      <c r="AU298">
        <f t="shared" si="297"/>
        <v>71.448036895577459</v>
      </c>
      <c r="AW298">
        <f t="shared" si="305"/>
        <v>49.971144322835499</v>
      </c>
      <c r="AX298">
        <f t="shared" si="298"/>
        <v>88.420283084749201</v>
      </c>
      <c r="AY298">
        <f t="shared" si="298"/>
        <v>273.42558902977754</v>
      </c>
      <c r="AZ298">
        <f t="shared" si="298"/>
        <v>174.62586526508832</v>
      </c>
      <c r="BA298">
        <f t="shared" si="298"/>
        <v>138.43622452836414</v>
      </c>
      <c r="BB298">
        <f t="shared" si="298"/>
        <v>3011.7427839708484</v>
      </c>
      <c r="BC298">
        <f t="shared" si="298"/>
        <v>26.380912382648798</v>
      </c>
      <c r="BD298">
        <f t="shared" si="298"/>
        <v>26.449181749413377</v>
      </c>
      <c r="BF298">
        <f t="shared" si="306"/>
        <v>8.2626249999999999</v>
      </c>
      <c r="BG298">
        <f t="shared" si="299"/>
        <v>14.620110294117646</v>
      </c>
      <c r="BH298">
        <f t="shared" si="299"/>
        <v>45.210353658536583</v>
      </c>
      <c r="BI298">
        <f t="shared" si="299"/>
        <v>28.874024390243903</v>
      </c>
      <c r="BJ298">
        <f t="shared" si="299"/>
        <v>22.89014240506329</v>
      </c>
      <c r="BK298">
        <f t="shared" si="299"/>
        <v>3155.7157357594933</v>
      </c>
      <c r="BL298">
        <f t="shared" si="299"/>
        <v>4.3620291095890407</v>
      </c>
      <c r="BM298">
        <f t="shared" si="299"/>
        <v>4.3733173076923073</v>
      </c>
    </row>
    <row r="299" spans="1:65" hidden="1" x14ac:dyDescent="0.35">
      <c r="A299" s="9">
        <v>6</v>
      </c>
      <c r="B299" s="16">
        <f t="shared" ref="B299:I299" si="313">V299+AE299+AN299+AW299+BF299+B169</f>
        <v>842.89247966716482</v>
      </c>
      <c r="C299" s="16">
        <f t="shared" si="313"/>
        <v>1489.4191623092788</v>
      </c>
      <c r="D299" s="16">
        <f t="shared" si="313"/>
        <v>4613.5926972617372</v>
      </c>
      <c r="E299" s="16">
        <f t="shared" si="313"/>
        <v>2989.2712660877428</v>
      </c>
      <c r="F299" s="16">
        <f t="shared" si="313"/>
        <v>2411.1903346188064</v>
      </c>
      <c r="G299" s="16">
        <f t="shared" si="313"/>
        <v>9285.9584352257789</v>
      </c>
      <c r="H299" s="16">
        <f t="shared" si="313"/>
        <v>481.06840174260174</v>
      </c>
      <c r="I299" s="16">
        <f t="shared" si="313"/>
        <v>487.8406037025859</v>
      </c>
      <c r="J299" s="16">
        <f t="shared" si="293"/>
        <v>22601.233380615697</v>
      </c>
      <c r="L299" s="9">
        <v>6</v>
      </c>
      <c r="M299" s="9">
        <f t="shared" ref="M299:T299" si="314">M104</f>
        <v>153.27269372951355</v>
      </c>
      <c r="N299" s="9">
        <f t="shared" si="314"/>
        <v>270.82017313109537</v>
      </c>
      <c r="O299" s="9">
        <f t="shared" si="314"/>
        <v>838.96632357207409</v>
      </c>
      <c r="P299" s="9">
        <f t="shared" si="314"/>
        <v>543.94519879947666</v>
      </c>
      <c r="Q299" s="9">
        <f t="shared" si="314"/>
        <v>439.07440835296728</v>
      </c>
      <c r="R299" s="9">
        <f t="shared" si="314"/>
        <v>298.4784035785263</v>
      </c>
      <c r="S299" s="9">
        <f t="shared" si="314"/>
        <v>87.584396416864863</v>
      </c>
      <c r="T299" s="9">
        <f t="shared" si="314"/>
        <v>88.736822685507832</v>
      </c>
      <c r="V299">
        <f t="shared" si="302"/>
        <v>286.84815614417573</v>
      </c>
      <c r="W299">
        <f t="shared" si="295"/>
        <v>507.55682128768154</v>
      </c>
      <c r="X299">
        <f t="shared" si="295"/>
        <v>1569.5383229394179</v>
      </c>
      <c r="Y299">
        <f t="shared" si="295"/>
        <v>1002.4006483173836</v>
      </c>
      <c r="Z299">
        <f t="shared" si="295"/>
        <v>794.6621252652775</v>
      </c>
      <c r="AA299">
        <f t="shared" si="295"/>
        <v>592.44464743253661</v>
      </c>
      <c r="AB299">
        <f t="shared" si="295"/>
        <v>151.43371593565445</v>
      </c>
      <c r="AC299">
        <f t="shared" si="295"/>
        <v>151.82560093734728</v>
      </c>
      <c r="AE299">
        <f t="shared" si="303"/>
        <v>250.09251536063294</v>
      </c>
      <c r="AF299">
        <f t="shared" si="296"/>
        <v>442.52040462997718</v>
      </c>
      <c r="AG299">
        <f t="shared" si="296"/>
        <v>1368.4236022822297</v>
      </c>
      <c r="AH299">
        <f t="shared" si="296"/>
        <v>873.95681013483772</v>
      </c>
      <c r="AI299">
        <f t="shared" si="296"/>
        <v>692.83711787057587</v>
      </c>
      <c r="AJ299">
        <f t="shared" si="296"/>
        <v>895.47899931848508</v>
      </c>
      <c r="AK299">
        <f t="shared" si="296"/>
        <v>132.029570759102</v>
      </c>
      <c r="AL299">
        <f t="shared" si="296"/>
        <v>132.37124109480465</v>
      </c>
      <c r="AN299">
        <f t="shared" si="304"/>
        <v>179.53163680892544</v>
      </c>
      <c r="AO299">
        <f t="shared" si="297"/>
        <v>317.66809354532739</v>
      </c>
      <c r="AP299">
        <f t="shared" si="297"/>
        <v>982.33779132266841</v>
      </c>
      <c r="AQ299">
        <f t="shared" si="297"/>
        <v>627.37941756298051</v>
      </c>
      <c r="AR299">
        <f t="shared" si="297"/>
        <v>497.36067324493195</v>
      </c>
      <c r="AS299">
        <f t="shared" si="297"/>
        <v>1656.9139438652098</v>
      </c>
      <c r="AT299">
        <f t="shared" si="297"/>
        <v>94.77886577845419</v>
      </c>
      <c r="AU299">
        <f t="shared" si="297"/>
        <v>95.024137551299134</v>
      </c>
      <c r="AW299">
        <f t="shared" si="305"/>
        <v>92.479912763681639</v>
      </c>
      <c r="AX299">
        <f t="shared" si="298"/>
        <v>163.6364381289728</v>
      </c>
      <c r="AY299">
        <f t="shared" si="298"/>
        <v>506.0195231366132</v>
      </c>
      <c r="AZ299">
        <f t="shared" si="298"/>
        <v>323.17420392988572</v>
      </c>
      <c r="BA299">
        <f t="shared" si="298"/>
        <v>256.19925541441171</v>
      </c>
      <c r="BB299">
        <f t="shared" si="298"/>
        <v>2585.1840283781876</v>
      </c>
      <c r="BC299">
        <f t="shared" si="298"/>
        <v>48.822265506111478</v>
      </c>
      <c r="BD299">
        <f t="shared" si="298"/>
        <v>48.948609322495415</v>
      </c>
      <c r="BF299">
        <f t="shared" si="306"/>
        <v>29.11688466141775</v>
      </c>
      <c r="BG299">
        <f t="shared" si="299"/>
        <v>51.520196689433419</v>
      </c>
      <c r="BH299">
        <f t="shared" si="299"/>
        <v>159.31797134415706</v>
      </c>
      <c r="BI299">
        <f t="shared" si="299"/>
        <v>101.74994482766611</v>
      </c>
      <c r="BJ299">
        <f t="shared" si="299"/>
        <v>80.663183466713704</v>
      </c>
      <c r="BK299">
        <f t="shared" si="299"/>
        <v>3083.7292598651711</v>
      </c>
      <c r="BL299">
        <f t="shared" si="299"/>
        <v>15.371470746118918</v>
      </c>
      <c r="BM299">
        <f t="shared" si="299"/>
        <v>15.411249528552842</v>
      </c>
    </row>
    <row r="300" spans="1:65" hidden="1" x14ac:dyDescent="0.35">
      <c r="A300" s="9">
        <v>7</v>
      </c>
      <c r="B300" s="16">
        <f t="shared" ref="B300:I300" si="315">V300+AE300+AN300+AW300+BF300+B170</f>
        <v>981.37031566656958</v>
      </c>
      <c r="C300" s="16">
        <f t="shared" si="315"/>
        <v>1734.1597992163272</v>
      </c>
      <c r="D300" s="16">
        <f t="shared" si="315"/>
        <v>5371.4775880425977</v>
      </c>
      <c r="E300" s="16">
        <f t="shared" si="315"/>
        <v>3479.4384266865754</v>
      </c>
      <c r="F300" s="16">
        <f t="shared" si="315"/>
        <v>2805.797366780354</v>
      </c>
      <c r="G300" s="16">
        <f t="shared" si="315"/>
        <v>7987.2338570633228</v>
      </c>
      <c r="H300" s="16">
        <f t="shared" si="315"/>
        <v>560.06660065497022</v>
      </c>
      <c r="I300" s="16">
        <f t="shared" si="315"/>
        <v>568.33491328180048</v>
      </c>
      <c r="J300" s="16">
        <f t="shared" si="293"/>
        <v>23487.878867392516</v>
      </c>
      <c r="L300" s="9">
        <v>7</v>
      </c>
      <c r="M300" s="9">
        <f t="shared" ref="M300:T300" si="316">M105</f>
        <v>156.93999999999988</v>
      </c>
      <c r="N300" s="9">
        <f t="shared" si="316"/>
        <v>277.29999999999984</v>
      </c>
      <c r="O300" s="9">
        <f t="shared" si="316"/>
        <v>859.0399999999994</v>
      </c>
      <c r="P300" s="9">
        <f t="shared" si="316"/>
        <v>556.9599999999997</v>
      </c>
      <c r="Q300" s="9">
        <f t="shared" si="316"/>
        <v>449.57999999999959</v>
      </c>
      <c r="R300" s="9">
        <f t="shared" si="316"/>
        <v>305.61999999999972</v>
      </c>
      <c r="S300" s="9">
        <f t="shared" si="316"/>
        <v>89.679999999999922</v>
      </c>
      <c r="T300" s="9">
        <f t="shared" si="316"/>
        <v>90.859999999999928</v>
      </c>
      <c r="V300">
        <f t="shared" si="302"/>
        <v>295.77713563922435</v>
      </c>
      <c r="W300">
        <f t="shared" si="295"/>
        <v>523.35599709821702</v>
      </c>
      <c r="X300">
        <f t="shared" si="295"/>
        <v>1618.3947482014826</v>
      </c>
      <c r="Y300">
        <f t="shared" si="295"/>
        <v>1033.603271178765</v>
      </c>
      <c r="Z300">
        <f t="shared" si="295"/>
        <v>819.39828504180741</v>
      </c>
      <c r="AA300">
        <f t="shared" si="295"/>
        <v>577.35875422611821</v>
      </c>
      <c r="AB300">
        <f t="shared" si="295"/>
        <v>156.14752885543788</v>
      </c>
      <c r="AC300">
        <f t="shared" si="295"/>
        <v>156.55161241260191</v>
      </c>
      <c r="AE300">
        <f t="shared" si="303"/>
        <v>268.47033575240437</v>
      </c>
      <c r="AF300">
        <f t="shared" si="296"/>
        <v>475.03861295882933</v>
      </c>
      <c r="AG300">
        <f t="shared" si="296"/>
        <v>1468.9809626108236</v>
      </c>
      <c r="AH300">
        <f t="shared" si="296"/>
        <v>938.17872922611059</v>
      </c>
      <c r="AI300">
        <f t="shared" si="296"/>
        <v>743.74962156792674</v>
      </c>
      <c r="AJ300">
        <f t="shared" si="296"/>
        <v>743.9618233755109</v>
      </c>
      <c r="AK300">
        <f t="shared" si="296"/>
        <v>141.73164334737822</v>
      </c>
      <c r="AL300">
        <f t="shared" si="296"/>
        <v>142.09842101607597</v>
      </c>
      <c r="AN300">
        <f t="shared" si="304"/>
        <v>214.81207608477916</v>
      </c>
      <c r="AO300">
        <f t="shared" si="297"/>
        <v>380.09424908765232</v>
      </c>
      <c r="AP300">
        <f t="shared" si="297"/>
        <v>1175.3806968024492</v>
      </c>
      <c r="AQ300">
        <f t="shared" si="297"/>
        <v>750.66811384890912</v>
      </c>
      <c r="AR300">
        <f t="shared" si="297"/>
        <v>595.09889555775385</v>
      </c>
      <c r="AS300">
        <f t="shared" si="297"/>
        <v>1276.1964715918475</v>
      </c>
      <c r="AT300">
        <f t="shared" si="297"/>
        <v>113.4042182687781</v>
      </c>
      <c r="AU300">
        <f t="shared" si="297"/>
        <v>113.69768932305189</v>
      </c>
      <c r="AW300">
        <f t="shared" si="305"/>
        <v>136.00577478630353</v>
      </c>
      <c r="AX300">
        <f t="shared" si="298"/>
        <v>240.65226583715008</v>
      </c>
      <c r="AY300">
        <f t="shared" si="298"/>
        <v>744.17865722964075</v>
      </c>
      <c r="AZ300">
        <f t="shared" si="298"/>
        <v>475.27681074643311</v>
      </c>
      <c r="BA300">
        <f t="shared" si="298"/>
        <v>376.77996432967183</v>
      </c>
      <c r="BB300">
        <f t="shared" si="298"/>
        <v>2121.0489861216988</v>
      </c>
      <c r="BC300">
        <f t="shared" si="298"/>
        <v>71.800565642282834</v>
      </c>
      <c r="BD300">
        <f t="shared" si="298"/>
        <v>71.986373436897281</v>
      </c>
      <c r="BF300">
        <f t="shared" si="306"/>
        <v>60.798398712549698</v>
      </c>
      <c r="BG300">
        <f t="shared" si="299"/>
        <v>107.57831740920312</v>
      </c>
      <c r="BH300">
        <f t="shared" si="299"/>
        <v>332.66874724038513</v>
      </c>
      <c r="BI300">
        <f t="shared" si="299"/>
        <v>212.46207437877592</v>
      </c>
      <c r="BJ300">
        <f t="shared" si="299"/>
        <v>168.4312194405627</v>
      </c>
      <c r="BK300">
        <f t="shared" si="299"/>
        <v>2834.4566441216793</v>
      </c>
      <c r="BL300">
        <f t="shared" si="299"/>
        <v>32.096868126115197</v>
      </c>
      <c r="BM300">
        <f t="shared" si="299"/>
        <v>32.179929425524129</v>
      </c>
    </row>
    <row r="301" spans="1:65" hidden="1" x14ac:dyDescent="0.35">
      <c r="A301" s="9">
        <v>8</v>
      </c>
      <c r="B301" s="16">
        <f t="shared" ref="B301:I301" si="317">V301+AE301+AN301+AW301+BF301+B171</f>
        <v>1107.588186581127</v>
      </c>
      <c r="C301" s="16">
        <f t="shared" si="317"/>
        <v>1957.2343068882817</v>
      </c>
      <c r="D301" s="16">
        <f t="shared" si="317"/>
        <v>6062.2441585333563</v>
      </c>
      <c r="E301" s="16">
        <f t="shared" si="317"/>
        <v>3926.1968811477591</v>
      </c>
      <c r="F301" s="16">
        <f t="shared" si="317"/>
        <v>3165.4937697813234</v>
      </c>
      <c r="G301" s="16">
        <f t="shared" si="317"/>
        <v>6823.3157697667029</v>
      </c>
      <c r="H301" s="16">
        <f t="shared" si="317"/>
        <v>632.39828377205504</v>
      </c>
      <c r="I301" s="16">
        <f t="shared" si="317"/>
        <v>642.29265271070346</v>
      </c>
      <c r="J301" s="16">
        <f t="shared" si="293"/>
        <v>24316.764009181312</v>
      </c>
      <c r="L301" s="9">
        <v>8</v>
      </c>
      <c r="M301" s="9">
        <f t="shared" ref="M301:T301" si="318">M106</f>
        <v>160.69505272391049</v>
      </c>
      <c r="N301" s="9">
        <f t="shared" si="318"/>
        <v>283.93486759487951</v>
      </c>
      <c r="O301" s="9">
        <f t="shared" si="318"/>
        <v>879.59397280456278</v>
      </c>
      <c r="P301" s="9">
        <f t="shared" si="318"/>
        <v>570.28620214801333</v>
      </c>
      <c r="Q301" s="9">
        <f t="shared" si="318"/>
        <v>460.33695554744276</v>
      </c>
      <c r="R301" s="9">
        <f t="shared" si="318"/>
        <v>312.93247109393093</v>
      </c>
      <c r="S301" s="9">
        <f t="shared" si="318"/>
        <v>91.825744413663131</v>
      </c>
      <c r="T301" s="9">
        <f t="shared" si="318"/>
        <v>93.03397789279029</v>
      </c>
      <c r="V301">
        <f t="shared" si="302"/>
        <v>303.88692781961208</v>
      </c>
      <c r="W301">
        <f t="shared" si="295"/>
        <v>537.70568090204961</v>
      </c>
      <c r="X301">
        <f t="shared" si="295"/>
        <v>1662.7688511739116</v>
      </c>
      <c r="Y301">
        <f t="shared" si="295"/>
        <v>1061.9432160771871</v>
      </c>
      <c r="Z301">
        <f t="shared" si="295"/>
        <v>841.86503112849823</v>
      </c>
      <c r="AA301">
        <f t="shared" si="295"/>
        <v>576.54246825229927</v>
      </c>
      <c r="AB301">
        <f t="shared" si="295"/>
        <v>160.42887401675998</v>
      </c>
      <c r="AC301">
        <f t="shared" si="295"/>
        <v>160.84403697553165</v>
      </c>
      <c r="AE301">
        <f t="shared" si="303"/>
        <v>282.12373569581433</v>
      </c>
      <c r="AF301">
        <f t="shared" si="296"/>
        <v>499.19730502852315</v>
      </c>
      <c r="AG301">
        <f t="shared" si="296"/>
        <v>1543.6878554061532</v>
      </c>
      <c r="AH301">
        <f t="shared" si="296"/>
        <v>985.89100020243768</v>
      </c>
      <c r="AI301">
        <f t="shared" si="296"/>
        <v>781.57395330486725</v>
      </c>
      <c r="AJ301">
        <f t="shared" si="296"/>
        <v>660.66028880081467</v>
      </c>
      <c r="AK301">
        <f t="shared" si="296"/>
        <v>148.93958610140805</v>
      </c>
      <c r="AL301">
        <f t="shared" si="296"/>
        <v>149.32501671433894</v>
      </c>
      <c r="AN301">
        <f t="shared" si="304"/>
        <v>241.64120591859177</v>
      </c>
      <c r="AO301">
        <f t="shared" si="297"/>
        <v>427.56643102324085</v>
      </c>
      <c r="AP301">
        <f t="shared" si="297"/>
        <v>1322.1808297066364</v>
      </c>
      <c r="AQ301">
        <f t="shared" si="297"/>
        <v>844.42342153750985</v>
      </c>
      <c r="AR301">
        <f t="shared" si="297"/>
        <v>669.42425856284024</v>
      </c>
      <c r="AS301">
        <f t="shared" si="297"/>
        <v>1010.0791474836792</v>
      </c>
      <c r="AT301">
        <f t="shared" si="297"/>
        <v>127.56793080807816</v>
      </c>
      <c r="AU301">
        <f t="shared" si="297"/>
        <v>127.89805516956393</v>
      </c>
      <c r="AW301">
        <f t="shared" si="305"/>
        <v>175.40892543554133</v>
      </c>
      <c r="AX301">
        <f t="shared" si="298"/>
        <v>310.37325746240117</v>
      </c>
      <c r="AY301">
        <f t="shared" si="298"/>
        <v>959.77967701604496</v>
      </c>
      <c r="AZ301">
        <f t="shared" si="298"/>
        <v>612.9724622976712</v>
      </c>
      <c r="BA301">
        <f t="shared" si="298"/>
        <v>485.93942994371275</v>
      </c>
      <c r="BB301">
        <f t="shared" si="298"/>
        <v>1698.6227288567732</v>
      </c>
      <c r="BC301">
        <f t="shared" si="298"/>
        <v>92.602391955530464</v>
      </c>
      <c r="BD301">
        <f t="shared" si="298"/>
        <v>92.8420313799746</v>
      </c>
      <c r="BF301">
        <f t="shared" si="306"/>
        <v>98.40208674942663</v>
      </c>
      <c r="BG301">
        <f t="shared" si="299"/>
        <v>174.1152916231766</v>
      </c>
      <c r="BH301">
        <f t="shared" si="299"/>
        <v>538.42370223501302</v>
      </c>
      <c r="BI301">
        <f t="shared" si="299"/>
        <v>343.86944256260449</v>
      </c>
      <c r="BJ301">
        <f t="shared" si="299"/>
        <v>272.60559188511729</v>
      </c>
      <c r="BK301">
        <f t="shared" si="299"/>
        <v>2477.7528151216893</v>
      </c>
      <c r="BL301">
        <f t="shared" si="299"/>
        <v>51.948716884199015</v>
      </c>
      <c r="BM301">
        <f t="shared" si="299"/>
        <v>52.083151431210709</v>
      </c>
    </row>
    <row r="302" spans="1:65" hidden="1" x14ac:dyDescent="0.35">
      <c r="A302" s="9">
        <v>9</v>
      </c>
      <c r="B302" s="16">
        <f t="shared" ref="B302:I302" si="319">V302+AE302+AN302+AW302+BF302+B172</f>
        <v>1218.6741316479329</v>
      </c>
      <c r="C302" s="16">
        <f t="shared" si="319"/>
        <v>2153.5601636195138</v>
      </c>
      <c r="D302" s="16">
        <f t="shared" si="319"/>
        <v>6670.1829126403218</v>
      </c>
      <c r="E302" s="16">
        <f t="shared" si="319"/>
        <v>4319.5221733162298</v>
      </c>
      <c r="F302" s="16">
        <f t="shared" si="319"/>
        <v>3482.3327924123914</v>
      </c>
      <c r="G302" s="16">
        <f t="shared" si="319"/>
        <v>5848.3446104745663</v>
      </c>
      <c r="H302" s="16">
        <f t="shared" si="319"/>
        <v>696.51279639497875</v>
      </c>
      <c r="I302" s="16">
        <f t="shared" si="319"/>
        <v>708.15025483803299</v>
      </c>
      <c r="J302" s="16">
        <f t="shared" si="293"/>
        <v>25097.279835343968</v>
      </c>
      <c r="L302" s="9">
        <v>9</v>
      </c>
      <c r="M302" s="9">
        <f t="shared" ref="M302:T302" si="320">M107</f>
        <v>164.53995138231423</v>
      </c>
      <c r="N302" s="9">
        <f t="shared" si="320"/>
        <v>290.72848552514171</v>
      </c>
      <c r="O302" s="9">
        <f t="shared" si="320"/>
        <v>900.63973388214106</v>
      </c>
      <c r="P302" s="9">
        <f t="shared" si="320"/>
        <v>583.93125603347619</v>
      </c>
      <c r="Q302" s="9">
        <f t="shared" si="320"/>
        <v>471.35128929820831</v>
      </c>
      <c r="R302" s="9">
        <f t="shared" si="320"/>
        <v>320.41990532345397</v>
      </c>
      <c r="S302" s="9">
        <f t="shared" si="320"/>
        <v>94.022829361322408</v>
      </c>
      <c r="T302" s="9">
        <f t="shared" si="320"/>
        <v>95.259971852918767</v>
      </c>
      <c r="V302">
        <f t="shared" si="302"/>
        <v>311.67434631737308</v>
      </c>
      <c r="W302">
        <f t="shared" si="295"/>
        <v>551.48494806517488</v>
      </c>
      <c r="X302">
        <f t="shared" si="295"/>
        <v>1705.3790318817141</v>
      </c>
      <c r="Y302">
        <f t="shared" si="295"/>
        <v>1089.1566151654172</v>
      </c>
      <c r="Z302">
        <f t="shared" si="295"/>
        <v>863.43869789681617</v>
      </c>
      <c r="AA302">
        <f t="shared" si="295"/>
        <v>583.02193253247106</v>
      </c>
      <c r="AB302">
        <f t="shared" si="295"/>
        <v>164.54003072250248</v>
      </c>
      <c r="AC302">
        <f t="shared" si="295"/>
        <v>164.96583266376652</v>
      </c>
      <c r="AE302">
        <f t="shared" si="303"/>
        <v>293.00533175771318</v>
      </c>
      <c r="AF302">
        <f t="shared" si="296"/>
        <v>518.45149296528643</v>
      </c>
      <c r="AG302">
        <f t="shared" si="296"/>
        <v>1603.2283532900324</v>
      </c>
      <c r="AH302">
        <f t="shared" si="296"/>
        <v>1023.9171081398124</v>
      </c>
      <c r="AI302">
        <f t="shared" si="296"/>
        <v>811.71949221668274</v>
      </c>
      <c r="AJ302">
        <f t="shared" si="296"/>
        <v>618.60137852655703</v>
      </c>
      <c r="AK302">
        <f t="shared" si="296"/>
        <v>154.68423005908403</v>
      </c>
      <c r="AL302">
        <f t="shared" si="296"/>
        <v>155.08452684493528</v>
      </c>
      <c r="AN302">
        <f t="shared" si="304"/>
        <v>261.88247080720305</v>
      </c>
      <c r="AO302">
        <f t="shared" si="297"/>
        <v>463.38186802588194</v>
      </c>
      <c r="AP302">
        <f t="shared" si="297"/>
        <v>1432.9343425563948</v>
      </c>
      <c r="AQ302">
        <f t="shared" si="297"/>
        <v>915.15721086997382</v>
      </c>
      <c r="AR302">
        <f t="shared" si="297"/>
        <v>725.4991059338538</v>
      </c>
      <c r="AS302">
        <f t="shared" si="297"/>
        <v>835.36971814224694</v>
      </c>
      <c r="AT302">
        <f t="shared" si="297"/>
        <v>138.25375845474309</v>
      </c>
      <c r="AU302">
        <f t="shared" si="297"/>
        <v>138.61153594195144</v>
      </c>
      <c r="AW302">
        <f t="shared" si="305"/>
        <v>208.52506567706652</v>
      </c>
      <c r="AX302">
        <f t="shared" si="298"/>
        <v>368.96984424282107</v>
      </c>
      <c r="AY302">
        <f t="shared" si="298"/>
        <v>1140.9802533613406</v>
      </c>
      <c r="AZ302">
        <f t="shared" si="298"/>
        <v>728.69794191759058</v>
      </c>
      <c r="BA302">
        <f t="shared" si="298"/>
        <v>577.68184425327649</v>
      </c>
      <c r="BB302">
        <f t="shared" si="298"/>
        <v>1354.3509381702261</v>
      </c>
      <c r="BC302">
        <f t="shared" si="298"/>
        <v>110.08516138180433</v>
      </c>
      <c r="BD302">
        <f t="shared" si="298"/>
        <v>110.37004327476926</v>
      </c>
      <c r="BF302">
        <f t="shared" si="306"/>
        <v>136.90550609248396</v>
      </c>
      <c r="BG302">
        <f t="shared" si="299"/>
        <v>242.2442745427889</v>
      </c>
      <c r="BH302">
        <f t="shared" si="299"/>
        <v>749.10168962552893</v>
      </c>
      <c r="BI302">
        <f t="shared" si="299"/>
        <v>478.42095243013785</v>
      </c>
      <c r="BJ302">
        <f t="shared" si="299"/>
        <v>379.27251091441497</v>
      </c>
      <c r="BK302">
        <f t="shared" si="299"/>
        <v>2088.1877719892314</v>
      </c>
      <c r="BL302">
        <f t="shared" si="299"/>
        <v>72.275554419864733</v>
      </c>
      <c r="BM302">
        <f t="shared" si="299"/>
        <v>72.462591405592661</v>
      </c>
    </row>
    <row r="303" spans="1:65" hidden="1" x14ac:dyDescent="0.35">
      <c r="A303" s="9">
        <v>10</v>
      </c>
      <c r="B303" s="16">
        <f t="shared" ref="B303:I303" si="321">V303+AE303+AN303+AW303+BF303+B173</f>
        <v>1314.272546234062</v>
      </c>
      <c r="C303" s="16">
        <f t="shared" si="321"/>
        <v>2322.5060809329357</v>
      </c>
      <c r="D303" s="16">
        <f t="shared" si="321"/>
        <v>7193.3546161628783</v>
      </c>
      <c r="E303" s="16">
        <f t="shared" si="321"/>
        <v>4658.2102039780075</v>
      </c>
      <c r="F303" s="16">
        <f t="shared" si="321"/>
        <v>3755.3840067333767</v>
      </c>
      <c r="G303" s="16">
        <f t="shared" si="321"/>
        <v>5079.06800631035</v>
      </c>
      <c r="H303" s="16">
        <f t="shared" si="321"/>
        <v>752.19850681762807</v>
      </c>
      <c r="I303" s="16">
        <f t="shared" si="321"/>
        <v>765.68034878537026</v>
      </c>
      <c r="J303" s="16">
        <f t="shared" si="293"/>
        <v>25840.674315954609</v>
      </c>
      <c r="L303" s="9">
        <v>10</v>
      </c>
      <c r="M303" s="9">
        <f t="shared" ref="M303:T303" si="322">M108</f>
        <v>168.47684568988578</v>
      </c>
      <c r="N303" s="9">
        <f t="shared" si="322"/>
        <v>297.68465215882077</v>
      </c>
      <c r="O303" s="9">
        <f t="shared" si="322"/>
        <v>922.18905009200637</v>
      </c>
      <c r="P303" s="9">
        <f t="shared" si="322"/>
        <v>597.90279071899329</v>
      </c>
      <c r="Q303" s="9">
        <f t="shared" si="322"/>
        <v>482.62915945749222</v>
      </c>
      <c r="R303" s="9">
        <f t="shared" si="322"/>
        <v>328.08648897504071</v>
      </c>
      <c r="S303" s="9">
        <f t="shared" si="322"/>
        <v>96.272483251363298</v>
      </c>
      <c r="T303" s="9">
        <f t="shared" si="322"/>
        <v>97.539226452039145</v>
      </c>
      <c r="V303">
        <f t="shared" si="302"/>
        <v>319.38988483270685</v>
      </c>
      <c r="W303">
        <f t="shared" si="295"/>
        <v>565.13702885943724</v>
      </c>
      <c r="X303">
        <f t="shared" si="295"/>
        <v>1747.5959090780409</v>
      </c>
      <c r="Y303">
        <f t="shared" si="295"/>
        <v>1116.1188272076697</v>
      </c>
      <c r="Z303">
        <f t="shared" si="295"/>
        <v>884.81323387633131</v>
      </c>
      <c r="AA303">
        <f t="shared" si="295"/>
        <v>593.31406949557993</v>
      </c>
      <c r="AB303">
        <f t="shared" si="295"/>
        <v>168.61324033809575</v>
      </c>
      <c r="AC303">
        <f t="shared" si="295"/>
        <v>169.04958306116151</v>
      </c>
      <c r="AE303">
        <f t="shared" si="303"/>
        <v>302.33983903754313</v>
      </c>
      <c r="AF303">
        <f t="shared" si="296"/>
        <v>534.96822051523066</v>
      </c>
      <c r="AG303">
        <f t="shared" si="296"/>
        <v>1654.3036925858735</v>
      </c>
      <c r="AH303">
        <f t="shared" si="296"/>
        <v>1056.5368616526148</v>
      </c>
      <c r="AI303">
        <f t="shared" si="296"/>
        <v>837.57909505674934</v>
      </c>
      <c r="AJ303">
        <f t="shared" si="296"/>
        <v>600.81165552951404</v>
      </c>
      <c r="AK303">
        <f t="shared" si="296"/>
        <v>159.61213039079325</v>
      </c>
      <c r="AL303">
        <f t="shared" si="296"/>
        <v>160.02517975435089</v>
      </c>
      <c r="AN303">
        <f t="shared" si="304"/>
        <v>277.44390128245811</v>
      </c>
      <c r="AO303">
        <f t="shared" si="297"/>
        <v>490.91668049558416</v>
      </c>
      <c r="AP303">
        <f t="shared" si="297"/>
        <v>1518.0813479232138</v>
      </c>
      <c r="AQ303">
        <f t="shared" si="297"/>
        <v>969.53715950489322</v>
      </c>
      <c r="AR303">
        <f t="shared" si="297"/>
        <v>768.60929907526827</v>
      </c>
      <c r="AS303">
        <f t="shared" si="297"/>
        <v>726.9855483344021</v>
      </c>
      <c r="AT303">
        <f t="shared" si="297"/>
        <v>146.46899425691356</v>
      </c>
      <c r="AU303">
        <f t="shared" si="297"/>
        <v>146.84803139344336</v>
      </c>
      <c r="AW303">
        <f t="shared" si="305"/>
        <v>235.20376824213474</v>
      </c>
      <c r="AX303">
        <f t="shared" si="298"/>
        <v>416.17585613435148</v>
      </c>
      <c r="AY303">
        <f t="shared" si="298"/>
        <v>1286.9572979588677</v>
      </c>
      <c r="AZ303">
        <f t="shared" si="298"/>
        <v>821.92757639378215</v>
      </c>
      <c r="BA303">
        <f t="shared" si="298"/>
        <v>651.59047509356515</v>
      </c>
      <c r="BB303">
        <f t="shared" si="298"/>
        <v>1094.8603281562364</v>
      </c>
      <c r="BC303">
        <f t="shared" si="298"/>
        <v>124.1694599182737</v>
      </c>
      <c r="BD303">
        <f t="shared" si="298"/>
        <v>124.49078960836033</v>
      </c>
      <c r="BF303">
        <f t="shared" si="306"/>
        <v>172.71528588477526</v>
      </c>
      <c r="BG303">
        <f t="shared" si="299"/>
        <v>305.60705939280501</v>
      </c>
      <c r="BH303">
        <f t="shared" si="299"/>
        <v>945.04097149343477</v>
      </c>
      <c r="BI303">
        <f t="shared" si="299"/>
        <v>603.55944717386433</v>
      </c>
      <c r="BJ303">
        <f t="shared" si="299"/>
        <v>478.47717758384573</v>
      </c>
      <c r="BK303">
        <f t="shared" si="299"/>
        <v>1721.2693550797287</v>
      </c>
      <c r="BL303">
        <f t="shared" si="299"/>
        <v>91.180357900834522</v>
      </c>
      <c r="BM303">
        <f t="shared" si="299"/>
        <v>91.416317340180967</v>
      </c>
    </row>
    <row r="304" spans="1:65" hidden="1" x14ac:dyDescent="0.35">
      <c r="A304" s="9">
        <v>11</v>
      </c>
      <c r="B304" s="16">
        <f t="shared" ref="B304:I304" si="323">V304+AE304+AN304+AW304+BF304+B174</f>
        <v>1395.828366146241</v>
      </c>
      <c r="C304" s="16">
        <f t="shared" si="323"/>
        <v>2466.6259762560794</v>
      </c>
      <c r="D304" s="16">
        <f t="shared" si="323"/>
        <v>7639.6721050728238</v>
      </c>
      <c r="E304" s="16">
        <f t="shared" si="323"/>
        <v>4947.3650926082373</v>
      </c>
      <c r="F304" s="16">
        <f t="shared" si="323"/>
        <v>3988.7343197299451</v>
      </c>
      <c r="G304" s="16">
        <f t="shared" si="323"/>
        <v>4504.3629386880248</v>
      </c>
      <c r="H304" s="16">
        <f t="shared" si="323"/>
        <v>800.20446966909503</v>
      </c>
      <c r="I304" s="16">
        <f t="shared" si="323"/>
        <v>815.61445977702442</v>
      </c>
      <c r="J304" s="16">
        <f t="shared" si="293"/>
        <v>26558.40772794747</v>
      </c>
      <c r="L304" s="9">
        <v>11</v>
      </c>
      <c r="M304" s="9">
        <f t="shared" ref="M304:T304" si="324">M109</f>
        <v>172.50793679682903</v>
      </c>
      <c r="N304" s="9">
        <f t="shared" si="324"/>
        <v>304.80725674627689</v>
      </c>
      <c r="O304" s="9">
        <f t="shared" si="324"/>
        <v>944.25396983527469</v>
      </c>
      <c r="P304" s="9">
        <f t="shared" si="324"/>
        <v>612.2086178052881</v>
      </c>
      <c r="Q304" s="9">
        <f t="shared" si="324"/>
        <v>494.17687157587852</v>
      </c>
      <c r="R304" s="9">
        <f t="shared" si="324"/>
        <v>335.93650849908812</v>
      </c>
      <c r="S304" s="9">
        <f t="shared" si="324"/>
        <v>98.575963883902304</v>
      </c>
      <c r="T304" s="9">
        <f t="shared" si="324"/>
        <v>99.873016040269448</v>
      </c>
      <c r="V304">
        <f t="shared" si="302"/>
        <v>327.16092703209983</v>
      </c>
      <c r="W304">
        <f t="shared" si="295"/>
        <v>578.88731936098725</v>
      </c>
      <c r="X304">
        <f t="shared" si="295"/>
        <v>1790.1164840926363</v>
      </c>
      <c r="Y304">
        <f t="shared" si="295"/>
        <v>1143.2749987636689</v>
      </c>
      <c r="Z304">
        <f t="shared" si="295"/>
        <v>906.34153300401317</v>
      </c>
      <c r="AA304">
        <f t="shared" si="295"/>
        <v>605.68128341402758</v>
      </c>
      <c r="AB304">
        <f t="shared" si="295"/>
        <v>172.71575162059949</v>
      </c>
      <c r="AC304">
        <f t="shared" si="295"/>
        <v>173.16271095325547</v>
      </c>
      <c r="AE304">
        <f t="shared" si="303"/>
        <v>310.86486193512502</v>
      </c>
      <c r="AF304">
        <f t="shared" si="296"/>
        <v>550.05262468733395</v>
      </c>
      <c r="AG304">
        <f t="shared" si="296"/>
        <v>1700.9498008319574</v>
      </c>
      <c r="AH304">
        <f t="shared" si="296"/>
        <v>1086.3278444301422</v>
      </c>
      <c r="AI304">
        <f t="shared" si="296"/>
        <v>861.19616446654027</v>
      </c>
      <c r="AJ304">
        <f t="shared" si="296"/>
        <v>597.06286251254687</v>
      </c>
      <c r="AK304">
        <f t="shared" si="296"/>
        <v>164.1126853644445</v>
      </c>
      <c r="AL304">
        <f t="shared" si="296"/>
        <v>164.53738140775619</v>
      </c>
      <c r="AN304">
        <f t="shared" si="304"/>
        <v>289.89187016000062</v>
      </c>
      <c r="AO304">
        <f t="shared" si="297"/>
        <v>512.94245050540746</v>
      </c>
      <c r="AP304">
        <f t="shared" si="297"/>
        <v>1586.1925202545435</v>
      </c>
      <c r="AQ304">
        <f t="shared" si="297"/>
        <v>1013.037010578754</v>
      </c>
      <c r="AR304">
        <f t="shared" si="297"/>
        <v>803.09419706600897</v>
      </c>
      <c r="AS304">
        <f t="shared" si="297"/>
        <v>663.89860193195796</v>
      </c>
      <c r="AT304">
        <f t="shared" si="297"/>
        <v>153.04056232385341</v>
      </c>
      <c r="AU304">
        <f t="shared" si="297"/>
        <v>153.43660557389714</v>
      </c>
      <c r="AW304">
        <f t="shared" si="305"/>
        <v>256.32383476229643</v>
      </c>
      <c r="AX304">
        <f t="shared" si="298"/>
        <v>453.54626831496773</v>
      </c>
      <c r="AY304">
        <f t="shared" si="298"/>
        <v>1402.5193229410406</v>
      </c>
      <c r="AZ304">
        <f t="shared" si="298"/>
        <v>895.73236794933769</v>
      </c>
      <c r="BA304">
        <f t="shared" si="298"/>
        <v>710.09988708441665</v>
      </c>
      <c r="BB304">
        <f t="shared" si="298"/>
        <v>910.9229382453193</v>
      </c>
      <c r="BC304">
        <f t="shared" si="298"/>
        <v>135.31922708759362</v>
      </c>
      <c r="BD304">
        <f t="shared" si="298"/>
        <v>135.66941050090185</v>
      </c>
      <c r="BF304">
        <f t="shared" si="306"/>
        <v>203.959527063455</v>
      </c>
      <c r="BG304">
        <f t="shared" si="299"/>
        <v>360.89145776357827</v>
      </c>
      <c r="BH304">
        <f t="shared" si="299"/>
        <v>1115.9991347261512</v>
      </c>
      <c r="BI304">
        <f t="shared" si="299"/>
        <v>712.74351178382324</v>
      </c>
      <c r="BJ304">
        <f t="shared" si="299"/>
        <v>565.03382633870547</v>
      </c>
      <c r="BK304">
        <f t="shared" si="299"/>
        <v>1408.0648416179829</v>
      </c>
      <c r="BL304">
        <f t="shared" si="299"/>
        <v>107.67490890955412</v>
      </c>
      <c r="BM304">
        <f t="shared" si="299"/>
        <v>107.95355347427065</v>
      </c>
    </row>
    <row r="305" spans="1:65" hidden="1" x14ac:dyDescent="0.35">
      <c r="A305" s="9">
        <v>12</v>
      </c>
      <c r="B305" s="16">
        <f t="shared" ref="B305:I305" si="325">V305+AE305+AN305+AW305+BF305+B175</f>
        <v>1465.7254033007343</v>
      </c>
      <c r="C305" s="16">
        <f t="shared" si="325"/>
        <v>2590.1347306495773</v>
      </c>
      <c r="D305" s="16">
        <f t="shared" si="325"/>
        <v>8022.1846672711572</v>
      </c>
      <c r="E305" s="16">
        <f t="shared" si="325"/>
        <v>5195.3798998886787</v>
      </c>
      <c r="F305" s="16">
        <f t="shared" si="325"/>
        <v>4189.0880949760804</v>
      </c>
      <c r="G305" s="16">
        <f t="shared" si="325"/>
        <v>4097.4539844026476</v>
      </c>
      <c r="H305" s="16">
        <f t="shared" si="325"/>
        <v>841.78514023215507</v>
      </c>
      <c r="I305" s="16">
        <f t="shared" si="325"/>
        <v>859.18821368679278</v>
      </c>
      <c r="J305" s="16">
        <f t="shared" si="293"/>
        <v>27260.940134407821</v>
      </c>
      <c r="L305" s="9">
        <v>12</v>
      </c>
      <c r="M305" s="9">
        <f t="shared" ref="M305:T305" si="326">M110</f>
        <v>176.63547851955832</v>
      </c>
      <c r="N305" s="9">
        <f t="shared" si="326"/>
        <v>312.10028159470835</v>
      </c>
      <c r="O305" s="9">
        <f t="shared" si="326"/>
        <v>966.8468297912666</v>
      </c>
      <c r="P305" s="9">
        <f t="shared" si="326"/>
        <v>626.85673579873333</v>
      </c>
      <c r="Q305" s="9">
        <f t="shared" si="326"/>
        <v>506.0008820748248</v>
      </c>
      <c r="R305" s="9">
        <f t="shared" si="326"/>
        <v>343.97435290650827</v>
      </c>
      <c r="S305" s="9">
        <f t="shared" si="326"/>
        <v>100.93455915403332</v>
      </c>
      <c r="T305" s="9">
        <f t="shared" si="326"/>
        <v>102.26264545869167</v>
      </c>
      <c r="V305">
        <f t="shared" si="302"/>
        <v>335.05335269209797</v>
      </c>
      <c r="W305">
        <f t="shared" si="295"/>
        <v>592.85238901346406</v>
      </c>
      <c r="X305">
        <f t="shared" si="295"/>
        <v>1833.3012292931292</v>
      </c>
      <c r="Y305">
        <f t="shared" si="295"/>
        <v>1170.8553489556443</v>
      </c>
      <c r="Z305">
        <f t="shared" si="295"/>
        <v>928.20610355861675</v>
      </c>
      <c r="AA305">
        <f t="shared" si="295"/>
        <v>619.25881382621822</v>
      </c>
      <c r="AB305">
        <f t="shared" si="295"/>
        <v>176.88234401395869</v>
      </c>
      <c r="AC305">
        <f t="shared" si="295"/>
        <v>177.34008578734813</v>
      </c>
      <c r="AE305">
        <f t="shared" si="303"/>
        <v>319.0128944836124</v>
      </c>
      <c r="AF305">
        <f t="shared" si="296"/>
        <v>564.4699720241606</v>
      </c>
      <c r="AG305">
        <f t="shared" si="296"/>
        <v>1745.5331424622971</v>
      </c>
      <c r="AH305">
        <f t="shared" si="296"/>
        <v>1114.8014215969056</v>
      </c>
      <c r="AI305">
        <f t="shared" si="296"/>
        <v>883.76884873527683</v>
      </c>
      <c r="AJ305">
        <f t="shared" si="296"/>
        <v>601.37207296328722</v>
      </c>
      <c r="AK305">
        <f t="shared" si="296"/>
        <v>168.41421849252202</v>
      </c>
      <c r="AL305">
        <f t="shared" si="296"/>
        <v>168.85004618050581</v>
      </c>
      <c r="AN305">
        <f t="shared" si="304"/>
        <v>300.37836604756279</v>
      </c>
      <c r="AO305">
        <f t="shared" si="297"/>
        <v>531.49753759637065</v>
      </c>
      <c r="AP305">
        <f t="shared" si="297"/>
        <v>1643.5711605432502</v>
      </c>
      <c r="AQ305">
        <f t="shared" si="297"/>
        <v>1049.6824275044482</v>
      </c>
      <c r="AR305">
        <f t="shared" si="297"/>
        <v>832.14518076627462</v>
      </c>
      <c r="AS305">
        <f t="shared" si="297"/>
        <v>630.48073222225241</v>
      </c>
      <c r="AT305">
        <f t="shared" si="297"/>
        <v>158.57662384414894</v>
      </c>
      <c r="AU305">
        <f t="shared" si="297"/>
        <v>158.98699349082665</v>
      </c>
      <c r="AW305">
        <f t="shared" si="305"/>
        <v>273.10785246114852</v>
      </c>
      <c r="AX305">
        <f t="shared" si="298"/>
        <v>483.24435941018754</v>
      </c>
      <c r="AY305">
        <f t="shared" si="298"/>
        <v>1494.3559215977921</v>
      </c>
      <c r="AZ305">
        <f t="shared" si="298"/>
        <v>954.38468926404573</v>
      </c>
      <c r="BA305">
        <f t="shared" si="298"/>
        <v>756.59704207521293</v>
      </c>
      <c r="BB305">
        <f t="shared" si="298"/>
        <v>787.41077008863851</v>
      </c>
      <c r="BC305">
        <f t="shared" si="298"/>
        <v>144.17989470572351</v>
      </c>
      <c r="BD305">
        <f t="shared" si="298"/>
        <v>144.55300803739951</v>
      </c>
      <c r="BF305">
        <f t="shared" si="306"/>
        <v>230.1416809128757</v>
      </c>
      <c r="BG305">
        <f t="shared" si="299"/>
        <v>407.21886303927295</v>
      </c>
      <c r="BH305">
        <f t="shared" si="299"/>
        <v>1259.2592288335959</v>
      </c>
      <c r="BI305">
        <f t="shared" si="299"/>
        <v>804.23793986658052</v>
      </c>
      <c r="BJ305">
        <f t="shared" si="299"/>
        <v>637.56685671156106</v>
      </c>
      <c r="BK305">
        <f t="shared" si="299"/>
        <v>1159.4938899316512</v>
      </c>
      <c r="BL305">
        <f t="shared" si="299"/>
        <v>121.49706799857387</v>
      </c>
      <c r="BM305">
        <f t="shared" si="299"/>
        <v>121.81148198758625</v>
      </c>
    </row>
    <row r="306" spans="1:65" hidden="1" x14ac:dyDescent="0.35">
      <c r="A306" s="9">
        <v>13</v>
      </c>
      <c r="B306" s="16">
        <f t="shared" ref="B306:I306" si="327">V306+AE306+AN306+AW306+BF306+B176</f>
        <v>1526.598032452705</v>
      </c>
      <c r="C306" s="16">
        <f t="shared" si="327"/>
        <v>2697.6905576270979</v>
      </c>
      <c r="D306" s="16">
        <f t="shared" si="327"/>
        <v>8355.3114461979858</v>
      </c>
      <c r="E306" s="16">
        <f t="shared" si="327"/>
        <v>5411.5252244678068</v>
      </c>
      <c r="F306" s="16">
        <f t="shared" si="327"/>
        <v>4363.8501236766169</v>
      </c>
      <c r="G306" s="16">
        <f t="shared" si="327"/>
        <v>3826.0021703395632</v>
      </c>
      <c r="H306" s="16">
        <f t="shared" si="327"/>
        <v>878.33621944923414</v>
      </c>
      <c r="I306" s="16">
        <f t="shared" si="327"/>
        <v>897.77774473621753</v>
      </c>
      <c r="J306" s="16">
        <f t="shared" si="293"/>
        <v>27957.091518947225</v>
      </c>
      <c r="L306" s="9">
        <v>13</v>
      </c>
      <c r="M306" s="9">
        <f t="shared" ref="M306:T306" si="328">M111</f>
        <v>180.86177860082583</v>
      </c>
      <c r="N306" s="9">
        <f t="shared" si="328"/>
        <v>319.56780429469228</v>
      </c>
      <c r="O306" s="9">
        <f t="shared" si="328"/>
        <v>989.98026181504667</v>
      </c>
      <c r="P306" s="9">
        <f t="shared" si="328"/>
        <v>641.85533458338193</v>
      </c>
      <c r="Q306" s="9">
        <f t="shared" si="328"/>
        <v>518.10780185650094</v>
      </c>
      <c r="R306" s="9">
        <f t="shared" si="328"/>
        <v>352.2045162226608</v>
      </c>
      <c r="S306" s="9">
        <f t="shared" si="328"/>
        <v>103.34958777190047</v>
      </c>
      <c r="T306" s="9">
        <f t="shared" si="328"/>
        <v>104.70945076889917</v>
      </c>
      <c r="V306">
        <f t="shared" si="302"/>
        <v>343.10234199448996</v>
      </c>
      <c r="W306">
        <f t="shared" si="295"/>
        <v>607.09448657412349</v>
      </c>
      <c r="X306">
        <f t="shared" si="295"/>
        <v>1877.3426390091599</v>
      </c>
      <c r="Y306">
        <f t="shared" si="295"/>
        <v>1198.9828161266801</v>
      </c>
      <c r="Z306">
        <f t="shared" si="295"/>
        <v>950.50440601680452</v>
      </c>
      <c r="AA306">
        <f t="shared" si="295"/>
        <v>633.61841450517591</v>
      </c>
      <c r="AB306">
        <f t="shared" si="295"/>
        <v>181.13158994243838</v>
      </c>
      <c r="AC306">
        <f t="shared" si="295"/>
        <v>181.60032805001657</v>
      </c>
      <c r="AE306">
        <f t="shared" si="303"/>
        <v>327.03312358785519</v>
      </c>
      <c r="AF306">
        <f t="shared" si="296"/>
        <v>578.66118051881233</v>
      </c>
      <c r="AG306">
        <f t="shared" si="296"/>
        <v>1789.4171858777131</v>
      </c>
      <c r="AH306">
        <f t="shared" si="296"/>
        <v>1142.828385276275</v>
      </c>
      <c r="AI306">
        <f t="shared" si="296"/>
        <v>905.98747614694673</v>
      </c>
      <c r="AJ306">
        <f t="shared" si="296"/>
        <v>610.31544339475272</v>
      </c>
      <c r="AK306">
        <f t="shared" si="296"/>
        <v>172.64828125324036</v>
      </c>
      <c r="AL306">
        <f t="shared" si="296"/>
        <v>173.09506598392693</v>
      </c>
      <c r="AN306">
        <f t="shared" si="304"/>
        <v>309.69563026558762</v>
      </c>
      <c r="AO306">
        <f t="shared" si="297"/>
        <v>547.98375481026562</v>
      </c>
      <c r="AP306">
        <f t="shared" si="297"/>
        <v>1694.5521515027738</v>
      </c>
      <c r="AQ306">
        <f t="shared" si="297"/>
        <v>1082.2419245506769</v>
      </c>
      <c r="AR306">
        <f t="shared" si="297"/>
        <v>857.95701475077567</v>
      </c>
      <c r="AS306">
        <f t="shared" si="297"/>
        <v>615.92640259276982</v>
      </c>
      <c r="AT306">
        <f t="shared" si="297"/>
        <v>163.4954211683355</v>
      </c>
      <c r="AU306">
        <f t="shared" si="297"/>
        <v>163.91851983566625</v>
      </c>
      <c r="AW306">
        <f t="shared" si="305"/>
        <v>286.74310925435566</v>
      </c>
      <c r="AX306">
        <f t="shared" si="298"/>
        <v>507.37094850327901</v>
      </c>
      <c r="AY306">
        <f t="shared" si="298"/>
        <v>1568.9635410705209</v>
      </c>
      <c r="AZ306">
        <f t="shared" si="298"/>
        <v>1002.033558384247</v>
      </c>
      <c r="BA306">
        <f t="shared" si="298"/>
        <v>794.37111142074377</v>
      </c>
      <c r="BB306">
        <f t="shared" si="298"/>
        <v>708.94575115544558</v>
      </c>
      <c r="BC306">
        <f t="shared" si="298"/>
        <v>151.37825927493623</v>
      </c>
      <c r="BD306">
        <f t="shared" si="298"/>
        <v>151.77000076411309</v>
      </c>
      <c r="BF306">
        <f t="shared" si="306"/>
        <v>251.62476668701208</v>
      </c>
      <c r="BG306">
        <f t="shared" si="299"/>
        <v>445.23161122473027</v>
      </c>
      <c r="BH306">
        <f t="shared" si="299"/>
        <v>1376.807575215694</v>
      </c>
      <c r="BI306">
        <f t="shared" si="299"/>
        <v>879.31131456531318</v>
      </c>
      <c r="BJ306">
        <f t="shared" si="299"/>
        <v>697.08194939338694</v>
      </c>
      <c r="BK306">
        <f t="shared" si="299"/>
        <v>973.45233001014481</v>
      </c>
      <c r="BL306">
        <f t="shared" si="299"/>
        <v>132.8384813521487</v>
      </c>
      <c r="BM306">
        <f t="shared" si="299"/>
        <v>133.18224501249287</v>
      </c>
    </row>
    <row r="307" spans="1:65" hidden="1" x14ac:dyDescent="0.35">
      <c r="A307" s="9">
        <v>14</v>
      </c>
      <c r="B307" s="16">
        <f t="shared" ref="B307:I307" si="329">V307+AE307+AN307+AW307+BF307+B177</f>
        <v>1580.9010063215196</v>
      </c>
      <c r="C307" s="16">
        <f t="shared" si="329"/>
        <v>2793.6340125934216</v>
      </c>
      <c r="D307" s="16">
        <f t="shared" si="329"/>
        <v>8652.4875689537967</v>
      </c>
      <c r="E307" s="16">
        <f t="shared" si="329"/>
        <v>5604.4416483112254</v>
      </c>
      <c r="F307" s="16">
        <f t="shared" si="329"/>
        <v>4519.9262010391722</v>
      </c>
      <c r="G307" s="16">
        <f t="shared" si="329"/>
        <v>3658.64388179458</v>
      </c>
      <c r="H307" s="16">
        <f t="shared" si="329"/>
        <v>911.16629347445155</v>
      </c>
      <c r="I307" s="16">
        <f t="shared" si="329"/>
        <v>932.67210807619654</v>
      </c>
      <c r="J307" s="16">
        <f t="shared" si="293"/>
        <v>28653.872720564363</v>
      </c>
      <c r="L307" s="9">
        <v>14</v>
      </c>
      <c r="M307" s="9">
        <f t="shared" ref="M307:T307" si="330">M112</f>
        <v>185.18919999999972</v>
      </c>
      <c r="N307" s="9">
        <f t="shared" si="330"/>
        <v>327.21399999999954</v>
      </c>
      <c r="O307" s="9">
        <f t="shared" si="330"/>
        <v>1013.6671999999985</v>
      </c>
      <c r="P307" s="9">
        <f t="shared" si="330"/>
        <v>657.21279999999899</v>
      </c>
      <c r="Q307" s="9">
        <f t="shared" si="330"/>
        <v>530.50439999999912</v>
      </c>
      <c r="R307" s="9">
        <f t="shared" si="330"/>
        <v>360.63159999999942</v>
      </c>
      <c r="S307" s="9">
        <f t="shared" si="330"/>
        <v>105.82239999999985</v>
      </c>
      <c r="T307" s="9">
        <f t="shared" si="330"/>
        <v>107.21479999999984</v>
      </c>
      <c r="V307">
        <f t="shared" si="302"/>
        <v>351.32777892646584</v>
      </c>
      <c r="W307">
        <f t="shared" si="295"/>
        <v>621.64879530322537</v>
      </c>
      <c r="X307">
        <f t="shared" si="295"/>
        <v>1922.3495118480723</v>
      </c>
      <c r="Y307">
        <f t="shared" si="295"/>
        <v>1227.7268855470259</v>
      </c>
      <c r="Z307">
        <f t="shared" si="295"/>
        <v>973.29152545122099</v>
      </c>
      <c r="AA307">
        <f t="shared" si="295"/>
        <v>648.55019525421062</v>
      </c>
      <c r="AB307">
        <f t="shared" si="295"/>
        <v>185.47398661859972</v>
      </c>
      <c r="AC307">
        <f t="shared" si="295"/>
        <v>185.95396211884358</v>
      </c>
      <c r="AE307">
        <f t="shared" si="303"/>
        <v>335.0677327911726</v>
      </c>
      <c r="AF307">
        <f t="shared" si="296"/>
        <v>592.87783354646785</v>
      </c>
      <c r="AG307">
        <f t="shared" si="296"/>
        <v>1833.3799124434365</v>
      </c>
      <c r="AH307">
        <f t="shared" si="296"/>
        <v>1170.9056007014774</v>
      </c>
      <c r="AI307">
        <f t="shared" si="296"/>
        <v>928.24594108187557</v>
      </c>
      <c r="AJ307">
        <f t="shared" si="296"/>
        <v>621.96692894996431</v>
      </c>
      <c r="AK307">
        <f t="shared" si="296"/>
        <v>176.88993559783933</v>
      </c>
      <c r="AL307">
        <f t="shared" si="296"/>
        <v>177.34769701697172</v>
      </c>
      <c r="AN307">
        <f t="shared" si="304"/>
        <v>318.36437692672143</v>
      </c>
      <c r="AO307">
        <f t="shared" si="297"/>
        <v>563.32246766453909</v>
      </c>
      <c r="AP307">
        <f t="shared" si="297"/>
        <v>1741.9846686902433</v>
      </c>
      <c r="AQ307">
        <f t="shared" si="297"/>
        <v>1112.5351549134757</v>
      </c>
      <c r="AR307">
        <f t="shared" si="297"/>
        <v>881.97224544886126</v>
      </c>
      <c r="AS307">
        <f t="shared" si="297"/>
        <v>613.12092299376127</v>
      </c>
      <c r="AT307">
        <f t="shared" si="297"/>
        <v>168.07185121078794</v>
      </c>
      <c r="AU307">
        <f t="shared" si="297"/>
        <v>168.50679290979659</v>
      </c>
      <c r="AW307">
        <f t="shared" si="305"/>
        <v>298.21936975997164</v>
      </c>
      <c r="AX307">
        <f t="shared" si="298"/>
        <v>527.67735165677232</v>
      </c>
      <c r="AY307">
        <f t="shared" si="298"/>
        <v>1631.7578462866475</v>
      </c>
      <c r="AZ307">
        <f t="shared" si="298"/>
        <v>1042.1377414674621</v>
      </c>
      <c r="BA307">
        <f t="shared" si="298"/>
        <v>826.16406308575972</v>
      </c>
      <c r="BB307">
        <f t="shared" si="298"/>
        <v>662.4360768741077</v>
      </c>
      <c r="BC307">
        <f t="shared" si="298"/>
        <v>157.43684022163586</v>
      </c>
      <c r="BD307">
        <f t="shared" si="298"/>
        <v>157.84426029988967</v>
      </c>
      <c r="BF307">
        <f t="shared" si="306"/>
        <v>269.18393797068387</v>
      </c>
      <c r="BG307">
        <f t="shared" si="299"/>
        <v>476.30127986400458</v>
      </c>
      <c r="BH307">
        <f t="shared" si="299"/>
        <v>1472.8855581431076</v>
      </c>
      <c r="BI307">
        <f t="shared" si="299"/>
        <v>940.67243647478017</v>
      </c>
      <c r="BJ307">
        <f t="shared" si="299"/>
        <v>745.72653040706541</v>
      </c>
      <c r="BK307">
        <f t="shared" si="299"/>
        <v>841.19904058279519</v>
      </c>
      <c r="BL307">
        <f t="shared" si="299"/>
        <v>142.10837031354248</v>
      </c>
      <c r="BM307">
        <f t="shared" si="299"/>
        <v>142.476122888303</v>
      </c>
    </row>
    <row r="308" spans="1:65" hidden="1" x14ac:dyDescent="0.35">
      <c r="A308" s="9">
        <v>15</v>
      </c>
      <c r="B308" s="16">
        <f t="shared" ref="B308:I308" si="331">V308+AE308+AN308+AW308+BF308+B178</f>
        <v>1630.7031758043363</v>
      </c>
      <c r="C308" s="16">
        <f t="shared" si="331"/>
        <v>2881.6231077433408</v>
      </c>
      <c r="D308" s="16">
        <f t="shared" si="331"/>
        <v>8925.0355875659334</v>
      </c>
      <c r="E308" s="16">
        <f t="shared" si="331"/>
        <v>5781.4161693866263</v>
      </c>
      <c r="F308" s="16">
        <f t="shared" si="331"/>
        <v>4663.1463794424699</v>
      </c>
      <c r="G308" s="16">
        <f t="shared" si="331"/>
        <v>3568.3402822089843</v>
      </c>
      <c r="H308" s="16">
        <f t="shared" si="331"/>
        <v>941.38632700578432</v>
      </c>
      <c r="I308" s="16">
        <f t="shared" si="331"/>
        <v>964.96365408757822</v>
      </c>
      <c r="J308" s="16">
        <f t="shared" si="293"/>
        <v>29356.614683245058</v>
      </c>
      <c r="L308" s="9">
        <v>15</v>
      </c>
      <c r="M308" s="9">
        <f t="shared" ref="M308:T308" si="332">M113</f>
        <v>189.62016221421425</v>
      </c>
      <c r="N308" s="9">
        <f t="shared" si="332"/>
        <v>335.04314376195754</v>
      </c>
      <c r="O308" s="9">
        <f t="shared" si="332"/>
        <v>1037.9208879093833</v>
      </c>
      <c r="P308" s="9">
        <f t="shared" si="332"/>
        <v>672.937718534655</v>
      </c>
      <c r="Q308" s="9">
        <f t="shared" si="332"/>
        <v>543.19760754598212</v>
      </c>
      <c r="R308" s="9">
        <f t="shared" si="332"/>
        <v>369.26031589083823</v>
      </c>
      <c r="S308" s="9">
        <f t="shared" si="332"/>
        <v>108.35437840812243</v>
      </c>
      <c r="T308" s="9">
        <f t="shared" si="332"/>
        <v>109.78009391349246</v>
      </c>
      <c r="V308">
        <f t="shared" si="302"/>
        <v>359.74195426323257</v>
      </c>
      <c r="W308">
        <f t="shared" si="295"/>
        <v>636.53706282808287</v>
      </c>
      <c r="X308">
        <f t="shared" si="295"/>
        <v>1968.3890988703761</v>
      </c>
      <c r="Y308">
        <f t="shared" si="295"/>
        <v>1257.1305077491215</v>
      </c>
      <c r="Z308">
        <f t="shared" si="295"/>
        <v>996.60151128257166</v>
      </c>
      <c r="AA308">
        <f t="shared" si="295"/>
        <v>663.95354517140856</v>
      </c>
      <c r="AB308">
        <f t="shared" si="295"/>
        <v>189.91602262436822</v>
      </c>
      <c r="AC308">
        <f t="shared" si="295"/>
        <v>190.40749336711394</v>
      </c>
      <c r="AE308">
        <f t="shared" si="303"/>
        <v>343.19775585881922</v>
      </c>
      <c r="AF308">
        <f t="shared" si="296"/>
        <v>607.26331442484661</v>
      </c>
      <c r="AG308">
        <f t="shared" si="296"/>
        <v>1877.8647121457548</v>
      </c>
      <c r="AH308">
        <f t="shared" si="296"/>
        <v>1199.3162431242515</v>
      </c>
      <c r="AI308">
        <f t="shared" si="296"/>
        <v>950.76873326654822</v>
      </c>
      <c r="AJ308">
        <f t="shared" si="296"/>
        <v>635.25856210208747</v>
      </c>
      <c r="AK308">
        <f t="shared" si="296"/>
        <v>181.18196110821953</v>
      </c>
      <c r="AL308">
        <f t="shared" si="296"/>
        <v>181.65082956790766</v>
      </c>
      <c r="AN308">
        <f t="shared" si="304"/>
        <v>326.71605485894702</v>
      </c>
      <c r="AO308">
        <f t="shared" si="297"/>
        <v>578.10015060550347</v>
      </c>
      <c r="AP308">
        <f t="shared" si="297"/>
        <v>1787.6822905668398</v>
      </c>
      <c r="AQ308">
        <f t="shared" si="297"/>
        <v>1141.7203778074766</v>
      </c>
      <c r="AR308">
        <f t="shared" si="297"/>
        <v>905.10909326536841</v>
      </c>
      <c r="AS308">
        <f t="shared" si="297"/>
        <v>617.54392597186279</v>
      </c>
      <c r="AT308">
        <f t="shared" si="297"/>
        <v>172.48089340431363</v>
      </c>
      <c r="AU308">
        <f t="shared" si="297"/>
        <v>172.92724496338417</v>
      </c>
      <c r="AW308">
        <f t="shared" si="305"/>
        <v>308.29187334334654</v>
      </c>
      <c r="AX308">
        <f t="shared" si="298"/>
        <v>545.4999096606557</v>
      </c>
      <c r="AY308">
        <f t="shared" si="298"/>
        <v>1686.8712574884453</v>
      </c>
      <c r="AZ308">
        <f t="shared" si="298"/>
        <v>1077.3364481904689</v>
      </c>
      <c r="BA308">
        <f t="shared" si="298"/>
        <v>854.06815426731055</v>
      </c>
      <c r="BB308">
        <f t="shared" si="298"/>
        <v>637.77849993393443</v>
      </c>
      <c r="BC308">
        <f t="shared" si="298"/>
        <v>162.7543457162119</v>
      </c>
      <c r="BD308">
        <f t="shared" si="298"/>
        <v>163.17552660484313</v>
      </c>
      <c r="BF308">
        <f t="shared" si="306"/>
        <v>283.70165386532778</v>
      </c>
      <c r="BG308">
        <f t="shared" si="299"/>
        <v>501.98931576038842</v>
      </c>
      <c r="BH308">
        <f t="shared" si="299"/>
        <v>1552.3217022148776</v>
      </c>
      <c r="BI308">
        <f t="shared" si="299"/>
        <v>991.40508897112113</v>
      </c>
      <c r="BJ308">
        <f t="shared" si="299"/>
        <v>785.94529674641251</v>
      </c>
      <c r="BK308">
        <f t="shared" si="299"/>
        <v>751.81755872845156</v>
      </c>
      <c r="BL308">
        <f t="shared" si="299"/>
        <v>149.77260526758917</v>
      </c>
      <c r="BM308">
        <f t="shared" si="299"/>
        <v>150.16019159409635</v>
      </c>
    </row>
    <row r="309" spans="1:65" hidden="1" x14ac:dyDescent="0.35">
      <c r="A309" s="9">
        <v>16</v>
      </c>
      <c r="B309" s="16">
        <f t="shared" ref="B309:I309" si="333">V309+AE309+AN309+AW309+BF309+B179</f>
        <v>1677.6337669696647</v>
      </c>
      <c r="C309" s="16">
        <f t="shared" si="333"/>
        <v>2964.538306020037</v>
      </c>
      <c r="D309" s="16">
        <f t="shared" si="333"/>
        <v>9181.871731023748</v>
      </c>
      <c r="E309" s="16">
        <f t="shared" si="333"/>
        <v>5948.1929967224587</v>
      </c>
      <c r="F309" s="16">
        <f t="shared" si="333"/>
        <v>4798.1129606773266</v>
      </c>
      <c r="G309" s="16">
        <f t="shared" si="333"/>
        <v>3533.493771095395</v>
      </c>
      <c r="H309" s="16">
        <f t="shared" si="333"/>
        <v>969.8795516285727</v>
      </c>
      <c r="I309" s="16">
        <f t="shared" si="333"/>
        <v>995.51874525683229</v>
      </c>
      <c r="J309" s="16">
        <f t="shared" si="293"/>
        <v>30069.241829394035</v>
      </c>
      <c r="L309" s="9">
        <v>16</v>
      </c>
      <c r="M309" s="9">
        <f t="shared" ref="M309:T309" si="334">M114</f>
        <v>194.15714263113063</v>
      </c>
      <c r="N309" s="9">
        <f t="shared" si="334"/>
        <v>343.05961291966696</v>
      </c>
      <c r="O309" s="9">
        <f t="shared" si="334"/>
        <v>1062.7548859809256</v>
      </c>
      <c r="P309" s="9">
        <f t="shared" si="334"/>
        <v>689.03888211950118</v>
      </c>
      <c r="Q309" s="9">
        <f t="shared" si="334"/>
        <v>556.19452137188546</v>
      </c>
      <c r="R309" s="9">
        <f t="shared" si="334"/>
        <v>378.09548828167539</v>
      </c>
      <c r="S309" s="9">
        <f t="shared" si="334"/>
        <v>110.94693864636037</v>
      </c>
      <c r="T309" s="9">
        <f t="shared" si="334"/>
        <v>112.40676678644407</v>
      </c>
      <c r="V309">
        <f t="shared" si="302"/>
        <v>368.35341837254521</v>
      </c>
      <c r="W309">
        <f t="shared" si="295"/>
        <v>651.77441839873813</v>
      </c>
      <c r="X309">
        <f t="shared" si="295"/>
        <v>2015.508184863002</v>
      </c>
      <c r="Y309">
        <f t="shared" si="295"/>
        <v>1287.2235622842122</v>
      </c>
      <c r="Z309">
        <f t="shared" si="295"/>
        <v>1020.4580507937148</v>
      </c>
      <c r="AA309">
        <f t="shared" si="295"/>
        <v>679.78259670516331</v>
      </c>
      <c r="AB309">
        <f t="shared" si="295"/>
        <v>194.46221189484856</v>
      </c>
      <c r="AC309">
        <f t="shared" si="295"/>
        <v>194.96544741123768</v>
      </c>
      <c r="AE309">
        <f t="shared" si="303"/>
        <v>351.4698550610259</v>
      </c>
      <c r="AF309">
        <f t="shared" si="296"/>
        <v>621.9001886264648</v>
      </c>
      <c r="AG309">
        <f t="shared" si="296"/>
        <v>1923.1269055080654</v>
      </c>
      <c r="AH309">
        <f t="shared" si="296"/>
        <v>1228.2233754366866</v>
      </c>
      <c r="AI309">
        <f t="shared" si="296"/>
        <v>973.68512227455994</v>
      </c>
      <c r="AJ309">
        <f t="shared" si="296"/>
        <v>649.6060536367479</v>
      </c>
      <c r="AK309">
        <f t="shared" si="296"/>
        <v>185.54899186629387</v>
      </c>
      <c r="AL309">
        <f t="shared" si="296"/>
        <v>186.02916146751085</v>
      </c>
      <c r="AN309">
        <f t="shared" si="304"/>
        <v>334.95690535888309</v>
      </c>
      <c r="AO309">
        <f t="shared" si="297"/>
        <v>592.6817325151751</v>
      </c>
      <c r="AP309">
        <f t="shared" si="297"/>
        <v>1832.7735013562974</v>
      </c>
      <c r="AQ309">
        <f t="shared" si="297"/>
        <v>1170.518310465864</v>
      </c>
      <c r="AR309">
        <f t="shared" si="297"/>
        <v>927.93891326595826</v>
      </c>
      <c r="AS309">
        <f t="shared" si="297"/>
        <v>626.40124403697519</v>
      </c>
      <c r="AT309">
        <f t="shared" si="297"/>
        <v>176.83142725626658</v>
      </c>
      <c r="AU309">
        <f t="shared" si="297"/>
        <v>177.2890372656459</v>
      </c>
      <c r="AW309">
        <f t="shared" si="305"/>
        <v>317.50396410114678</v>
      </c>
      <c r="AX309">
        <f t="shared" si="298"/>
        <v>561.80003013307964</v>
      </c>
      <c r="AY309">
        <f t="shared" si="298"/>
        <v>1737.2767740276424</v>
      </c>
      <c r="AZ309">
        <f t="shared" si="298"/>
        <v>1109.5284129989727</v>
      </c>
      <c r="BA309">
        <f t="shared" si="298"/>
        <v>879.58862376633942</v>
      </c>
      <c r="BB309">
        <f t="shared" si="298"/>
        <v>627.66121295289861</v>
      </c>
      <c r="BC309">
        <f t="shared" si="298"/>
        <v>167.61761956026277</v>
      </c>
      <c r="BD309">
        <f t="shared" si="298"/>
        <v>168.05138578411365</v>
      </c>
      <c r="BF309">
        <f t="shared" si="306"/>
        <v>295.99676360433716</v>
      </c>
      <c r="BG309">
        <f t="shared" si="299"/>
        <v>523.74461271052201</v>
      </c>
      <c r="BH309">
        <f t="shared" si="299"/>
        <v>1619.5964798516616</v>
      </c>
      <c r="BI309">
        <f t="shared" si="299"/>
        <v>1034.3707685807951</v>
      </c>
      <c r="BJ309">
        <f t="shared" si="299"/>
        <v>820.00672550686136</v>
      </c>
      <c r="BK309">
        <f t="shared" si="299"/>
        <v>694.79802933119288</v>
      </c>
      <c r="BL309">
        <f t="shared" si="299"/>
        <v>156.26347549190052</v>
      </c>
      <c r="BM309">
        <f t="shared" si="299"/>
        <v>156.66785909946975</v>
      </c>
    </row>
    <row r="310" spans="1:65" hidden="1" x14ac:dyDescent="0.35">
      <c r="A310" s="9">
        <v>17</v>
      </c>
      <c r="B310" s="16">
        <f t="shared" ref="B310:I310" si="335">V310+AE310+AN310+AW310+BF310+B180</f>
        <v>1722.9142168126809</v>
      </c>
      <c r="C310" s="16">
        <f t="shared" si="335"/>
        <v>3044.5388633309863</v>
      </c>
      <c r="D310" s="16">
        <f t="shared" si="335"/>
        <v>9429.6803124872076</v>
      </c>
      <c r="E310" s="16">
        <f t="shared" si="335"/>
        <v>6109.0842723834758</v>
      </c>
      <c r="F310" s="16">
        <f t="shared" si="335"/>
        <v>4928.2872133532137</v>
      </c>
      <c r="G310" s="16">
        <f t="shared" si="335"/>
        <v>3537.7680097394759</v>
      </c>
      <c r="H310" s="16">
        <f t="shared" si="335"/>
        <v>997.31657601029804</v>
      </c>
      <c r="I310" s="16">
        <f t="shared" si="335"/>
        <v>1024.9935170129008</v>
      </c>
      <c r="J310" s="16">
        <f t="shared" si="293"/>
        <v>30794.582981130239</v>
      </c>
      <c r="L310" s="9">
        <v>17</v>
      </c>
      <c r="M310" s="9">
        <f t="shared" ref="M310:T310" si="336">M115</f>
        <v>198.80267791406504</v>
      </c>
      <c r="N310" s="9">
        <f t="shared" si="336"/>
        <v>351.26788954740823</v>
      </c>
      <c r="O310" s="9">
        <f t="shared" si="336"/>
        <v>1088.1830791085667</v>
      </c>
      <c r="P310" s="9">
        <f t="shared" si="336"/>
        <v>705.5252930484113</v>
      </c>
      <c r="Q310" s="9">
        <f t="shared" si="336"/>
        <v>569.50240815984046</v>
      </c>
      <c r="R310" s="9">
        <f t="shared" si="336"/>
        <v>387.1420569905477</v>
      </c>
      <c r="S310" s="9">
        <f t="shared" si="336"/>
        <v>113.60153023660861</v>
      </c>
      <c r="T310" s="9">
        <f t="shared" si="336"/>
        <v>115.0962872134061</v>
      </c>
      <c r="V310">
        <f t="shared" si="302"/>
        <v>377.16890896161641</v>
      </c>
      <c r="W310">
        <f t="shared" ref="W310:W353" si="337">IF(W309+N309*(1-C$65)-W309/2&lt;0,0,W309+N309*(1-C$65)-W309/2)</f>
        <v>667.37278389505161</v>
      </c>
      <c r="X310">
        <f t="shared" ref="X310:X353" si="338">IF(X309+O309*(1-D$65)-X309/2&lt;0,0,X309+O309*(1-D$65)-X309/2)</f>
        <v>2063.7436363333773</v>
      </c>
      <c r="Y310">
        <f t="shared" ref="Y310:Y353" si="339">IF(Y309+P309*(1-E$65)-Y309/2&lt;0,0,Y309+P309*(1-E$65)-Y309/2)</f>
        <v>1318.0295942995592</v>
      </c>
      <c r="Z310">
        <f t="shared" ref="Z310:Z353" si="340">IF(Z309+Q309*(1-F$65)-Z309/2&lt;0,0,Z309+Q309*(1-F$65)-Z309/2)</f>
        <v>1044.8798096118064</v>
      </c>
      <c r="AA310">
        <f t="shared" ref="AA310:AA353" si="341">IF(AA309+R309*(1-G$65)-AA309/2&lt;0,0,AA309+R309*(1-G$65)-AA309/2)</f>
        <v>696.01896016320768</v>
      </c>
      <c r="AB310">
        <f t="shared" ref="AB310:AB353" si="342">IF(AB309+S309*(1-H$65)-AB309/2&lt;0,0,AB309+S309*(1-H$65)-AB309/2)</f>
        <v>199.11611142010076</v>
      </c>
      <c r="AC310">
        <f t="shared" ref="AC310:AC353" si="343">IF(AC309+T309*(1-I$65)-AC309/2&lt;0,0,AC309+T309*(1-I$65)-AC309/2)</f>
        <v>199.63139044616716</v>
      </c>
      <c r="AE310">
        <f t="shared" si="303"/>
        <v>359.91163671678561</v>
      </c>
      <c r="AF310">
        <f t="shared" ref="AF310:AF353" si="344">IF(AF309+W309/2-AF309/2&lt;0,0,AF309+W309/2-AF309/2)</f>
        <v>636.83730351260147</v>
      </c>
      <c r="AG310">
        <f t="shared" ref="AG310:AG353" si="345">IF(AG309+X309/2-AG309/2&lt;0,0,AG309+X309/2-AG309/2)</f>
        <v>1969.3175451855336</v>
      </c>
      <c r="AH310">
        <f t="shared" ref="AH310:AH353" si="346">IF(AH309+Y309/2-AH309/2&lt;0,0,AH309+Y309/2-AH309/2)</f>
        <v>1257.7234688604494</v>
      </c>
      <c r="AI310">
        <f t="shared" ref="AI310:AI353" si="347">IF(AI309+Z309/2-AI309/2&lt;0,0,AI309+Z309/2-AI309/2)</f>
        <v>997.0715865341374</v>
      </c>
      <c r="AJ310">
        <f t="shared" ref="AJ310:AJ353" si="348">IF(AJ309+AA309/2-AJ309/2&lt;0,0,AJ309+AA309/2-AJ309/2)</f>
        <v>664.69432517095561</v>
      </c>
      <c r="AK310">
        <f t="shared" ref="AK310:AK353" si="349">IF(AK309+AB309/2-AK309/2&lt;0,0,AK309+AB309/2-AK309/2)</f>
        <v>190.00560188057122</v>
      </c>
      <c r="AL310">
        <f t="shared" ref="AL310:AL353" si="350">IF(AL309+AC309/2-AL309/2&lt;0,0,AL309+AC309/2-AL309/2)</f>
        <v>190.49730443937429</v>
      </c>
      <c r="AN310">
        <f t="shared" si="304"/>
        <v>343.21338020995449</v>
      </c>
      <c r="AO310">
        <f t="shared" ref="AO310:AO353" si="351">IF(AO309+AF309/2-AO309/2&lt;0,0,AO309+AF309/2-AO309/2)</f>
        <v>607.29096057081995</v>
      </c>
      <c r="AP310">
        <f t="shared" ref="AP310:AP353" si="352">IF(AP309+AG309/2-AP309/2&lt;0,0,AP309+AG309/2-AP309/2)</f>
        <v>1877.9502034321815</v>
      </c>
      <c r="AQ310">
        <f t="shared" ref="AQ310:AQ353" si="353">IF(AQ309+AH309/2-AQ309/2&lt;0,0,AQ309+AH309/2-AQ309/2)</f>
        <v>1199.3708429512753</v>
      </c>
      <c r="AR310">
        <f t="shared" ref="AR310:AR353" si="354">IF(AR309+AI309/2-AR309/2&lt;0,0,AR309+AI309/2-AR309/2)</f>
        <v>950.8120177702591</v>
      </c>
      <c r="AS310">
        <f t="shared" ref="AS310:AS353" si="355">IF(AS309+AJ309/2-AS309/2&lt;0,0,AS309+AJ309/2-AS309/2)</f>
        <v>638.00364883686154</v>
      </c>
      <c r="AT310">
        <f t="shared" ref="AT310:AT353" si="356">IF(AT309+AK309/2-AT309/2&lt;0,0,AT309+AK309/2-AT309/2)</f>
        <v>181.1902095612802</v>
      </c>
      <c r="AU310">
        <f t="shared" ref="AU310:AU353" si="357">IF(AU309+AL309/2-AU309/2&lt;0,0,AU309+AL309/2-AU309/2)</f>
        <v>181.6590993665784</v>
      </c>
      <c r="AW310">
        <f t="shared" si="305"/>
        <v>326.23043473001496</v>
      </c>
      <c r="AX310">
        <f t="shared" ref="AX310:AX353" si="358">IF(AX309+AO309/2-AX309/2&lt;0,0,AX309+AO309/2-AX309/2)</f>
        <v>577.24088132412737</v>
      </c>
      <c r="AY310">
        <f t="shared" ref="AY310:AY353" si="359">IF(AY309+AP309/2-AY309/2&lt;0,0,AY309+AP309/2-AY309/2)</f>
        <v>1785.02513769197</v>
      </c>
      <c r="AZ310">
        <f t="shared" ref="AZ310:AZ353" si="360">IF(AZ309+AQ309/2-AZ309/2&lt;0,0,AZ309+AQ309/2-AZ309/2)</f>
        <v>1140.0233617324184</v>
      </c>
      <c r="BA310">
        <f t="shared" ref="BA310:BA353" si="361">IF(BA309+AR309/2-BA309/2&lt;0,0,BA309+AR309/2-BA309/2)</f>
        <v>903.76376851614873</v>
      </c>
      <c r="BB310">
        <f t="shared" ref="BB310:BB353" si="362">IF(BB309+AS309/2-BB309/2&lt;0,0,BB309+AS309/2-BB309/2)</f>
        <v>627.03122849493684</v>
      </c>
      <c r="BC310">
        <f t="shared" ref="BC310:BC353" si="363">IF(BC309+AT309/2-BC309/2&lt;0,0,BC309+AT309/2-BC309/2)</f>
        <v>172.22452340826467</v>
      </c>
      <c r="BD310">
        <f t="shared" ref="BD310:BD353" si="364">IF(BD309+AU309/2-BD309/2&lt;0,0,BD309+AU309/2-BD309/2)</f>
        <v>172.67021152487979</v>
      </c>
      <c r="BF310">
        <f t="shared" si="306"/>
        <v>306.75036385274194</v>
      </c>
      <c r="BG310">
        <f t="shared" ref="BG310:BG353" si="365">IF(BG309+AX309/2-BG309/2&lt;0,0,BG309+AX309/2-BG309/2)</f>
        <v>542.77232142180083</v>
      </c>
      <c r="BH310">
        <f t="shared" ref="BH310:BH353" si="366">IF(BH309+AY309/2-BH309/2&lt;0,0,BH309+AY309/2-BH309/2)</f>
        <v>1678.4366269396519</v>
      </c>
      <c r="BI310">
        <f t="shared" ref="BI310:BI353" si="367">IF(BI309+AZ309/2-BI309/2&lt;0,0,BI309+AZ309/2-BI309/2)</f>
        <v>1071.949590789884</v>
      </c>
      <c r="BJ310">
        <f t="shared" ref="BJ310:BJ353" si="368">IF(BJ309+BA309/2-BJ309/2&lt;0,0,BJ309+BA309/2-BJ309/2)</f>
        <v>849.79767463660039</v>
      </c>
      <c r="BK310">
        <f t="shared" ref="BK310:BK353" si="369">IF(BK309+BB309/2-BK309/2&lt;0,0,BK309+BB309/2-BK309/2)</f>
        <v>661.22962114204574</v>
      </c>
      <c r="BL310">
        <f t="shared" ref="BL310:BL353" si="370">IF(BL309+BC309/2-BL309/2&lt;0,0,BL309+BC309/2-BL309/2)</f>
        <v>161.94054752608164</v>
      </c>
      <c r="BM310">
        <f t="shared" ref="BM310:BM353" si="371">IF(BM309+BD309/2-BM309/2&lt;0,0,BM309+BD309/2-BM309/2)</f>
        <v>162.35962244179171</v>
      </c>
    </row>
    <row r="311" spans="1:65" hidden="1" x14ac:dyDescent="0.35">
      <c r="A311" s="9">
        <v>18</v>
      </c>
      <c r="B311" s="16">
        <f t="shared" ref="B311:I311" si="372">V311+AE311+AN311+AW311+BF311+B181</f>
        <v>1767.4271466223215</v>
      </c>
      <c r="C311" s="16">
        <f t="shared" si="372"/>
        <v>3123.1848559118753</v>
      </c>
      <c r="D311" s="16">
        <f t="shared" si="372"/>
        <v>9673.2913149725882</v>
      </c>
      <c r="E311" s="16">
        <f t="shared" si="372"/>
        <v>6267.2112220207937</v>
      </c>
      <c r="F311" s="16">
        <f t="shared" si="372"/>
        <v>5056.1802231977999</v>
      </c>
      <c r="G311" s="16">
        <f t="shared" si="372"/>
        <v>3569.3052421434868</v>
      </c>
      <c r="H311" s="16">
        <f t="shared" si="372"/>
        <v>1024.1902976996457</v>
      </c>
      <c r="I311" s="16">
        <f t="shared" si="372"/>
        <v>1053.8691996709474</v>
      </c>
      <c r="J311" s="16">
        <f t="shared" si="293"/>
        <v>31534.659502239458</v>
      </c>
      <c r="L311" s="9">
        <v>18</v>
      </c>
      <c r="M311" s="9">
        <f t="shared" ref="M311:T311" si="373">M116</f>
        <v>203.55936542025808</v>
      </c>
      <c r="N311" s="9">
        <f t="shared" si="373"/>
        <v>359.67256296060646</v>
      </c>
      <c r="O311" s="9">
        <f t="shared" si="373"/>
        <v>1114.2196844056234</v>
      </c>
      <c r="P311" s="9">
        <f t="shared" si="373"/>
        <v>722.40616901023918</v>
      </c>
      <c r="Q311" s="9">
        <f t="shared" si="373"/>
        <v>583.12870845953626</v>
      </c>
      <c r="R311" s="9">
        <f t="shared" si="373"/>
        <v>396.40508002892363</v>
      </c>
      <c r="S311" s="9">
        <f t="shared" si="373"/>
        <v>116.31963738300463</v>
      </c>
      <c r="T311" s="9">
        <f t="shared" si="373"/>
        <v>117.85015892751785</v>
      </c>
      <c r="V311">
        <f t="shared" si="302"/>
        <v>386.19431632738895</v>
      </c>
      <c r="W311">
        <f t="shared" si="337"/>
        <v>683.34258176642243</v>
      </c>
      <c r="X311">
        <f t="shared" si="338"/>
        <v>2113.1276830399543</v>
      </c>
      <c r="Y311">
        <f t="shared" si="339"/>
        <v>1349.569187638383</v>
      </c>
      <c r="Z311">
        <f t="shared" si="340"/>
        <v>1069.883105763603</v>
      </c>
      <c r="AA311">
        <f t="shared" si="341"/>
        <v>712.65809350776385</v>
      </c>
      <c r="AB311">
        <f t="shared" si="342"/>
        <v>203.88083082288119</v>
      </c>
      <c r="AC311">
        <f t="shared" si="343"/>
        <v>204.40844014183966</v>
      </c>
      <c r="AE311">
        <f t="shared" si="303"/>
        <v>368.54027283920107</v>
      </c>
      <c r="AF311">
        <f t="shared" si="344"/>
        <v>652.1050437038266</v>
      </c>
      <c r="AG311">
        <f t="shared" si="345"/>
        <v>2016.5305907594554</v>
      </c>
      <c r="AH311">
        <f t="shared" si="346"/>
        <v>1287.8765315800042</v>
      </c>
      <c r="AI311">
        <f t="shared" si="347"/>
        <v>1020.975698072972</v>
      </c>
      <c r="AJ311">
        <f t="shared" si="348"/>
        <v>680.3566426670817</v>
      </c>
      <c r="AK311">
        <f t="shared" si="349"/>
        <v>194.56085665033595</v>
      </c>
      <c r="AL311">
        <f t="shared" si="350"/>
        <v>195.06434744277072</v>
      </c>
      <c r="AN311">
        <f t="shared" si="304"/>
        <v>351.56250846337002</v>
      </c>
      <c r="AO311">
        <f t="shared" si="351"/>
        <v>622.06413204171076</v>
      </c>
      <c r="AP311">
        <f t="shared" si="352"/>
        <v>1923.6338743088577</v>
      </c>
      <c r="AQ311">
        <f t="shared" si="353"/>
        <v>1228.5471559058624</v>
      </c>
      <c r="AR311">
        <f t="shared" si="354"/>
        <v>973.94180215219831</v>
      </c>
      <c r="AS311">
        <f t="shared" si="355"/>
        <v>651.34898700390863</v>
      </c>
      <c r="AT311">
        <f t="shared" si="356"/>
        <v>185.59790572092572</v>
      </c>
      <c r="AU311">
        <f t="shared" si="357"/>
        <v>186.07820190297633</v>
      </c>
      <c r="AW311">
        <f t="shared" si="305"/>
        <v>334.72190746998473</v>
      </c>
      <c r="AX311">
        <f t="shared" si="358"/>
        <v>592.26592094747366</v>
      </c>
      <c r="AY311">
        <f t="shared" si="359"/>
        <v>1831.4876705620757</v>
      </c>
      <c r="AZ311">
        <f t="shared" si="360"/>
        <v>1169.6971023418469</v>
      </c>
      <c r="BA311">
        <f t="shared" si="361"/>
        <v>927.28789314320386</v>
      </c>
      <c r="BB311">
        <f t="shared" si="362"/>
        <v>632.51743866589914</v>
      </c>
      <c r="BC311">
        <f t="shared" si="363"/>
        <v>176.70736648477242</v>
      </c>
      <c r="BD311">
        <f t="shared" si="364"/>
        <v>177.1646554457291</v>
      </c>
      <c r="BF311">
        <f t="shared" si="306"/>
        <v>316.49039929137848</v>
      </c>
      <c r="BG311">
        <f t="shared" si="365"/>
        <v>560.00660137296404</v>
      </c>
      <c r="BH311">
        <f t="shared" si="366"/>
        <v>1731.7308823158112</v>
      </c>
      <c r="BI311">
        <f t="shared" si="367"/>
        <v>1105.9864762611512</v>
      </c>
      <c r="BJ311">
        <f t="shared" si="368"/>
        <v>876.78072157637462</v>
      </c>
      <c r="BK311">
        <f t="shared" si="369"/>
        <v>644.13042481849129</v>
      </c>
      <c r="BL311">
        <f t="shared" si="370"/>
        <v>167.08253546717316</v>
      </c>
      <c r="BM311">
        <f t="shared" si="371"/>
        <v>167.51491698333575</v>
      </c>
    </row>
    <row r="312" spans="1:65" hidden="1" x14ac:dyDescent="0.35">
      <c r="A312" s="9">
        <v>19</v>
      </c>
      <c r="B312" s="16">
        <f t="shared" ref="B312:I312" si="374">V312+AE312+AN312+AW312+BF312+B182</f>
        <v>1811.793073980459</v>
      </c>
      <c r="C312" s="16">
        <f t="shared" si="374"/>
        <v>3201.5728849431002</v>
      </c>
      <c r="D312" s="16">
        <f t="shared" si="374"/>
        <v>9916.1002824998723</v>
      </c>
      <c r="E312" s="16">
        <f t="shared" si="374"/>
        <v>6424.7727533968209</v>
      </c>
      <c r="F312" s="16">
        <f t="shared" si="374"/>
        <v>5183.5660123205571</v>
      </c>
      <c r="G312" s="16">
        <f t="shared" si="374"/>
        <v>3619.7725382488766</v>
      </c>
      <c r="H312" s="16">
        <f t="shared" si="374"/>
        <v>1050.8551751922575</v>
      </c>
      <c r="I312" s="16">
        <f t="shared" si="374"/>
        <v>1082.491554093664</v>
      </c>
      <c r="J312" s="16">
        <f t="shared" si="293"/>
        <v>32290.924274675606</v>
      </c>
      <c r="L312" s="9">
        <v>19</v>
      </c>
      <c r="M312" s="9">
        <f t="shared" ref="M312:T312" si="375">M117</f>
        <v>208.42986465307862</v>
      </c>
      <c r="N312" s="9">
        <f t="shared" si="375"/>
        <v>368.27833228175552</v>
      </c>
      <c r="O312" s="9">
        <f t="shared" si="375"/>
        <v>1140.8792591536937</v>
      </c>
      <c r="P312" s="9">
        <f t="shared" si="375"/>
        <v>739.69094824250453</v>
      </c>
      <c r="Q312" s="9">
        <f t="shared" si="375"/>
        <v>597.0810408482929</v>
      </c>
      <c r="R312" s="9">
        <f t="shared" si="375"/>
        <v>405.88973642967943</v>
      </c>
      <c r="S312" s="9">
        <f t="shared" si="375"/>
        <v>119.10277980175923</v>
      </c>
      <c r="T312" s="9">
        <f t="shared" si="375"/>
        <v>120.66992164125607</v>
      </c>
      <c r="V312">
        <f t="shared" si="302"/>
        <v>395.43516739143098</v>
      </c>
      <c r="W312">
        <f t="shared" si="337"/>
        <v>699.69359149611614</v>
      </c>
      <c r="X312">
        <f t="shared" si="338"/>
        <v>2163.6905664712131</v>
      </c>
      <c r="Y312">
        <f t="shared" si="339"/>
        <v>1381.8616563162866</v>
      </c>
      <c r="Z312">
        <f t="shared" si="340"/>
        <v>1095.4832506086011</v>
      </c>
      <c r="AA312">
        <f t="shared" si="341"/>
        <v>729.7024898545427</v>
      </c>
      <c r="AB312">
        <f t="shared" si="342"/>
        <v>208.75928789175805</v>
      </c>
      <c r="AC312">
        <f t="shared" si="343"/>
        <v>209.29952183756976</v>
      </c>
      <c r="AE312">
        <f t="shared" si="303"/>
        <v>377.36729458329495</v>
      </c>
      <c r="AF312">
        <f t="shared" si="344"/>
        <v>667.72381273512451</v>
      </c>
      <c r="AG312">
        <f t="shared" si="345"/>
        <v>2064.8291368997047</v>
      </c>
      <c r="AH312">
        <f t="shared" si="346"/>
        <v>1318.7228596091936</v>
      </c>
      <c r="AI312">
        <f t="shared" si="347"/>
        <v>1045.4294019182873</v>
      </c>
      <c r="AJ312">
        <f t="shared" si="348"/>
        <v>696.50736808742272</v>
      </c>
      <c r="AK312">
        <f t="shared" si="349"/>
        <v>199.22084373660857</v>
      </c>
      <c r="AL312">
        <f t="shared" si="350"/>
        <v>199.73639379230517</v>
      </c>
      <c r="AN312">
        <f t="shared" si="304"/>
        <v>360.05139065128549</v>
      </c>
      <c r="AO312">
        <f t="shared" si="351"/>
        <v>637.08458787276868</v>
      </c>
      <c r="AP312">
        <f t="shared" si="352"/>
        <v>1970.0822325341567</v>
      </c>
      <c r="AQ312">
        <f t="shared" si="353"/>
        <v>1258.2118437429333</v>
      </c>
      <c r="AR312">
        <f t="shared" si="354"/>
        <v>997.45875011258522</v>
      </c>
      <c r="AS312">
        <f t="shared" si="355"/>
        <v>665.85281483549522</v>
      </c>
      <c r="AT312">
        <f t="shared" si="356"/>
        <v>190.07938118563084</v>
      </c>
      <c r="AU312">
        <f t="shared" si="357"/>
        <v>190.57127467287356</v>
      </c>
      <c r="AW312">
        <f t="shared" si="305"/>
        <v>343.14220796667735</v>
      </c>
      <c r="AX312">
        <f t="shared" si="358"/>
        <v>607.16502649459221</v>
      </c>
      <c r="AY312">
        <f t="shared" si="359"/>
        <v>1877.5607724354668</v>
      </c>
      <c r="AZ312">
        <f t="shared" si="360"/>
        <v>1199.1221291238546</v>
      </c>
      <c r="BA312">
        <f t="shared" si="361"/>
        <v>950.61484764770125</v>
      </c>
      <c r="BB312">
        <f t="shared" si="362"/>
        <v>641.93321283490388</v>
      </c>
      <c r="BC312">
        <f t="shared" si="363"/>
        <v>181.15263610284907</v>
      </c>
      <c r="BD312">
        <f t="shared" si="364"/>
        <v>181.62142867435273</v>
      </c>
      <c r="BF312">
        <f t="shared" si="306"/>
        <v>325.60615338068158</v>
      </c>
      <c r="BG312">
        <f t="shared" si="365"/>
        <v>576.13626116021885</v>
      </c>
      <c r="BH312">
        <f t="shared" si="366"/>
        <v>1781.6092764389437</v>
      </c>
      <c r="BI312">
        <f t="shared" si="367"/>
        <v>1137.8417893014989</v>
      </c>
      <c r="BJ312">
        <f t="shared" si="368"/>
        <v>902.03430735978918</v>
      </c>
      <c r="BK312">
        <f t="shared" si="369"/>
        <v>638.32393174219521</v>
      </c>
      <c r="BL312">
        <f t="shared" si="370"/>
        <v>171.89495097597279</v>
      </c>
      <c r="BM312">
        <f t="shared" si="371"/>
        <v>172.33978621453241</v>
      </c>
    </row>
    <row r="313" spans="1:65" hidden="1" x14ac:dyDescent="0.35">
      <c r="A313" s="9">
        <v>20</v>
      </c>
      <c r="B313" s="16">
        <f t="shared" ref="B313:I313" si="376">V313+AE313+AN313+AW313+BF313+B183</f>
        <v>1856.4398983003637</v>
      </c>
      <c r="C313" s="16">
        <f t="shared" si="376"/>
        <v>3280.4589871627227</v>
      </c>
      <c r="D313" s="16">
        <f t="shared" si="376"/>
        <v>10160.44863258668</v>
      </c>
      <c r="E313" s="16">
        <f t="shared" si="376"/>
        <v>6583.2890167694031</v>
      </c>
      <c r="F313" s="16">
        <f t="shared" si="376"/>
        <v>5311.6751224672207</v>
      </c>
      <c r="G313" s="16">
        <f t="shared" si="376"/>
        <v>3683.4647233825222</v>
      </c>
      <c r="H313" s="16">
        <f t="shared" si="376"/>
        <v>1077.56298465445</v>
      </c>
      <c r="I313" s="16">
        <f t="shared" si="376"/>
        <v>1111.1065773604603</v>
      </c>
      <c r="J313" s="16">
        <f t="shared" si="293"/>
        <v>33064.445942683822</v>
      </c>
      <c r="L313" s="9">
        <v>20</v>
      </c>
      <c r="M313" s="9">
        <f t="shared" ref="M313:T313" si="377">M118</f>
        <v>213.41689874897429</v>
      </c>
      <c r="N313" s="9">
        <f t="shared" si="377"/>
        <v>377.09000906773656</v>
      </c>
      <c r="O313" s="9">
        <f t="shared" si="377"/>
        <v>1168.1767089417542</v>
      </c>
      <c r="P313" s="9">
        <f t="shared" si="377"/>
        <v>757.38929480838988</v>
      </c>
      <c r="Q313" s="9">
        <f t="shared" si="377"/>
        <v>611.36720619067069</v>
      </c>
      <c r="R313" s="9">
        <f t="shared" si="377"/>
        <v>415.60132914273942</v>
      </c>
      <c r="S313" s="9">
        <f t="shared" si="377"/>
        <v>121.95251357084246</v>
      </c>
      <c r="T313" s="9">
        <f t="shared" si="377"/>
        <v>123.55715190730092</v>
      </c>
      <c r="V313">
        <f t="shared" si="302"/>
        <v>404.89686916087567</v>
      </c>
      <c r="W313">
        <f t="shared" si="337"/>
        <v>716.43538038757958</v>
      </c>
      <c r="X313">
        <f t="shared" si="338"/>
        <v>2215.4618719834684</v>
      </c>
      <c r="Y313">
        <f t="shared" si="339"/>
        <v>1414.9258953037943</v>
      </c>
      <c r="Z313">
        <f t="shared" si="340"/>
        <v>1121.6952233045454</v>
      </c>
      <c r="AA313">
        <f t="shared" si="341"/>
        <v>747.15827388590992</v>
      </c>
      <c r="AB313">
        <f t="shared" si="342"/>
        <v>213.75433710972061</v>
      </c>
      <c r="AC313">
        <f t="shared" si="343"/>
        <v>214.307497403269</v>
      </c>
      <c r="AE313">
        <f t="shared" si="303"/>
        <v>386.40123098736296</v>
      </c>
      <c r="AF313">
        <f t="shared" si="344"/>
        <v>683.70870211562033</v>
      </c>
      <c r="AG313">
        <f t="shared" si="345"/>
        <v>2114.2598516854587</v>
      </c>
      <c r="AH313">
        <f t="shared" si="346"/>
        <v>1350.2922579627402</v>
      </c>
      <c r="AI313">
        <f t="shared" si="347"/>
        <v>1070.4563262634442</v>
      </c>
      <c r="AJ313">
        <f t="shared" si="348"/>
        <v>713.10492897098277</v>
      </c>
      <c r="AK313">
        <f t="shared" si="349"/>
        <v>203.99006581418331</v>
      </c>
      <c r="AL313">
        <f t="shared" si="350"/>
        <v>204.51795781493746</v>
      </c>
      <c r="AN313">
        <f t="shared" si="304"/>
        <v>368.70934261729025</v>
      </c>
      <c r="AO313">
        <f t="shared" si="351"/>
        <v>652.4042003039466</v>
      </c>
      <c r="AP313">
        <f t="shared" si="352"/>
        <v>2017.4556847169306</v>
      </c>
      <c r="AQ313">
        <f t="shared" si="353"/>
        <v>1288.4673516760636</v>
      </c>
      <c r="AR313">
        <f t="shared" si="354"/>
        <v>1021.4440760154362</v>
      </c>
      <c r="AS313">
        <f t="shared" si="355"/>
        <v>681.18009146145891</v>
      </c>
      <c r="AT313">
        <f t="shared" si="356"/>
        <v>194.6501124611197</v>
      </c>
      <c r="AU313">
        <f t="shared" si="357"/>
        <v>195.15383423258936</v>
      </c>
      <c r="AW313">
        <f t="shared" si="305"/>
        <v>351.59679930898136</v>
      </c>
      <c r="AX313">
        <f t="shared" si="358"/>
        <v>622.12480718368045</v>
      </c>
      <c r="AY313">
        <f t="shared" si="359"/>
        <v>1923.8215024848118</v>
      </c>
      <c r="AZ313">
        <f t="shared" si="360"/>
        <v>1228.666986433394</v>
      </c>
      <c r="BA313">
        <f t="shared" si="361"/>
        <v>974.03679888014324</v>
      </c>
      <c r="BB313">
        <f t="shared" si="362"/>
        <v>653.89301383519955</v>
      </c>
      <c r="BC313">
        <f t="shared" si="363"/>
        <v>185.61600864423997</v>
      </c>
      <c r="BD313">
        <f t="shared" si="364"/>
        <v>186.09635167361313</v>
      </c>
      <c r="BF313">
        <f t="shared" si="306"/>
        <v>334.37418067367946</v>
      </c>
      <c r="BG313">
        <f t="shared" si="365"/>
        <v>591.65064382740547</v>
      </c>
      <c r="BH313">
        <f t="shared" si="366"/>
        <v>1829.5850244372052</v>
      </c>
      <c r="BI313">
        <f t="shared" si="367"/>
        <v>1168.4819592126767</v>
      </c>
      <c r="BJ313">
        <f t="shared" si="368"/>
        <v>926.3245775037451</v>
      </c>
      <c r="BK313">
        <f t="shared" si="369"/>
        <v>640.12857228854955</v>
      </c>
      <c r="BL313">
        <f t="shared" si="370"/>
        <v>176.52379353941095</v>
      </c>
      <c r="BM313">
        <f t="shared" si="371"/>
        <v>176.98060744444257</v>
      </c>
    </row>
    <row r="314" spans="1:65" hidden="1" x14ac:dyDescent="0.35">
      <c r="A314" s="9">
        <v>21</v>
      </c>
      <c r="B314" s="16">
        <f t="shared" ref="B314:I314" si="378">V314+AE314+AN314+AW314+BF314+B184</f>
        <v>1901.6594255443276</v>
      </c>
      <c r="C314" s="16">
        <f t="shared" si="378"/>
        <v>3360.3586106419398</v>
      </c>
      <c r="D314" s="16">
        <f t="shared" si="378"/>
        <v>10407.93301878907</v>
      </c>
      <c r="E314" s="16">
        <f t="shared" si="378"/>
        <v>6743.7997521661</v>
      </c>
      <c r="F314" s="16">
        <f t="shared" si="378"/>
        <v>5441.3525152864659</v>
      </c>
      <c r="G314" s="16">
        <f t="shared" si="378"/>
        <v>3756.5587212062628</v>
      </c>
      <c r="H314" s="16">
        <f t="shared" si="378"/>
        <v>1104.4920202596056</v>
      </c>
      <c r="I314" s="16">
        <f t="shared" si="378"/>
        <v>1139.8894882395944</v>
      </c>
      <c r="J314" s="16">
        <f t="shared" si="293"/>
        <v>33856.043552133364</v>
      </c>
      <c r="L314" s="9">
        <v>21</v>
      </c>
      <c r="M314" s="9">
        <f t="shared" ref="M314:T314" si="379">M119</f>
        <v>218.52325599999946</v>
      </c>
      <c r="N314" s="9">
        <f t="shared" si="379"/>
        <v>386.11251999999911</v>
      </c>
      <c r="O314" s="9">
        <f t="shared" si="379"/>
        <v>1196.1272959999974</v>
      </c>
      <c r="P314" s="9">
        <f t="shared" si="379"/>
        <v>775.511103999998</v>
      </c>
      <c r="Q314" s="9">
        <f t="shared" si="379"/>
        <v>625.9951919999985</v>
      </c>
      <c r="R314" s="9">
        <f t="shared" si="379"/>
        <v>425.545287999999</v>
      </c>
      <c r="S314" s="9">
        <f t="shared" si="379"/>
        <v>124.87043199999971</v>
      </c>
      <c r="T314" s="9">
        <f t="shared" si="379"/>
        <v>126.51346399999971</v>
      </c>
      <c r="V314">
        <f t="shared" si="302"/>
        <v>414.58483193691825</v>
      </c>
      <c r="W314">
        <f t="shared" si="337"/>
        <v>733.57752157286245</v>
      </c>
      <c r="X314">
        <f t="shared" si="338"/>
        <v>2268.4712029570546</v>
      </c>
      <c r="Y314">
        <f t="shared" si="339"/>
        <v>1448.7808110826454</v>
      </c>
      <c r="Z314">
        <f t="shared" si="340"/>
        <v>1148.5340121347983</v>
      </c>
      <c r="AA314">
        <f t="shared" si="341"/>
        <v>765.03350278486948</v>
      </c>
      <c r="AB314">
        <f t="shared" si="342"/>
        <v>218.86883469876921</v>
      </c>
      <c r="AC314">
        <f t="shared" si="343"/>
        <v>219.43523045236006</v>
      </c>
      <c r="AE314">
        <f t="shared" si="303"/>
        <v>395.64905007411932</v>
      </c>
      <c r="AF314">
        <f t="shared" si="344"/>
        <v>700.07204125160001</v>
      </c>
      <c r="AG314">
        <f t="shared" si="345"/>
        <v>2164.8608618344638</v>
      </c>
      <c r="AH314">
        <f t="shared" si="346"/>
        <v>1382.6090766332673</v>
      </c>
      <c r="AI314">
        <f t="shared" si="347"/>
        <v>1096.0757747839948</v>
      </c>
      <c r="AJ314">
        <f t="shared" si="348"/>
        <v>730.1316014284464</v>
      </c>
      <c r="AK314">
        <f t="shared" si="349"/>
        <v>208.87220146195196</v>
      </c>
      <c r="AL314">
        <f t="shared" si="350"/>
        <v>209.4127276091032</v>
      </c>
      <c r="AN314">
        <f t="shared" si="304"/>
        <v>377.55528680232658</v>
      </c>
      <c r="AO314">
        <f t="shared" si="351"/>
        <v>668.05645120978352</v>
      </c>
      <c r="AP314">
        <f t="shared" si="352"/>
        <v>2065.8577682011946</v>
      </c>
      <c r="AQ314">
        <f t="shared" si="353"/>
        <v>1319.3798048194019</v>
      </c>
      <c r="AR314">
        <f t="shared" si="354"/>
        <v>1045.9502011394402</v>
      </c>
      <c r="AS314">
        <f t="shared" si="355"/>
        <v>697.14251021622078</v>
      </c>
      <c r="AT314">
        <f t="shared" si="356"/>
        <v>199.32008913765154</v>
      </c>
      <c r="AU314">
        <f t="shared" si="357"/>
        <v>199.83589602376344</v>
      </c>
      <c r="AW314">
        <f t="shared" si="305"/>
        <v>360.15307096313575</v>
      </c>
      <c r="AX314">
        <f t="shared" si="358"/>
        <v>637.26450374381352</v>
      </c>
      <c r="AY314">
        <f t="shared" si="359"/>
        <v>1970.6385936008712</v>
      </c>
      <c r="AZ314">
        <f t="shared" si="360"/>
        <v>1258.5671690547288</v>
      </c>
      <c r="BA314">
        <f t="shared" si="361"/>
        <v>997.74043744778987</v>
      </c>
      <c r="BB314">
        <f t="shared" si="362"/>
        <v>667.53655264832923</v>
      </c>
      <c r="BC314">
        <f t="shared" si="363"/>
        <v>190.13306055267986</v>
      </c>
      <c r="BD314">
        <f t="shared" si="364"/>
        <v>190.62509295310124</v>
      </c>
      <c r="BF314">
        <f t="shared" si="306"/>
        <v>342.98548999133044</v>
      </c>
      <c r="BG314">
        <f t="shared" si="365"/>
        <v>606.8877255055429</v>
      </c>
      <c r="BH314">
        <f t="shared" si="366"/>
        <v>1876.7032634610086</v>
      </c>
      <c r="BI314">
        <f t="shared" si="367"/>
        <v>1198.5744728230352</v>
      </c>
      <c r="BJ314">
        <f t="shared" si="368"/>
        <v>950.18068819194411</v>
      </c>
      <c r="BK314">
        <f t="shared" si="369"/>
        <v>647.01079306187455</v>
      </c>
      <c r="BL314">
        <f t="shared" si="370"/>
        <v>181.0699010918255</v>
      </c>
      <c r="BM314">
        <f t="shared" si="371"/>
        <v>181.53847955902788</v>
      </c>
    </row>
    <row r="315" spans="1:65" hidden="1" x14ac:dyDescent="0.35">
      <c r="A315" s="9">
        <v>22</v>
      </c>
      <c r="B315" s="16">
        <f t="shared" ref="B315:I315" si="380">V315+AE315+AN315+AW315+BF315+B185</f>
        <v>1947.6502982415609</v>
      </c>
      <c r="C315" s="16">
        <f t="shared" si="380"/>
        <v>3441.6225376688244</v>
      </c>
      <c r="D315" s="16">
        <f t="shared" si="380"/>
        <v>10659.640281804661</v>
      </c>
      <c r="E315" s="16">
        <f t="shared" si="380"/>
        <v>6907.015118981697</v>
      </c>
      <c r="F315" s="16">
        <f t="shared" si="380"/>
        <v>5573.1778536555439</v>
      </c>
      <c r="G315" s="16">
        <f t="shared" si="380"/>
        <v>3836.5387267474416</v>
      </c>
      <c r="H315" s="16">
        <f t="shared" si="380"/>
        <v>1131.7693668677462</v>
      </c>
      <c r="I315" s="16">
        <f t="shared" si="380"/>
        <v>1168.9666764256463</v>
      </c>
      <c r="J315" s="16">
        <f t="shared" si="293"/>
        <v>34666.380860393125</v>
      </c>
      <c r="L315" s="9">
        <v>22</v>
      </c>
      <c r="M315" s="9">
        <f t="shared" ref="M315:T315" si="381">M120</f>
        <v>223.7517914127726</v>
      </c>
      <c r="N315" s="9">
        <f t="shared" si="381"/>
        <v>395.35090963910955</v>
      </c>
      <c r="O315" s="9">
        <f t="shared" si="381"/>
        <v>1224.7466477330713</v>
      </c>
      <c r="P315" s="9">
        <f t="shared" si="381"/>
        <v>794.06650787089211</v>
      </c>
      <c r="Q315" s="9">
        <f t="shared" si="381"/>
        <v>640.97317690425837</v>
      </c>
      <c r="R315" s="9">
        <f t="shared" si="381"/>
        <v>435.72717275118879</v>
      </c>
      <c r="S315" s="9">
        <f t="shared" si="381"/>
        <v>127.85816652158435</v>
      </c>
      <c r="T315" s="9">
        <f t="shared" si="381"/>
        <v>129.54051081792099</v>
      </c>
      <c r="V315">
        <f t="shared" si="302"/>
        <v>424.50453243245857</v>
      </c>
      <c r="W315">
        <f t="shared" si="337"/>
        <v>751.12970569466563</v>
      </c>
      <c r="X315">
        <f t="shared" si="338"/>
        <v>2322.7485261552074</v>
      </c>
      <c r="Y315">
        <f t="shared" si="339"/>
        <v>1483.4455422125402</v>
      </c>
      <c r="Z315">
        <f t="shared" si="340"/>
        <v>1176.0147893646131</v>
      </c>
      <c r="AA315">
        <f t="shared" si="341"/>
        <v>783.33731949471212</v>
      </c>
      <c r="AB315">
        <f t="shared" si="342"/>
        <v>224.10567194116516</v>
      </c>
      <c r="AC315">
        <f t="shared" si="343"/>
        <v>224.68561974925666</v>
      </c>
      <c r="AE315">
        <f t="shared" si="303"/>
        <v>405.11694100551881</v>
      </c>
      <c r="AF315">
        <f t="shared" si="344"/>
        <v>716.82478141223112</v>
      </c>
      <c r="AG315">
        <f t="shared" si="345"/>
        <v>2216.6660323957594</v>
      </c>
      <c r="AH315">
        <f t="shared" si="346"/>
        <v>1415.6949438579563</v>
      </c>
      <c r="AI315">
        <f t="shared" si="347"/>
        <v>1122.3048934593965</v>
      </c>
      <c r="AJ315">
        <f t="shared" si="348"/>
        <v>747.582552106658</v>
      </c>
      <c r="AK315">
        <f t="shared" si="349"/>
        <v>213.87051808036057</v>
      </c>
      <c r="AL315">
        <f t="shared" si="350"/>
        <v>214.42397903073163</v>
      </c>
      <c r="AN315">
        <f t="shared" si="304"/>
        <v>386.60216843822292</v>
      </c>
      <c r="AO315">
        <f t="shared" si="351"/>
        <v>684.06424623069177</v>
      </c>
      <c r="AP315">
        <f t="shared" si="352"/>
        <v>2115.3593150178294</v>
      </c>
      <c r="AQ315">
        <f t="shared" si="353"/>
        <v>1350.9944407263347</v>
      </c>
      <c r="AR315">
        <f t="shared" si="354"/>
        <v>1071.0129879617175</v>
      </c>
      <c r="AS315">
        <f t="shared" si="355"/>
        <v>713.63705582233365</v>
      </c>
      <c r="AT315">
        <f t="shared" si="356"/>
        <v>204.09614529980178</v>
      </c>
      <c r="AU315">
        <f t="shared" si="357"/>
        <v>204.62431181643331</v>
      </c>
      <c r="AW315">
        <f t="shared" si="305"/>
        <v>368.85417888273122</v>
      </c>
      <c r="AX315">
        <f t="shared" si="358"/>
        <v>652.66047747679852</v>
      </c>
      <c r="AY315">
        <f t="shared" si="359"/>
        <v>2018.2481809010328</v>
      </c>
      <c r="AZ315">
        <f t="shared" si="360"/>
        <v>1288.9734869370654</v>
      </c>
      <c r="BA315">
        <f t="shared" si="361"/>
        <v>1021.845319293615</v>
      </c>
      <c r="BB315">
        <f t="shared" si="362"/>
        <v>682.33953143227495</v>
      </c>
      <c r="BC315">
        <f t="shared" si="363"/>
        <v>194.72657484516569</v>
      </c>
      <c r="BD315">
        <f t="shared" si="364"/>
        <v>195.23049448843238</v>
      </c>
      <c r="BF315">
        <f t="shared" si="306"/>
        <v>351.56928047723306</v>
      </c>
      <c r="BG315">
        <f t="shared" si="365"/>
        <v>622.07611462467821</v>
      </c>
      <c r="BH315">
        <f t="shared" si="366"/>
        <v>1923.6709285309398</v>
      </c>
      <c r="BI315">
        <f t="shared" si="367"/>
        <v>1228.570820938882</v>
      </c>
      <c r="BJ315">
        <f t="shared" si="368"/>
        <v>973.96056281986694</v>
      </c>
      <c r="BK315">
        <f t="shared" si="369"/>
        <v>657.27367285510195</v>
      </c>
      <c r="BL315">
        <f t="shared" si="370"/>
        <v>185.60148082225265</v>
      </c>
      <c r="BM315">
        <f t="shared" si="371"/>
        <v>186.08178625606456</v>
      </c>
    </row>
    <row r="316" spans="1:65" hidden="1" x14ac:dyDescent="0.35">
      <c r="A316" s="9">
        <v>23</v>
      </c>
      <c r="B316" s="16">
        <f t="shared" ref="B316:I316" si="382">V316+AE316+AN316+AW316+BF316+B186</f>
        <v>1994.5490497377762</v>
      </c>
      <c r="C316" s="16">
        <f t="shared" si="382"/>
        <v>3524.4917982149182</v>
      </c>
      <c r="D316" s="16">
        <f t="shared" si="382"/>
        <v>10916.317401234506</v>
      </c>
      <c r="E316" s="16">
        <f t="shared" si="382"/>
        <v>7073.4249618323138</v>
      </c>
      <c r="F316" s="16">
        <f t="shared" si="382"/>
        <v>5707.5528133611269</v>
      </c>
      <c r="G316" s="16">
        <f t="shared" si="382"/>
        <v>3921.7754300213287</v>
      </c>
      <c r="H316" s="16">
        <f t="shared" si="382"/>
        <v>1159.4871056331222</v>
      </c>
      <c r="I316" s="16">
        <f t="shared" si="382"/>
        <v>1198.4315265887615</v>
      </c>
      <c r="J316" s="16">
        <f t="shared" si="293"/>
        <v>35496.030086623861</v>
      </c>
      <c r="L316" s="9">
        <v>23</v>
      </c>
      <c r="M316" s="9">
        <f t="shared" ref="M316:T316" si="383">M121</f>
        <v>229.10542830473395</v>
      </c>
      <c r="N316" s="9">
        <f t="shared" si="383"/>
        <v>404.81034324520664</v>
      </c>
      <c r="O316" s="9">
        <f t="shared" si="383"/>
        <v>1254.0507654574913</v>
      </c>
      <c r="P316" s="9">
        <f t="shared" si="383"/>
        <v>813.06588090101059</v>
      </c>
      <c r="Q316" s="9">
        <f t="shared" si="383"/>
        <v>656.30953521882429</v>
      </c>
      <c r="R316" s="9">
        <f t="shared" si="383"/>
        <v>446.15267617237663</v>
      </c>
      <c r="S316" s="9">
        <f t="shared" si="383"/>
        <v>130.91738760270511</v>
      </c>
      <c r="T316" s="9">
        <f t="shared" si="383"/>
        <v>132.63998480800387</v>
      </c>
      <c r="V316">
        <f t="shared" si="302"/>
        <v>434.66154688052529</v>
      </c>
      <c r="W316">
        <f t="shared" si="337"/>
        <v>769.10179948927475</v>
      </c>
      <c r="X316">
        <f t="shared" si="338"/>
        <v>2378.3243528824228</v>
      </c>
      <c r="Y316">
        <f t="shared" si="339"/>
        <v>1518.939575029658</v>
      </c>
      <c r="Z316">
        <f t="shared" si="340"/>
        <v>1204.153002962172</v>
      </c>
      <c r="AA316">
        <f t="shared" si="341"/>
        <v>802.07953220831746</v>
      </c>
      <c r="AB316">
        <f t="shared" si="342"/>
        <v>229.46779265812654</v>
      </c>
      <c r="AC316">
        <f t="shared" si="343"/>
        <v>230.06161673329152</v>
      </c>
      <c r="AE316">
        <f t="shared" si="303"/>
        <v>414.81073671898866</v>
      </c>
      <c r="AF316">
        <f t="shared" si="344"/>
        <v>733.97724355344849</v>
      </c>
      <c r="AG316">
        <f t="shared" si="345"/>
        <v>2269.7072792754834</v>
      </c>
      <c r="AH316">
        <f t="shared" si="346"/>
        <v>1449.5702430352483</v>
      </c>
      <c r="AI316">
        <f t="shared" si="347"/>
        <v>1149.1598414120049</v>
      </c>
      <c r="AJ316">
        <f t="shared" si="348"/>
        <v>765.45993580068489</v>
      </c>
      <c r="AK316">
        <f t="shared" si="349"/>
        <v>218.98809501076286</v>
      </c>
      <c r="AL316">
        <f t="shared" si="350"/>
        <v>219.55479938999412</v>
      </c>
      <c r="AN316">
        <f t="shared" si="304"/>
        <v>395.85955472187095</v>
      </c>
      <c r="AO316">
        <f t="shared" si="351"/>
        <v>700.44451382146144</v>
      </c>
      <c r="AP316">
        <f t="shared" si="352"/>
        <v>2166.0126737067944</v>
      </c>
      <c r="AQ316">
        <f t="shared" si="353"/>
        <v>1383.3446922921453</v>
      </c>
      <c r="AR316">
        <f t="shared" si="354"/>
        <v>1096.6589407105569</v>
      </c>
      <c r="AS316">
        <f t="shared" si="355"/>
        <v>730.60980396449588</v>
      </c>
      <c r="AT316">
        <f t="shared" si="356"/>
        <v>208.98333169008114</v>
      </c>
      <c r="AU316">
        <f t="shared" si="357"/>
        <v>209.52414542358247</v>
      </c>
      <c r="AW316">
        <f t="shared" si="305"/>
        <v>377.72817366047707</v>
      </c>
      <c r="AX316">
        <f t="shared" si="358"/>
        <v>668.36236185374514</v>
      </c>
      <c r="AY316">
        <f t="shared" si="359"/>
        <v>2066.8037479594313</v>
      </c>
      <c r="AZ316">
        <f t="shared" si="360"/>
        <v>1319.9839638317001</v>
      </c>
      <c r="BA316">
        <f t="shared" si="361"/>
        <v>1046.4291536276664</v>
      </c>
      <c r="BB316">
        <f t="shared" si="362"/>
        <v>697.98829362730442</v>
      </c>
      <c r="BC316">
        <f t="shared" si="363"/>
        <v>199.41136007248372</v>
      </c>
      <c r="BD316">
        <f t="shared" si="364"/>
        <v>199.92740315243284</v>
      </c>
      <c r="BF316">
        <f t="shared" si="306"/>
        <v>360.21172967998217</v>
      </c>
      <c r="BG316">
        <f t="shared" si="365"/>
        <v>637.36829605073831</v>
      </c>
      <c r="BH316">
        <f t="shared" si="366"/>
        <v>1970.9595547159865</v>
      </c>
      <c r="BI316">
        <f t="shared" si="367"/>
        <v>1258.7721539379736</v>
      </c>
      <c r="BJ316">
        <f t="shared" si="368"/>
        <v>997.90294105674093</v>
      </c>
      <c r="BK316">
        <f t="shared" si="369"/>
        <v>669.80660214368845</v>
      </c>
      <c r="BL316">
        <f t="shared" si="370"/>
        <v>190.16402783370918</v>
      </c>
      <c r="BM316">
        <f t="shared" si="371"/>
        <v>190.6561403722485</v>
      </c>
    </row>
    <row r="317" spans="1:65" hidden="1" x14ac:dyDescent="0.35">
      <c r="A317" s="9">
        <v>24</v>
      </c>
      <c r="B317" s="16">
        <f t="shared" ref="B317:I317" si="384">V317+AE317+AN317+AW317+BF317+B187</f>
        <v>2042.4517546835673</v>
      </c>
      <c r="C317" s="16">
        <f t="shared" si="384"/>
        <v>3609.1359488635949</v>
      </c>
      <c r="D317" s="16">
        <f t="shared" si="384"/>
        <v>11178.489979649872</v>
      </c>
      <c r="E317" s="16">
        <f t="shared" si="384"/>
        <v>7243.3751247285591</v>
      </c>
      <c r="F317" s="16">
        <f t="shared" si="384"/>
        <v>5844.7622115189079</v>
      </c>
      <c r="G317" s="16">
        <f t="shared" si="384"/>
        <v>4011.2295178152635</v>
      </c>
      <c r="H317" s="16">
        <f t="shared" si="384"/>
        <v>1187.7137092769506</v>
      </c>
      <c r="I317" s="16">
        <f t="shared" si="384"/>
        <v>1228.3554150617963</v>
      </c>
      <c r="J317" s="16">
        <f t="shared" si="293"/>
        <v>36345.51366159851</v>
      </c>
      <c r="L317" s="9">
        <v>24</v>
      </c>
      <c r="M317" s="9">
        <f t="shared" ref="M317:T317" si="385">M122</f>
        <v>234.58715993859656</v>
      </c>
      <c r="N317" s="9">
        <f t="shared" si="385"/>
        <v>414.49610966594133</v>
      </c>
      <c r="O317" s="9">
        <f t="shared" si="385"/>
        <v>1284.0560333481078</v>
      </c>
      <c r="P317" s="9">
        <f t="shared" si="385"/>
        <v>832.5198457971245</v>
      </c>
      <c r="Q317" s="9">
        <f t="shared" si="385"/>
        <v>672.01284162861123</v>
      </c>
      <c r="R317" s="9">
        <f t="shared" si="385"/>
        <v>456.82762724884594</v>
      </c>
      <c r="S317" s="9">
        <f t="shared" si="385"/>
        <v>134.04980567919804</v>
      </c>
      <c r="T317" s="9">
        <f t="shared" si="385"/>
        <v>135.81361891181908</v>
      </c>
      <c r="V317">
        <f t="shared" si="302"/>
        <v>445.06156917516819</v>
      </c>
      <c r="W317">
        <f t="shared" si="337"/>
        <v>787.50387788554247</v>
      </c>
      <c r="X317">
        <f t="shared" si="338"/>
        <v>2435.2298382454246</v>
      </c>
      <c r="Y317">
        <f t="shared" si="339"/>
        <v>1555.2828070406231</v>
      </c>
      <c r="Z317">
        <f t="shared" si="340"/>
        <v>1232.9644268547254</v>
      </c>
      <c r="AA317">
        <f t="shared" si="341"/>
        <v>821.27040704069725</v>
      </c>
      <c r="AB317">
        <f t="shared" si="342"/>
        <v>234.9582027868214</v>
      </c>
      <c r="AC317">
        <f t="shared" si="343"/>
        <v>235.56623512049259</v>
      </c>
      <c r="AE317">
        <f t="shared" si="303"/>
        <v>424.73614179975698</v>
      </c>
      <c r="AF317">
        <f t="shared" si="344"/>
        <v>751.53952152136173</v>
      </c>
      <c r="AG317">
        <f t="shared" si="345"/>
        <v>2324.0158160789529</v>
      </c>
      <c r="AH317">
        <f t="shared" si="346"/>
        <v>1484.2549090324528</v>
      </c>
      <c r="AI317">
        <f t="shared" si="347"/>
        <v>1176.6564221870883</v>
      </c>
      <c r="AJ317">
        <f t="shared" si="348"/>
        <v>783.76973400450129</v>
      </c>
      <c r="AK317">
        <f t="shared" si="349"/>
        <v>224.22794383444466</v>
      </c>
      <c r="AL317">
        <f t="shared" si="350"/>
        <v>224.80820806164283</v>
      </c>
      <c r="AN317">
        <f t="shared" si="304"/>
        <v>405.33514572042981</v>
      </c>
      <c r="AO317">
        <f t="shared" si="351"/>
        <v>717.21087868745508</v>
      </c>
      <c r="AP317">
        <f t="shared" si="352"/>
        <v>2217.8599764911387</v>
      </c>
      <c r="AQ317">
        <f t="shared" si="353"/>
        <v>1416.4574676636969</v>
      </c>
      <c r="AR317">
        <f t="shared" si="354"/>
        <v>1122.909391061281</v>
      </c>
      <c r="AS317">
        <f t="shared" si="355"/>
        <v>748.03486988259056</v>
      </c>
      <c r="AT317">
        <f t="shared" si="356"/>
        <v>213.98571335042197</v>
      </c>
      <c r="AU317">
        <f t="shared" si="357"/>
        <v>214.53947240678826</v>
      </c>
      <c r="AW317">
        <f t="shared" si="305"/>
        <v>386.79386419117407</v>
      </c>
      <c r="AX317">
        <f t="shared" si="358"/>
        <v>684.40343783760329</v>
      </c>
      <c r="AY317">
        <f t="shared" si="359"/>
        <v>2116.4082108331131</v>
      </c>
      <c r="AZ317">
        <f t="shared" si="360"/>
        <v>1351.6643280619228</v>
      </c>
      <c r="BA317">
        <f t="shared" si="361"/>
        <v>1071.5440471691115</v>
      </c>
      <c r="BB317">
        <f t="shared" si="362"/>
        <v>714.29904879590026</v>
      </c>
      <c r="BC317">
        <f t="shared" si="363"/>
        <v>204.19734588128244</v>
      </c>
      <c r="BD317">
        <f t="shared" si="364"/>
        <v>204.72577428800764</v>
      </c>
      <c r="BF317">
        <f t="shared" si="306"/>
        <v>368.96995167022953</v>
      </c>
      <c r="BG317">
        <f t="shared" si="365"/>
        <v>652.86532895224173</v>
      </c>
      <c r="BH317">
        <f t="shared" si="366"/>
        <v>2018.8816513377089</v>
      </c>
      <c r="BI317">
        <f t="shared" si="367"/>
        <v>1289.3780588848367</v>
      </c>
      <c r="BJ317">
        <f t="shared" si="368"/>
        <v>1022.1660473422037</v>
      </c>
      <c r="BK317">
        <f t="shared" si="369"/>
        <v>683.89744788549638</v>
      </c>
      <c r="BL317">
        <f t="shared" si="370"/>
        <v>194.78769395309649</v>
      </c>
      <c r="BM317">
        <f t="shared" si="371"/>
        <v>195.29177176234066</v>
      </c>
    </row>
    <row r="318" spans="1:65" hidden="1" x14ac:dyDescent="0.35">
      <c r="A318" s="9">
        <v>25</v>
      </c>
      <c r="B318" s="16">
        <f t="shared" ref="B318:I318" si="386">V318+AE318+AN318+AW318+BF318+B188</f>
        <v>2091.4286904754736</v>
      </c>
      <c r="C318" s="16">
        <f t="shared" si="386"/>
        <v>3695.6789899880168</v>
      </c>
      <c r="D318" s="16">
        <f t="shared" si="386"/>
        <v>11446.542475877184</v>
      </c>
      <c r="E318" s="16">
        <f t="shared" si="386"/>
        <v>7417.1192432548978</v>
      </c>
      <c r="F318" s="16">
        <f t="shared" si="386"/>
        <v>5985.0156149536679</v>
      </c>
      <c r="G318" s="16">
        <f t="shared" si="386"/>
        <v>4104.2487539774693</v>
      </c>
      <c r="H318" s="16">
        <f t="shared" si="386"/>
        <v>1216.5018574877267</v>
      </c>
      <c r="I318" s="16">
        <f t="shared" si="386"/>
        <v>1258.7951399617625</v>
      </c>
      <c r="J318" s="16">
        <f t="shared" si="293"/>
        <v>37215.330765976192</v>
      </c>
      <c r="L318" s="9">
        <v>25</v>
      </c>
      <c r="M318" s="9">
        <f t="shared" ref="M318:T318" si="387">M123</f>
        <v>240.20005119590434</v>
      </c>
      <c r="N318" s="9">
        <f t="shared" si="387"/>
        <v>424.41362429351523</v>
      </c>
      <c r="O318" s="9">
        <f t="shared" si="387"/>
        <v>1314.7792275986346</v>
      </c>
      <c r="P318" s="9">
        <f t="shared" si="387"/>
        <v>852.43927943208143</v>
      </c>
      <c r="Q318" s="9">
        <f t="shared" si="387"/>
        <v>688.0918759822523</v>
      </c>
      <c r="R318" s="9">
        <f t="shared" si="387"/>
        <v>467.7579944341295</v>
      </c>
      <c r="S318" s="9">
        <f t="shared" si="387"/>
        <v>137.25717211194535</v>
      </c>
      <c r="T318" s="9">
        <f t="shared" si="387"/>
        <v>139.06318753447096</v>
      </c>
      <c r="V318">
        <f t="shared" si="302"/>
        <v>455.71042156654903</v>
      </c>
      <c r="W318">
        <f t="shared" si="337"/>
        <v>806.34624292906892</v>
      </c>
      <c r="X318">
        <f t="shared" si="338"/>
        <v>2493.4968396731651</v>
      </c>
      <c r="Y318">
        <f t="shared" si="339"/>
        <v>1592.4955842968629</v>
      </c>
      <c r="Z318">
        <f t="shared" si="340"/>
        <v>1262.4651905574478</v>
      </c>
      <c r="AA318">
        <f t="shared" si="341"/>
        <v>840.92056736321729</v>
      </c>
      <c r="AB318">
        <f t="shared" si="342"/>
        <v>240.57997602655098</v>
      </c>
      <c r="AC318">
        <f t="shared" si="343"/>
        <v>241.20255656437837</v>
      </c>
      <c r="AE318">
        <f t="shared" si="303"/>
        <v>434.89885548746258</v>
      </c>
      <c r="AF318">
        <f t="shared" si="344"/>
        <v>769.52169970345221</v>
      </c>
      <c r="AG318">
        <f t="shared" si="345"/>
        <v>2379.6228271621885</v>
      </c>
      <c r="AH318">
        <f t="shared" si="346"/>
        <v>1519.7688580365379</v>
      </c>
      <c r="AI318">
        <f t="shared" si="347"/>
        <v>1204.810424520907</v>
      </c>
      <c r="AJ318">
        <f t="shared" si="348"/>
        <v>802.52007052259921</v>
      </c>
      <c r="AK318">
        <f t="shared" si="349"/>
        <v>229.59307331063303</v>
      </c>
      <c r="AL318">
        <f t="shared" si="350"/>
        <v>230.18722159106773</v>
      </c>
      <c r="AN318">
        <f t="shared" si="304"/>
        <v>415.03564376009331</v>
      </c>
      <c r="AO318">
        <f t="shared" si="351"/>
        <v>734.37520010440835</v>
      </c>
      <c r="AP318">
        <f t="shared" si="352"/>
        <v>2270.9378962850456</v>
      </c>
      <c r="AQ318">
        <f t="shared" si="353"/>
        <v>1450.3561883480752</v>
      </c>
      <c r="AR318">
        <f t="shared" si="354"/>
        <v>1149.7829066241848</v>
      </c>
      <c r="AS318">
        <f t="shared" si="355"/>
        <v>765.90230194354604</v>
      </c>
      <c r="AT318">
        <f t="shared" si="356"/>
        <v>219.10682859243332</v>
      </c>
      <c r="AU318">
        <f t="shared" si="357"/>
        <v>219.67384023421556</v>
      </c>
      <c r="AW318">
        <f t="shared" si="305"/>
        <v>396.06450495580197</v>
      </c>
      <c r="AX318">
        <f t="shared" si="358"/>
        <v>700.80715826252913</v>
      </c>
      <c r="AY318">
        <f t="shared" si="359"/>
        <v>2167.1340936621259</v>
      </c>
      <c r="AZ318">
        <f t="shared" si="360"/>
        <v>1384.0608978628097</v>
      </c>
      <c r="BA318">
        <f t="shared" si="361"/>
        <v>1097.2267191151964</v>
      </c>
      <c r="BB318">
        <f t="shared" si="362"/>
        <v>731.16695933924541</v>
      </c>
      <c r="BC318">
        <f t="shared" si="363"/>
        <v>209.09152961585221</v>
      </c>
      <c r="BD318">
        <f t="shared" si="364"/>
        <v>209.63262334739795</v>
      </c>
      <c r="BF318">
        <f t="shared" si="306"/>
        <v>377.88190793070174</v>
      </c>
      <c r="BG318">
        <f t="shared" si="365"/>
        <v>668.63438339492245</v>
      </c>
      <c r="BH318">
        <f t="shared" si="366"/>
        <v>2067.6449310854109</v>
      </c>
      <c r="BI318">
        <f t="shared" si="367"/>
        <v>1320.5211934733798</v>
      </c>
      <c r="BJ318">
        <f t="shared" si="368"/>
        <v>1046.8550472556576</v>
      </c>
      <c r="BK318">
        <f t="shared" si="369"/>
        <v>699.09824834069821</v>
      </c>
      <c r="BL318">
        <f t="shared" si="370"/>
        <v>199.49251991718947</v>
      </c>
      <c r="BM318">
        <f t="shared" si="371"/>
        <v>200.00877302517415</v>
      </c>
    </row>
    <row r="319" spans="1:65" hidden="1" x14ac:dyDescent="0.35">
      <c r="A319" s="9">
        <v>26</v>
      </c>
      <c r="B319" s="16">
        <f t="shared" ref="B319:I319" si="388">V319+AE319+AN319+AW319+BF319+B189</f>
        <v>2141.5340340036551</v>
      </c>
      <c r="C319" s="16">
        <f t="shared" si="388"/>
        <v>3784.2165028314207</v>
      </c>
      <c r="D319" s="16">
        <f t="shared" si="388"/>
        <v>11720.771267332308</v>
      </c>
      <c r="E319" s="16">
        <f t="shared" si="388"/>
        <v>7594.8530913927307</v>
      </c>
      <c r="F319" s="16">
        <f t="shared" si="388"/>
        <v>6128.4750333564371</v>
      </c>
      <c r="G319" s="16">
        <f t="shared" si="388"/>
        <v>4200.4322352527843</v>
      </c>
      <c r="H319" s="16">
        <f t="shared" si="388"/>
        <v>1245.8937035201225</v>
      </c>
      <c r="I319" s="16">
        <f t="shared" si="388"/>
        <v>1289.7978359740171</v>
      </c>
      <c r="J319" s="16">
        <f t="shared" si="293"/>
        <v>38105.973703663476</v>
      </c>
      <c r="L319" s="9">
        <v>26</v>
      </c>
      <c r="M319" s="9">
        <f t="shared" ref="M319:T319" si="389">M124</f>
        <v>245.94724029063258</v>
      </c>
      <c r="N319" s="9">
        <f t="shared" si="389"/>
        <v>434.56843209247114</v>
      </c>
      <c r="O319" s="9">
        <f t="shared" si="389"/>
        <v>1346.2375258013576</v>
      </c>
      <c r="P319" s="9">
        <f t="shared" si="389"/>
        <v>872.83531892615463</v>
      </c>
      <c r="Q319" s="9">
        <f t="shared" si="389"/>
        <v>704.5556282009851</v>
      </c>
      <c r="R319" s="9">
        <f t="shared" si="389"/>
        <v>478.94988898702132</v>
      </c>
      <c r="S319" s="9">
        <f t="shared" si="389"/>
        <v>140.54128016607578</v>
      </c>
      <c r="T319" s="9">
        <f t="shared" si="389"/>
        <v>142.39050753668204</v>
      </c>
      <c r="V319">
        <f t="shared" si="302"/>
        <v>466.61406167200346</v>
      </c>
      <c r="W319">
        <f t="shared" si="337"/>
        <v>825.6394361877617</v>
      </c>
      <c r="X319">
        <f t="shared" si="338"/>
        <v>2553.1579552790408</v>
      </c>
      <c r="Y319">
        <f t="shared" si="339"/>
        <v>1630.5987258950026</v>
      </c>
      <c r="Z319">
        <f t="shared" si="340"/>
        <v>1292.6717985963471</v>
      </c>
      <c r="AA319">
        <f t="shared" si="341"/>
        <v>861.04094654038795</v>
      </c>
      <c r="AB319">
        <f t="shared" si="342"/>
        <v>246.33625754004998</v>
      </c>
      <c r="AC319">
        <f t="shared" si="343"/>
        <v>246.97373436683603</v>
      </c>
      <c r="AE319">
        <f t="shared" si="303"/>
        <v>445.30463852700581</v>
      </c>
      <c r="AF319">
        <f t="shared" si="344"/>
        <v>787.93397131626057</v>
      </c>
      <c r="AG319">
        <f t="shared" si="345"/>
        <v>2436.5598334176771</v>
      </c>
      <c r="AH319">
        <f t="shared" si="346"/>
        <v>1556.1322211667004</v>
      </c>
      <c r="AI319">
        <f t="shared" si="347"/>
        <v>1233.6378075391774</v>
      </c>
      <c r="AJ319">
        <f t="shared" si="348"/>
        <v>821.72031894290808</v>
      </c>
      <c r="AK319">
        <f t="shared" si="349"/>
        <v>235.08652466859201</v>
      </c>
      <c r="AL319">
        <f t="shared" si="350"/>
        <v>235.69488907772305</v>
      </c>
      <c r="AN319">
        <f t="shared" si="304"/>
        <v>424.967249623778</v>
      </c>
      <c r="AO319">
        <f t="shared" si="351"/>
        <v>751.94844990393028</v>
      </c>
      <c r="AP319">
        <f t="shared" si="352"/>
        <v>2325.2803617236168</v>
      </c>
      <c r="AQ319">
        <f t="shared" si="353"/>
        <v>1485.0625231923063</v>
      </c>
      <c r="AR319">
        <f t="shared" si="354"/>
        <v>1177.2966655725459</v>
      </c>
      <c r="AS319">
        <f t="shared" si="355"/>
        <v>784.21118623307268</v>
      </c>
      <c r="AT319">
        <f t="shared" si="356"/>
        <v>224.34995095153317</v>
      </c>
      <c r="AU319">
        <f t="shared" si="357"/>
        <v>224.93053091264161</v>
      </c>
      <c r="AW319">
        <f t="shared" si="305"/>
        <v>405.55007435794755</v>
      </c>
      <c r="AX319">
        <f t="shared" si="358"/>
        <v>717.59117918346863</v>
      </c>
      <c r="AY319">
        <f t="shared" si="359"/>
        <v>2219.0359949735857</v>
      </c>
      <c r="AZ319">
        <f t="shared" si="360"/>
        <v>1417.2085431054425</v>
      </c>
      <c r="BA319">
        <f t="shared" si="361"/>
        <v>1123.5048128696906</v>
      </c>
      <c r="BB319">
        <f t="shared" si="362"/>
        <v>748.53463064139578</v>
      </c>
      <c r="BC319">
        <f t="shared" si="363"/>
        <v>214.09917910414276</v>
      </c>
      <c r="BD319">
        <f t="shared" si="364"/>
        <v>214.65323179080673</v>
      </c>
      <c r="BF319">
        <f t="shared" si="306"/>
        <v>386.9732064432518</v>
      </c>
      <c r="BG319">
        <f t="shared" si="365"/>
        <v>684.72077082872579</v>
      </c>
      <c r="BH319">
        <f t="shared" si="366"/>
        <v>2117.3895123737684</v>
      </c>
      <c r="BI319">
        <f t="shared" si="367"/>
        <v>1352.2910456680947</v>
      </c>
      <c r="BJ319">
        <f t="shared" si="368"/>
        <v>1072.040883185427</v>
      </c>
      <c r="BK319">
        <f t="shared" si="369"/>
        <v>715.13260383997181</v>
      </c>
      <c r="BL319">
        <f t="shared" si="370"/>
        <v>204.2920247665208</v>
      </c>
      <c r="BM319">
        <f t="shared" si="371"/>
        <v>204.82069818628605</v>
      </c>
    </row>
    <row r="320" spans="1:65" hidden="1" x14ac:dyDescent="0.35">
      <c r="A320" s="9">
        <v>27</v>
      </c>
      <c r="B320" s="16">
        <f t="shared" ref="B320:I320" si="390">V320+AE320+AN320+AW320+BF320+B190</f>
        <v>2192.8121508664817</v>
      </c>
      <c r="C320" s="16">
        <f t="shared" si="390"/>
        <v>3874.8267612610175</v>
      </c>
      <c r="D320" s="16">
        <f t="shared" si="390"/>
        <v>12001.419063943344</v>
      </c>
      <c r="E320" s="16">
        <f t="shared" si="390"/>
        <v>7776.7369331600876</v>
      </c>
      <c r="F320" s="16">
        <f t="shared" si="390"/>
        <v>6275.2730213213699</v>
      </c>
      <c r="G320" s="16">
        <f t="shared" si="390"/>
        <v>4299.5411965427775</v>
      </c>
      <c r="H320" s="16">
        <f t="shared" si="390"/>
        <v>1275.9243839861026</v>
      </c>
      <c r="I320" s="16">
        <f t="shared" si="390"/>
        <v>1321.4041773469576</v>
      </c>
      <c r="J320" s="16">
        <f t="shared" si="293"/>
        <v>39017.93768842813</v>
      </c>
      <c r="L320" s="9">
        <v>27</v>
      </c>
      <c r="M320" s="9">
        <f t="shared" ref="M320:T320" si="391">M125</f>
        <v>251.83194052378946</v>
      </c>
      <c r="N320" s="9">
        <f t="shared" si="391"/>
        <v>444.96621069992875</v>
      </c>
      <c r="O320" s="9">
        <f t="shared" si="391"/>
        <v>1378.448516551269</v>
      </c>
      <c r="P320" s="9">
        <f t="shared" si="391"/>
        <v>893.71936787389927</v>
      </c>
      <c r="Q320" s="9">
        <f t="shared" si="391"/>
        <v>721.4133033049909</v>
      </c>
      <c r="R320" s="9">
        <f t="shared" si="391"/>
        <v>490.40956838843209</v>
      </c>
      <c r="S320" s="9">
        <f t="shared" si="391"/>
        <v>143.90396601359399</v>
      </c>
      <c r="T320" s="9">
        <f t="shared" si="391"/>
        <v>145.79743925061496</v>
      </c>
      <c r="V320">
        <f t="shared" si="302"/>
        <v>477.77858768489051</v>
      </c>
      <c r="W320">
        <f t="shared" si="337"/>
        <v>845.39424796851597</v>
      </c>
      <c r="X320">
        <f t="shared" si="338"/>
        <v>2614.2465523619962</v>
      </c>
      <c r="Y320">
        <f t="shared" si="339"/>
        <v>1669.6135421793692</v>
      </c>
      <c r="Z320">
        <f t="shared" si="340"/>
        <v>1323.6011449384623</v>
      </c>
      <c r="AA320">
        <f t="shared" si="341"/>
        <v>881.64276744138704</v>
      </c>
      <c r="AB320">
        <f t="shared" si="342"/>
        <v>252.23026670335796</v>
      </c>
      <c r="AC320">
        <f t="shared" si="343"/>
        <v>252.88299623510912</v>
      </c>
      <c r="AE320">
        <f t="shared" si="303"/>
        <v>455.9593500995046</v>
      </c>
      <c r="AF320">
        <f t="shared" si="344"/>
        <v>806.78670375201102</v>
      </c>
      <c r="AG320">
        <f t="shared" si="345"/>
        <v>2494.8588943483592</v>
      </c>
      <c r="AH320">
        <f t="shared" si="346"/>
        <v>1593.3654735308514</v>
      </c>
      <c r="AI320">
        <f t="shared" si="347"/>
        <v>1263.1548030677623</v>
      </c>
      <c r="AJ320">
        <f t="shared" si="348"/>
        <v>841.3806327416479</v>
      </c>
      <c r="AK320">
        <f t="shared" si="349"/>
        <v>240.71139110432097</v>
      </c>
      <c r="AL320">
        <f t="shared" si="350"/>
        <v>241.33431172227955</v>
      </c>
      <c r="AN320">
        <f t="shared" si="304"/>
        <v>435.13594407539193</v>
      </c>
      <c r="AO320">
        <f t="shared" si="351"/>
        <v>769.94121061009537</v>
      </c>
      <c r="AP320">
        <f t="shared" si="352"/>
        <v>2380.9200975706472</v>
      </c>
      <c r="AQ320">
        <f t="shared" si="353"/>
        <v>1520.5973721795033</v>
      </c>
      <c r="AR320">
        <f t="shared" si="354"/>
        <v>1205.4672365558617</v>
      </c>
      <c r="AS320">
        <f t="shared" si="355"/>
        <v>802.96575258799044</v>
      </c>
      <c r="AT320">
        <f t="shared" si="356"/>
        <v>229.71823781006259</v>
      </c>
      <c r="AU320">
        <f t="shared" si="357"/>
        <v>230.31270999518233</v>
      </c>
      <c r="AW320">
        <f t="shared" si="305"/>
        <v>415.25866199086283</v>
      </c>
      <c r="AX320">
        <f t="shared" si="358"/>
        <v>734.76981454369934</v>
      </c>
      <c r="AY320">
        <f t="shared" si="359"/>
        <v>2272.1581783486013</v>
      </c>
      <c r="AZ320">
        <f t="shared" si="360"/>
        <v>1451.1355331488746</v>
      </c>
      <c r="BA320">
        <f t="shared" si="361"/>
        <v>1150.4007392211183</v>
      </c>
      <c r="BB320">
        <f t="shared" si="362"/>
        <v>766.37290843723417</v>
      </c>
      <c r="BC320">
        <f t="shared" si="363"/>
        <v>219.22456502783797</v>
      </c>
      <c r="BD320">
        <f t="shared" si="364"/>
        <v>219.79188135172419</v>
      </c>
      <c r="BF320">
        <f t="shared" si="306"/>
        <v>396.26164040059967</v>
      </c>
      <c r="BG320">
        <f t="shared" si="365"/>
        <v>701.15597500609726</v>
      </c>
      <c r="BH320">
        <f t="shared" si="366"/>
        <v>2168.2127536736771</v>
      </c>
      <c r="BI320">
        <f t="shared" si="367"/>
        <v>1384.7497943867684</v>
      </c>
      <c r="BJ320">
        <f t="shared" si="368"/>
        <v>1097.7728480275589</v>
      </c>
      <c r="BK320">
        <f t="shared" si="369"/>
        <v>731.83361724068379</v>
      </c>
      <c r="BL320">
        <f t="shared" si="370"/>
        <v>209.19560193533178</v>
      </c>
      <c r="BM320">
        <f t="shared" si="371"/>
        <v>209.73696498854636</v>
      </c>
    </row>
    <row r="321" spans="1:65" hidden="1" x14ac:dyDescent="0.35">
      <c r="A321" s="9">
        <v>28</v>
      </c>
      <c r="B321" s="16">
        <f t="shared" ref="B321:I321" si="392">V321+AE321+AN321+AW321+BF321+B191</f>
        <v>2245.3016086940879</v>
      </c>
      <c r="C321" s="16">
        <f t="shared" si="392"/>
        <v>3967.5778199621332</v>
      </c>
      <c r="D321" s="16">
        <f t="shared" si="392"/>
        <v>12288.696867164765</v>
      </c>
      <c r="E321" s="16">
        <f t="shared" si="392"/>
        <v>7962.9098450623869</v>
      </c>
      <c r="F321" s="16">
        <f t="shared" si="392"/>
        <v>6425.5243414573233</v>
      </c>
      <c r="G321" s="16">
        <f t="shared" si="392"/>
        <v>4401.4412103453069</v>
      </c>
      <c r="H321" s="16">
        <f t="shared" si="392"/>
        <v>1306.6243464955364</v>
      </c>
      <c r="I321" s="16">
        <f t="shared" si="392"/>
        <v>1353.6504486226386</v>
      </c>
      <c r="J321" s="16">
        <f t="shared" si="293"/>
        <v>39951.726487804175</v>
      </c>
      <c r="L321" s="9">
        <v>28</v>
      </c>
      <c r="M321" s="9">
        <f t="shared" ref="M321:T321" si="393">M126</f>
        <v>257.85744207999915</v>
      </c>
      <c r="N321" s="9">
        <f t="shared" si="393"/>
        <v>455.61277359999855</v>
      </c>
      <c r="O321" s="9">
        <f t="shared" si="393"/>
        <v>1411.4302092799958</v>
      </c>
      <c r="P321" s="9">
        <f t="shared" si="393"/>
        <v>915.10310271999685</v>
      </c>
      <c r="Q321" s="9">
        <f t="shared" si="393"/>
        <v>738.67432655999767</v>
      </c>
      <c r="R321" s="9">
        <f t="shared" si="393"/>
        <v>502.14343983999839</v>
      </c>
      <c r="S321" s="9">
        <f t="shared" si="393"/>
        <v>147.34710975999954</v>
      </c>
      <c r="T321" s="9">
        <f t="shared" si="393"/>
        <v>149.28588751999953</v>
      </c>
      <c r="V321">
        <f t="shared" si="302"/>
        <v>489.21024272309194</v>
      </c>
      <c r="W321">
        <f t="shared" si="337"/>
        <v>865.62172501156351</v>
      </c>
      <c r="X321">
        <f t="shared" si="338"/>
        <v>2676.7967912000749</v>
      </c>
      <c r="Y321">
        <f t="shared" si="339"/>
        <v>1709.5618499379668</v>
      </c>
      <c r="Z321">
        <f t="shared" si="340"/>
        <v>1355.2705250386111</v>
      </c>
      <c r="AA321">
        <f t="shared" si="341"/>
        <v>902.73753541415203</v>
      </c>
      <c r="AB321">
        <f t="shared" si="342"/>
        <v>258.26529940149135</v>
      </c>
      <c r="AC321">
        <f t="shared" si="343"/>
        <v>258.93364658341062</v>
      </c>
      <c r="AE321">
        <f t="shared" si="303"/>
        <v>466.86896889219753</v>
      </c>
      <c r="AF321">
        <f t="shared" si="344"/>
        <v>826.0904758602635</v>
      </c>
      <c r="AG321">
        <f t="shared" si="345"/>
        <v>2554.5527233551775</v>
      </c>
      <c r="AH321">
        <f t="shared" si="346"/>
        <v>1631.4895078551101</v>
      </c>
      <c r="AI321">
        <f t="shared" si="347"/>
        <v>1293.3779740031123</v>
      </c>
      <c r="AJ321">
        <f t="shared" si="348"/>
        <v>861.51170009151747</v>
      </c>
      <c r="AK321">
        <f t="shared" si="349"/>
        <v>246.47082890383948</v>
      </c>
      <c r="AL321">
        <f t="shared" si="350"/>
        <v>247.10865397869432</v>
      </c>
      <c r="AN321">
        <f t="shared" si="304"/>
        <v>445.54764708744824</v>
      </c>
      <c r="AO321">
        <f t="shared" si="351"/>
        <v>788.36395718105314</v>
      </c>
      <c r="AP321">
        <f t="shared" si="352"/>
        <v>2437.8894959595032</v>
      </c>
      <c r="AQ321">
        <f t="shared" si="353"/>
        <v>1556.9814228551772</v>
      </c>
      <c r="AR321">
        <f t="shared" si="354"/>
        <v>1234.311019811812</v>
      </c>
      <c r="AS321">
        <f t="shared" si="355"/>
        <v>822.17319266481911</v>
      </c>
      <c r="AT321">
        <f t="shared" si="356"/>
        <v>235.21481445719181</v>
      </c>
      <c r="AU321">
        <f t="shared" si="357"/>
        <v>235.82351085873097</v>
      </c>
      <c r="AW321">
        <f t="shared" si="305"/>
        <v>425.19730303312741</v>
      </c>
      <c r="AX321">
        <f t="shared" si="358"/>
        <v>752.35551257689735</v>
      </c>
      <c r="AY321">
        <f t="shared" si="359"/>
        <v>2326.539137959624</v>
      </c>
      <c r="AZ321">
        <f t="shared" si="360"/>
        <v>1485.8664526641887</v>
      </c>
      <c r="BA321">
        <f t="shared" si="361"/>
        <v>1177.93398788849</v>
      </c>
      <c r="BB321">
        <f t="shared" si="362"/>
        <v>784.66933051261242</v>
      </c>
      <c r="BC321">
        <f t="shared" si="363"/>
        <v>224.47140141895025</v>
      </c>
      <c r="BD321">
        <f t="shared" si="364"/>
        <v>225.05229567345327</v>
      </c>
      <c r="BF321">
        <f t="shared" si="306"/>
        <v>405.76015119573128</v>
      </c>
      <c r="BG321">
        <f t="shared" si="365"/>
        <v>717.96289477489813</v>
      </c>
      <c r="BH321">
        <f t="shared" si="366"/>
        <v>2220.1854660111394</v>
      </c>
      <c r="BI321">
        <f t="shared" si="367"/>
        <v>1417.9426637678216</v>
      </c>
      <c r="BJ321">
        <f t="shared" si="368"/>
        <v>1124.0867936243385</v>
      </c>
      <c r="BK321">
        <f t="shared" si="369"/>
        <v>749.10326283895893</v>
      </c>
      <c r="BL321">
        <f t="shared" si="370"/>
        <v>214.21008348158489</v>
      </c>
      <c r="BM321">
        <f t="shared" si="371"/>
        <v>214.76442317013527</v>
      </c>
    </row>
    <row r="322" spans="1:65" hidden="1" x14ac:dyDescent="0.35">
      <c r="A322" s="9">
        <v>29</v>
      </c>
      <c r="B322" s="16">
        <f t="shared" ref="B322:I322" si="394">V322+AE322+AN322+AW322+BF322+B192</f>
        <v>2299.0377038946526</v>
      </c>
      <c r="C322" s="16">
        <f t="shared" si="394"/>
        <v>4062.5319751153324</v>
      </c>
      <c r="D322" s="16">
        <f t="shared" si="394"/>
        <v>12582.797793936001</v>
      </c>
      <c r="E322" s="16">
        <f t="shared" si="394"/>
        <v>8153.4987797463573</v>
      </c>
      <c r="F322" s="16">
        <f t="shared" si="394"/>
        <v>6579.3333949480311</v>
      </c>
      <c r="G322" s="16">
        <f t="shared" si="394"/>
        <v>4506.0651152225309</v>
      </c>
      <c r="H322" s="16">
        <f t="shared" si="394"/>
        <v>1338.0208955156645</v>
      </c>
      <c r="I322" s="16">
        <f t="shared" si="394"/>
        <v>1386.5698835271837</v>
      </c>
      <c r="J322" s="16">
        <f t="shared" si="293"/>
        <v>40907.855541905752</v>
      </c>
      <c r="L322" s="9">
        <v>29</v>
      </c>
      <c r="M322" s="9">
        <f t="shared" ref="M322:T322" si="395">M127</f>
        <v>264.02711386707142</v>
      </c>
      <c r="N322" s="9">
        <f t="shared" si="395"/>
        <v>466.51407337414884</v>
      </c>
      <c r="O322" s="9">
        <f t="shared" si="395"/>
        <v>1445.2010443250231</v>
      </c>
      <c r="P322" s="9">
        <f t="shared" si="395"/>
        <v>936.99847928765189</v>
      </c>
      <c r="Q322" s="9">
        <f t="shared" si="395"/>
        <v>756.34834874702426</v>
      </c>
      <c r="R322" s="9">
        <f t="shared" si="395"/>
        <v>514.15806384640234</v>
      </c>
      <c r="S322" s="9">
        <f t="shared" si="395"/>
        <v>150.87263649546941</v>
      </c>
      <c r="T322" s="9">
        <f t="shared" si="395"/>
        <v>152.85780276514666</v>
      </c>
      <c r="V322">
        <f t="shared" si="302"/>
        <v>500.9154187890652</v>
      </c>
      <c r="W322">
        <f t="shared" si="337"/>
        <v>886.33317749749801</v>
      </c>
      <c r="X322">
        <f t="shared" si="338"/>
        <v>2740.8436467185193</v>
      </c>
      <c r="Y322">
        <f t="shared" si="339"/>
        <v>1750.465986241019</v>
      </c>
      <c r="Z322">
        <f t="shared" si="340"/>
        <v>1387.6976468100172</v>
      </c>
      <c r="AA322">
        <f t="shared" si="341"/>
        <v>924.33703806776305</v>
      </c>
      <c r="AB322">
        <f t="shared" si="342"/>
        <v>264.44473011904665</v>
      </c>
      <c r="AC322">
        <f t="shared" si="343"/>
        <v>265.12906862893567</v>
      </c>
      <c r="AE322">
        <f t="shared" si="303"/>
        <v>478.03960580764476</v>
      </c>
      <c r="AF322">
        <f t="shared" si="344"/>
        <v>845.85610043591362</v>
      </c>
      <c r="AG322">
        <f t="shared" si="345"/>
        <v>2615.6747572776262</v>
      </c>
      <c r="AH322">
        <f t="shared" si="346"/>
        <v>1670.5256788965385</v>
      </c>
      <c r="AI322">
        <f t="shared" si="347"/>
        <v>1324.3242495208617</v>
      </c>
      <c r="AJ322">
        <f t="shared" si="348"/>
        <v>882.12461775283487</v>
      </c>
      <c r="AK322">
        <f t="shared" si="349"/>
        <v>252.3680641526654</v>
      </c>
      <c r="AL322">
        <f t="shared" si="350"/>
        <v>253.02115028105248</v>
      </c>
      <c r="AN322">
        <f t="shared" si="304"/>
        <v>456.20830798982286</v>
      </c>
      <c r="AO322">
        <f t="shared" si="351"/>
        <v>807.22721652065843</v>
      </c>
      <c r="AP322">
        <f t="shared" si="352"/>
        <v>2496.2211096573401</v>
      </c>
      <c r="AQ322">
        <f t="shared" si="353"/>
        <v>1594.2354653551436</v>
      </c>
      <c r="AR322">
        <f t="shared" si="354"/>
        <v>1263.8444969074621</v>
      </c>
      <c r="AS322">
        <f t="shared" si="355"/>
        <v>841.84244637816846</v>
      </c>
      <c r="AT322">
        <f t="shared" si="356"/>
        <v>240.84282168051567</v>
      </c>
      <c r="AU322">
        <f t="shared" si="357"/>
        <v>241.46608241871263</v>
      </c>
      <c r="AW322">
        <f t="shared" si="305"/>
        <v>435.3724750602878</v>
      </c>
      <c r="AX322">
        <f t="shared" si="358"/>
        <v>770.35973487897525</v>
      </c>
      <c r="AY322">
        <f t="shared" si="359"/>
        <v>2382.2143169595638</v>
      </c>
      <c r="AZ322">
        <f t="shared" si="360"/>
        <v>1521.4239377596828</v>
      </c>
      <c r="BA322">
        <f t="shared" si="361"/>
        <v>1206.1225038501511</v>
      </c>
      <c r="BB322">
        <f t="shared" si="362"/>
        <v>803.42126158871588</v>
      </c>
      <c r="BC322">
        <f t="shared" si="363"/>
        <v>229.84310793807106</v>
      </c>
      <c r="BD322">
        <f t="shared" si="364"/>
        <v>230.43790326609212</v>
      </c>
      <c r="BF322">
        <f t="shared" si="306"/>
        <v>415.47872711442932</v>
      </c>
      <c r="BG322">
        <f t="shared" si="365"/>
        <v>735.15920367589786</v>
      </c>
      <c r="BH322">
        <f t="shared" si="366"/>
        <v>2273.3623019853817</v>
      </c>
      <c r="BI322">
        <f t="shared" si="367"/>
        <v>1451.9045582160052</v>
      </c>
      <c r="BJ322">
        <f t="shared" si="368"/>
        <v>1151.0103907564144</v>
      </c>
      <c r="BK322">
        <f t="shared" si="369"/>
        <v>766.88629667578562</v>
      </c>
      <c r="BL322">
        <f t="shared" si="370"/>
        <v>219.34074245026756</v>
      </c>
      <c r="BM322">
        <f t="shared" si="371"/>
        <v>219.90835942179427</v>
      </c>
    </row>
    <row r="323" spans="1:65" hidden="1" x14ac:dyDescent="0.35">
      <c r="A323" s="9">
        <v>30</v>
      </c>
      <c r="B323" s="16">
        <f t="shared" ref="B323:I323" si="396">V323+AE323+AN323+AW323+BF323+B193</f>
        <v>2354.0540353128727</v>
      </c>
      <c r="C323" s="16">
        <f t="shared" si="396"/>
        <v>4159.7485409841502</v>
      </c>
      <c r="D323" s="16">
        <f t="shared" si="396"/>
        <v>12883.905685272442</v>
      </c>
      <c r="E323" s="16">
        <f t="shared" si="396"/>
        <v>8348.6242466872609</v>
      </c>
      <c r="F323" s="16">
        <f t="shared" si="396"/>
        <v>6736.7989170832761</v>
      </c>
      <c r="G323" s="16">
        <f t="shared" si="396"/>
        <v>4613.3894058837759</v>
      </c>
      <c r="H323" s="16">
        <f t="shared" si="396"/>
        <v>1370.1392270801298</v>
      </c>
      <c r="I323" s="16">
        <f t="shared" si="396"/>
        <v>1420.1935395204393</v>
      </c>
      <c r="J323" s="16">
        <f t="shared" si="293"/>
        <v>41886.853597824353</v>
      </c>
      <c r="L323" s="9">
        <v>30</v>
      </c>
      <c r="M323" s="9">
        <f t="shared" ref="M323:T323" si="397">M128</f>
        <v>270.34440539958581</v>
      </c>
      <c r="N323" s="9">
        <f t="shared" si="397"/>
        <v>477.67620502934341</v>
      </c>
      <c r="O323" s="9">
        <f t="shared" si="397"/>
        <v>1479.7799032398386</v>
      </c>
      <c r="P323" s="9">
        <f t="shared" si="397"/>
        <v>959.41773946319165</v>
      </c>
      <c r="Q323" s="9">
        <f t="shared" si="397"/>
        <v>774.44525155821202</v>
      </c>
      <c r="R323" s="9">
        <f t="shared" si="397"/>
        <v>526.46015788340401</v>
      </c>
      <c r="S323" s="9">
        <f t="shared" si="397"/>
        <v>154.4825173711919</v>
      </c>
      <c r="T323" s="9">
        <f t="shared" si="397"/>
        <v>156.51518207344446</v>
      </c>
      <c r="V323">
        <f t="shared" si="302"/>
        <v>512.9006605784017</v>
      </c>
      <c r="W323">
        <f t="shared" si="337"/>
        <v>907.54018578624004</v>
      </c>
      <c r="X323">
        <f t="shared" si="338"/>
        <v>2806.422929328945</v>
      </c>
      <c r="Y323">
        <f t="shared" si="339"/>
        <v>1792.3488217501063</v>
      </c>
      <c r="Z323">
        <f t="shared" si="340"/>
        <v>1420.9006411752493</v>
      </c>
      <c r="AA323">
        <f t="shared" si="341"/>
        <v>946.45334853781583</v>
      </c>
      <c r="AB323">
        <f t="shared" si="342"/>
        <v>270.77201395082511</v>
      </c>
      <c r="AC323">
        <f t="shared" si="343"/>
        <v>271.47272640769023</v>
      </c>
      <c r="AE323">
        <f t="shared" si="303"/>
        <v>489.47751229835495</v>
      </c>
      <c r="AF323">
        <f t="shared" si="344"/>
        <v>866.09463896670582</v>
      </c>
      <c r="AG323">
        <f t="shared" si="345"/>
        <v>2678.259201998073</v>
      </c>
      <c r="AH323">
        <f t="shared" si="346"/>
        <v>1710.4958325687787</v>
      </c>
      <c r="AI323">
        <f t="shared" si="347"/>
        <v>1356.0109481654395</v>
      </c>
      <c r="AJ323">
        <f t="shared" si="348"/>
        <v>903.2308279102989</v>
      </c>
      <c r="AK323">
        <f t="shared" si="349"/>
        <v>258.40639713585603</v>
      </c>
      <c r="AL323">
        <f t="shared" si="350"/>
        <v>259.07510945499405</v>
      </c>
      <c r="AN323">
        <f t="shared" si="304"/>
        <v>467.12395689873375</v>
      </c>
      <c r="AO323">
        <f t="shared" si="351"/>
        <v>826.54165847828597</v>
      </c>
      <c r="AP323">
        <f t="shared" si="352"/>
        <v>2555.9479334674829</v>
      </c>
      <c r="AQ323">
        <f t="shared" si="353"/>
        <v>1632.3805721258409</v>
      </c>
      <c r="AR323">
        <f t="shared" si="354"/>
        <v>1294.0843732141618</v>
      </c>
      <c r="AS323">
        <f t="shared" si="355"/>
        <v>861.98353206550155</v>
      </c>
      <c r="AT323">
        <f t="shared" si="356"/>
        <v>246.60544291659053</v>
      </c>
      <c r="AU323">
        <f t="shared" si="357"/>
        <v>247.24361634988259</v>
      </c>
      <c r="AW323">
        <f t="shared" si="305"/>
        <v>445.79039152505538</v>
      </c>
      <c r="AX323">
        <f t="shared" si="358"/>
        <v>788.79347569981678</v>
      </c>
      <c r="AY323">
        <f t="shared" si="359"/>
        <v>2439.2177133084519</v>
      </c>
      <c r="AZ323">
        <f t="shared" si="360"/>
        <v>1557.8297015574133</v>
      </c>
      <c r="BA323">
        <f t="shared" si="361"/>
        <v>1234.9835003788066</v>
      </c>
      <c r="BB323">
        <f t="shared" si="362"/>
        <v>822.63185398344217</v>
      </c>
      <c r="BC323">
        <f t="shared" si="363"/>
        <v>235.34296480929339</v>
      </c>
      <c r="BD323">
        <f t="shared" si="364"/>
        <v>235.95199284240238</v>
      </c>
      <c r="BF323">
        <f t="shared" si="306"/>
        <v>425.42560108735859</v>
      </c>
      <c r="BG323">
        <f t="shared" si="365"/>
        <v>752.75946927743644</v>
      </c>
      <c r="BH323">
        <f t="shared" si="366"/>
        <v>2327.788309472473</v>
      </c>
      <c r="BI323">
        <f t="shared" si="367"/>
        <v>1486.6642479878437</v>
      </c>
      <c r="BJ323">
        <f t="shared" si="368"/>
        <v>1178.5664473032828</v>
      </c>
      <c r="BK323">
        <f t="shared" si="369"/>
        <v>785.15377913225075</v>
      </c>
      <c r="BL323">
        <f t="shared" si="370"/>
        <v>224.59192519416931</v>
      </c>
      <c r="BM323">
        <f t="shared" si="371"/>
        <v>225.1731313439432</v>
      </c>
    </row>
    <row r="324" spans="1:65" hidden="1" x14ac:dyDescent="0.35">
      <c r="A324" s="9">
        <v>31</v>
      </c>
      <c r="B324" s="16">
        <f t="shared" ref="B324:I324" si="398">V324+AE324+AN324+AW324+BF324+B194</f>
        <v>2410.3834764492758</v>
      </c>
      <c r="C324" s="16">
        <f t="shared" si="398"/>
        <v>4259.285564155366</v>
      </c>
      <c r="D324" s="16">
        <f t="shared" si="398"/>
        <v>13192.200423947688</v>
      </c>
      <c r="E324" s="16">
        <f t="shared" si="398"/>
        <v>8548.4038490686871</v>
      </c>
      <c r="F324" s="16">
        <f t="shared" si="398"/>
        <v>6898.0169299118952</v>
      </c>
      <c r="G324" s="16">
        <f t="shared" si="398"/>
        <v>4723.4192544867983</v>
      </c>
      <c r="H324" s="16">
        <f t="shared" si="398"/>
        <v>1403.003131154127</v>
      </c>
      <c r="I324" s="16">
        <f t="shared" si="398"/>
        <v>1454.5508818015553</v>
      </c>
      <c r="J324" s="16">
        <f t="shared" si="293"/>
        <v>42889.26351097539</v>
      </c>
      <c r="L324" s="9">
        <v>31</v>
      </c>
      <c r="M324" s="9">
        <f t="shared" ref="M324:T324" si="399">M129</f>
        <v>276.81284872754372</v>
      </c>
      <c r="N324" s="9">
        <f t="shared" si="399"/>
        <v>489.10540940581035</v>
      </c>
      <c r="O324" s="9">
        <f t="shared" si="399"/>
        <v>1515.1861193507659</v>
      </c>
      <c r="P324" s="9">
        <f t="shared" si="399"/>
        <v>982.37341804060611</v>
      </c>
      <c r="Q324" s="9">
        <f t="shared" si="399"/>
        <v>792.97515312176051</v>
      </c>
      <c r="R324" s="9">
        <f t="shared" si="399"/>
        <v>539.05660015363776</v>
      </c>
      <c r="S324" s="9">
        <f t="shared" si="399"/>
        <v>158.17877070145354</v>
      </c>
      <c r="T324" s="9">
        <f t="shared" si="399"/>
        <v>160.26007031594639</v>
      </c>
      <c r="V324">
        <f t="shared" si="302"/>
        <v>525.1726692563891</v>
      </c>
      <c r="W324">
        <f t="shared" si="337"/>
        <v>929.2546070993875</v>
      </c>
      <c r="X324">
        <f t="shared" si="338"/>
        <v>2873.571305593443</v>
      </c>
      <c r="Y324">
        <f t="shared" si="339"/>
        <v>1835.2337739154891</v>
      </c>
      <c r="Z324">
        <f t="shared" si="340"/>
        <v>1454.8980725285185</v>
      </c>
      <c r="AA324">
        <f t="shared" si="341"/>
        <v>969.09883057402305</v>
      </c>
      <c r="AB324">
        <f t="shared" si="342"/>
        <v>277.250688595567</v>
      </c>
      <c r="AC324">
        <f t="shared" si="343"/>
        <v>277.96816677338427</v>
      </c>
      <c r="AE324">
        <f t="shared" si="303"/>
        <v>501.18908643837835</v>
      </c>
      <c r="AF324">
        <f t="shared" si="344"/>
        <v>886.81741237647304</v>
      </c>
      <c r="AG324">
        <f t="shared" si="345"/>
        <v>2742.3410656635087</v>
      </c>
      <c r="AH324">
        <f t="shared" si="346"/>
        <v>1751.4223271594428</v>
      </c>
      <c r="AI324">
        <f t="shared" si="347"/>
        <v>1388.4557946703446</v>
      </c>
      <c r="AJ324">
        <f t="shared" si="348"/>
        <v>924.84208822405731</v>
      </c>
      <c r="AK324">
        <f t="shared" si="349"/>
        <v>264.58920554334054</v>
      </c>
      <c r="AL324">
        <f t="shared" si="350"/>
        <v>265.27391793134217</v>
      </c>
      <c r="AN324">
        <f t="shared" si="304"/>
        <v>478.30073459854441</v>
      </c>
      <c r="AO324">
        <f t="shared" si="351"/>
        <v>846.31814872249583</v>
      </c>
      <c r="AP324">
        <f t="shared" si="352"/>
        <v>2617.1035677327782</v>
      </c>
      <c r="AQ324">
        <f t="shared" si="353"/>
        <v>1671.4382023473097</v>
      </c>
      <c r="AR324">
        <f t="shared" si="354"/>
        <v>1325.0476606898005</v>
      </c>
      <c r="AS324">
        <f t="shared" si="355"/>
        <v>882.60717998790028</v>
      </c>
      <c r="AT324">
        <f t="shared" si="356"/>
        <v>252.50592002622329</v>
      </c>
      <c r="AU324">
        <f t="shared" si="357"/>
        <v>253.15936290243832</v>
      </c>
      <c r="AW324">
        <f t="shared" si="305"/>
        <v>456.45717421189454</v>
      </c>
      <c r="AX324">
        <f t="shared" si="358"/>
        <v>807.66756708905143</v>
      </c>
      <c r="AY324">
        <f t="shared" si="359"/>
        <v>2497.5828233879674</v>
      </c>
      <c r="AZ324">
        <f t="shared" si="360"/>
        <v>1595.105136841627</v>
      </c>
      <c r="BA324">
        <f t="shared" si="361"/>
        <v>1264.5339367964843</v>
      </c>
      <c r="BB324">
        <f t="shared" si="362"/>
        <v>842.30769302447186</v>
      </c>
      <c r="BC324">
        <f t="shared" si="363"/>
        <v>240.97420386294195</v>
      </c>
      <c r="BD324">
        <f t="shared" si="364"/>
        <v>241.59780459614248</v>
      </c>
      <c r="BF324">
        <f t="shared" si="306"/>
        <v>435.60799630620699</v>
      </c>
      <c r="BG324">
        <f t="shared" si="365"/>
        <v>770.7764724886265</v>
      </c>
      <c r="BH324">
        <f t="shared" si="366"/>
        <v>2383.5030113904622</v>
      </c>
      <c r="BI324">
        <f t="shared" si="367"/>
        <v>1522.2469747726286</v>
      </c>
      <c r="BJ324">
        <f t="shared" si="368"/>
        <v>1206.7749738410448</v>
      </c>
      <c r="BK324">
        <f t="shared" si="369"/>
        <v>803.89281655784634</v>
      </c>
      <c r="BL324">
        <f t="shared" si="370"/>
        <v>229.96744500173133</v>
      </c>
      <c r="BM324">
        <f t="shared" si="371"/>
        <v>230.5625620931728</v>
      </c>
    </row>
    <row r="325" spans="1:65" hidden="1" x14ac:dyDescent="0.35">
      <c r="A325" s="9">
        <v>32</v>
      </c>
      <c r="B325" s="16">
        <f t="shared" ref="B325:I325" si="400">V325+AE325+AN325+AW325+BF325+B195</f>
        <v>2468.0587733094171</v>
      </c>
      <c r="C325" s="16">
        <f t="shared" si="400"/>
        <v>4361.2008768139076</v>
      </c>
      <c r="D325" s="16">
        <f t="shared" si="400"/>
        <v>13507.861203901275</v>
      </c>
      <c r="E325" s="16">
        <f t="shared" si="400"/>
        <v>8752.9544791890858</v>
      </c>
      <c r="F325" s="16">
        <f t="shared" si="400"/>
        <v>7063.0825967450737</v>
      </c>
      <c r="G325" s="16">
        <f t="shared" si="400"/>
        <v>4836.1790147084894</v>
      </c>
      <c r="H325" s="16">
        <f t="shared" si="400"/>
        <v>1436.6354778242014</v>
      </c>
      <c r="I325" s="16">
        <f t="shared" si="400"/>
        <v>1489.6701870344673</v>
      </c>
      <c r="J325" s="16">
        <f t="shared" si="293"/>
        <v>43915.642609525923</v>
      </c>
      <c r="L325" s="9">
        <v>32</v>
      </c>
      <c r="M325" s="9">
        <f t="shared" ref="M325:T325" si="401">M130</f>
        <v>283.43606041116692</v>
      </c>
      <c r="N325" s="9">
        <f t="shared" si="401"/>
        <v>500.80807666634752</v>
      </c>
      <c r="O325" s="9">
        <f t="shared" si="401"/>
        <v>1551.4394885663876</v>
      </c>
      <c r="P325" s="9">
        <f t="shared" si="401"/>
        <v>1005.8783497298552</v>
      </c>
      <c r="Q325" s="9">
        <f t="shared" si="401"/>
        <v>811.948413659057</v>
      </c>
      <c r="R325" s="9">
        <f t="shared" si="401"/>
        <v>551.95443343227237</v>
      </c>
      <c r="S325" s="9">
        <f t="shared" si="401"/>
        <v>161.96346309209537</v>
      </c>
      <c r="T325" s="9">
        <f t="shared" si="401"/>
        <v>164.09456129067559</v>
      </c>
      <c r="V325">
        <f t="shared" si="302"/>
        <v>537.73830626337303</v>
      </c>
      <c r="W325">
        <f t="shared" si="337"/>
        <v>951.48858225352433</v>
      </c>
      <c r="X325">
        <f t="shared" si="338"/>
        <v>2942.3263190462549</v>
      </c>
      <c r="Y325">
        <f t="shared" si="339"/>
        <v>1879.1448202740744</v>
      </c>
      <c r="Z325">
        <f t="shared" si="340"/>
        <v>1489.7089492777591</v>
      </c>
      <c r="AA325">
        <f t="shared" si="341"/>
        <v>992.28614462159612</v>
      </c>
      <c r="AB325">
        <f t="shared" si="342"/>
        <v>283.88437636488885</v>
      </c>
      <c r="AC325">
        <f t="shared" si="343"/>
        <v>284.61902141156787</v>
      </c>
      <c r="AE325">
        <f t="shared" si="303"/>
        <v>513.18087784738373</v>
      </c>
      <c r="AF325">
        <f t="shared" si="344"/>
        <v>908.03600973793027</v>
      </c>
      <c r="AG325">
        <f t="shared" si="345"/>
        <v>2807.9561856284759</v>
      </c>
      <c r="AH325">
        <f t="shared" si="346"/>
        <v>1793.328050537466</v>
      </c>
      <c r="AI325">
        <f t="shared" si="347"/>
        <v>1421.6769335994318</v>
      </c>
      <c r="AJ325">
        <f t="shared" si="348"/>
        <v>946.97045939904012</v>
      </c>
      <c r="AK325">
        <f t="shared" si="349"/>
        <v>270.91994706945377</v>
      </c>
      <c r="AL325">
        <f t="shared" si="350"/>
        <v>271.62104235236325</v>
      </c>
      <c r="AN325">
        <f t="shared" si="304"/>
        <v>489.74491051846138</v>
      </c>
      <c r="AO325">
        <f t="shared" si="351"/>
        <v>866.56778054948438</v>
      </c>
      <c r="AP325">
        <f t="shared" si="352"/>
        <v>2679.7223166981435</v>
      </c>
      <c r="AQ325">
        <f t="shared" si="353"/>
        <v>1711.4302647533759</v>
      </c>
      <c r="AR325">
        <f t="shared" si="354"/>
        <v>1356.7517276800725</v>
      </c>
      <c r="AS325">
        <f t="shared" si="355"/>
        <v>903.72463410597891</v>
      </c>
      <c r="AT325">
        <f t="shared" si="356"/>
        <v>258.54756278478192</v>
      </c>
      <c r="AU325">
        <f t="shared" si="357"/>
        <v>259.2166404168903</v>
      </c>
      <c r="AW325">
        <f t="shared" si="305"/>
        <v>467.37895440521953</v>
      </c>
      <c r="AX325">
        <f t="shared" si="358"/>
        <v>826.99285790577369</v>
      </c>
      <c r="AY325">
        <f t="shared" si="359"/>
        <v>2557.3431955603728</v>
      </c>
      <c r="AZ325">
        <f t="shared" si="360"/>
        <v>1633.2716695944684</v>
      </c>
      <c r="BA325">
        <f t="shared" si="361"/>
        <v>1294.7907987431424</v>
      </c>
      <c r="BB325">
        <f t="shared" si="362"/>
        <v>862.45743650618601</v>
      </c>
      <c r="BC325">
        <f t="shared" si="363"/>
        <v>246.74006194458264</v>
      </c>
      <c r="BD325">
        <f t="shared" si="364"/>
        <v>247.37858374929039</v>
      </c>
      <c r="BF325">
        <f t="shared" si="306"/>
        <v>446.03258525905073</v>
      </c>
      <c r="BG325">
        <f t="shared" si="365"/>
        <v>789.22201978883891</v>
      </c>
      <c r="BH325">
        <f t="shared" si="366"/>
        <v>2440.5429173892148</v>
      </c>
      <c r="BI325">
        <f t="shared" si="367"/>
        <v>1558.676055807128</v>
      </c>
      <c r="BJ325">
        <f t="shared" si="368"/>
        <v>1235.6544553187646</v>
      </c>
      <c r="BK325">
        <f t="shared" si="369"/>
        <v>823.10025479115916</v>
      </c>
      <c r="BL325">
        <f t="shared" si="370"/>
        <v>235.47082443233666</v>
      </c>
      <c r="BM325">
        <f t="shared" si="371"/>
        <v>236.08018334465766</v>
      </c>
    </row>
    <row r="326" spans="1:65" hidden="1" x14ac:dyDescent="0.35">
      <c r="A326" s="9">
        <v>33</v>
      </c>
      <c r="B326" s="16">
        <f t="shared" ref="B326:I326" si="402">V326+AE326+AN326+AW326+BF326+B196</f>
        <v>2527.1129120036467</v>
      </c>
      <c r="C326" s="16">
        <f t="shared" si="402"/>
        <v>4465.5527437353076</v>
      </c>
      <c r="D326" s="16">
        <f t="shared" si="402"/>
        <v>13831.068540036722</v>
      </c>
      <c r="E326" s="16">
        <f t="shared" si="402"/>
        <v>8962.3936833664848</v>
      </c>
      <c r="F326" s="16">
        <f t="shared" si="402"/>
        <v>7232.0913909615892</v>
      </c>
      <c r="G326" s="16">
        <f t="shared" si="402"/>
        <v>4951.7061876543985</v>
      </c>
      <c r="H326" s="16">
        <f t="shared" si="402"/>
        <v>1471.0585619346969</v>
      </c>
      <c r="I326" s="16">
        <f t="shared" si="402"/>
        <v>1525.5788353117662</v>
      </c>
      <c r="J326" s="16">
        <f t="shared" si="293"/>
        <v>44966.562855004609</v>
      </c>
      <c r="L326" s="9">
        <v>33</v>
      </c>
      <c r="M326" s="9">
        <f t="shared" ref="M326:T326" si="403">M131</f>
        <v>290.21774354294627</v>
      </c>
      <c r="N326" s="9">
        <f t="shared" si="403"/>
        <v>512.79074986911553</v>
      </c>
      <c r="O326" s="9">
        <f t="shared" si="403"/>
        <v>1588.5602804456007</v>
      </c>
      <c r="P326" s="9">
        <f t="shared" si="403"/>
        <v>1029.9456763328615</v>
      </c>
      <c r="Q326" s="9">
        <f t="shared" si="403"/>
        <v>831.37564127716166</v>
      </c>
      <c r="R326" s="9">
        <f t="shared" si="403"/>
        <v>565.16086900468474</v>
      </c>
      <c r="S326" s="9">
        <f t="shared" si="403"/>
        <v>165.83871059596927</v>
      </c>
      <c r="T326" s="9">
        <f t="shared" si="403"/>
        <v>168.02079889328468</v>
      </c>
      <c r="V326">
        <f t="shared" si="302"/>
        <v>550.60459718038646</v>
      </c>
      <c r="W326">
        <f t="shared" si="337"/>
        <v>974.25454250016992</v>
      </c>
      <c r="X326">
        <f t="shared" si="338"/>
        <v>3012.7264113452266</v>
      </c>
      <c r="Y326">
        <f t="shared" si="339"/>
        <v>1924.1065119579905</v>
      </c>
      <c r="Z326">
        <f t="shared" si="340"/>
        <v>1525.3527345536743</v>
      </c>
      <c r="AA326">
        <f t="shared" si="341"/>
        <v>1016.0282544841573</v>
      </c>
      <c r="AB326">
        <f t="shared" si="342"/>
        <v>290.67678622403821</v>
      </c>
      <c r="AC326">
        <f t="shared" si="343"/>
        <v>291.42900888566703</v>
      </c>
      <c r="AE326">
        <f t="shared" si="303"/>
        <v>525.45959205537838</v>
      </c>
      <c r="AF326">
        <f t="shared" si="344"/>
        <v>929.7622959957273</v>
      </c>
      <c r="AG326">
        <f t="shared" si="345"/>
        <v>2875.1412523373647</v>
      </c>
      <c r="AH326">
        <f t="shared" si="346"/>
        <v>1836.23643540577</v>
      </c>
      <c r="AI326">
        <f t="shared" si="347"/>
        <v>1455.6929414385952</v>
      </c>
      <c r="AJ326">
        <f t="shared" si="348"/>
        <v>969.62830201031829</v>
      </c>
      <c r="AK326">
        <f t="shared" si="349"/>
        <v>277.40216171717128</v>
      </c>
      <c r="AL326">
        <f t="shared" si="350"/>
        <v>278.12003188196559</v>
      </c>
      <c r="AN326">
        <f t="shared" si="304"/>
        <v>501.46289418292258</v>
      </c>
      <c r="AO326">
        <f t="shared" si="351"/>
        <v>887.3018951437075</v>
      </c>
      <c r="AP326">
        <f t="shared" si="352"/>
        <v>2743.8392511633092</v>
      </c>
      <c r="AQ326">
        <f t="shared" si="353"/>
        <v>1752.3791576454209</v>
      </c>
      <c r="AR326">
        <f t="shared" si="354"/>
        <v>1389.214330639752</v>
      </c>
      <c r="AS326">
        <f t="shared" si="355"/>
        <v>925.34754675250952</v>
      </c>
      <c r="AT326">
        <f t="shared" si="356"/>
        <v>264.73375492711784</v>
      </c>
      <c r="AU326">
        <f t="shared" si="357"/>
        <v>265.41884138462677</v>
      </c>
      <c r="AW326">
        <f t="shared" si="305"/>
        <v>478.56193246184046</v>
      </c>
      <c r="AX326">
        <f t="shared" si="358"/>
        <v>846.78031922762898</v>
      </c>
      <c r="AY326">
        <f t="shared" si="359"/>
        <v>2618.5327561292584</v>
      </c>
      <c r="AZ326">
        <f t="shared" si="360"/>
        <v>1672.3509671739225</v>
      </c>
      <c r="BA326">
        <f t="shared" si="361"/>
        <v>1325.7712632116072</v>
      </c>
      <c r="BB326">
        <f t="shared" si="362"/>
        <v>883.09103530608252</v>
      </c>
      <c r="BC326">
        <f t="shared" si="363"/>
        <v>252.64381236468228</v>
      </c>
      <c r="BD326">
        <f t="shared" si="364"/>
        <v>253.29761208309034</v>
      </c>
      <c r="BF326">
        <f t="shared" si="306"/>
        <v>456.7057698321351</v>
      </c>
      <c r="BG326">
        <f t="shared" si="365"/>
        <v>808.1074388473063</v>
      </c>
      <c r="BH326">
        <f t="shared" si="366"/>
        <v>2498.9430564747936</v>
      </c>
      <c r="BI326">
        <f t="shared" si="367"/>
        <v>1595.9738627007982</v>
      </c>
      <c r="BJ326">
        <f t="shared" si="368"/>
        <v>1265.2226270309536</v>
      </c>
      <c r="BK326">
        <f t="shared" si="369"/>
        <v>842.77884564867247</v>
      </c>
      <c r="BL326">
        <f t="shared" si="370"/>
        <v>241.10544318845965</v>
      </c>
      <c r="BM326">
        <f t="shared" si="371"/>
        <v>241.72938354697405</v>
      </c>
    </row>
    <row r="327" spans="1:65" hidden="1" x14ac:dyDescent="0.35">
      <c r="A327" s="9">
        <v>34</v>
      </c>
      <c r="B327" s="16">
        <f t="shared" ref="B327:I327" si="404">V327+AE327+AN327+AW327+BF327+B197</f>
        <v>2587.5793462412471</v>
      </c>
      <c r="C327" s="16">
        <f t="shared" si="404"/>
        <v>4572.4002622350608</v>
      </c>
      <c r="D327" s="16">
        <f t="shared" si="404"/>
        <v>14162.005511669611</v>
      </c>
      <c r="E327" s="16">
        <f t="shared" si="404"/>
        <v>9176.8405173026167</v>
      </c>
      <c r="F327" s="16">
        <f t="shared" si="404"/>
        <v>7405.1398396505629</v>
      </c>
      <c r="G327" s="16">
        <f t="shared" si="404"/>
        <v>5070.0475675680773</v>
      </c>
      <c r="H327" s="16">
        <f t="shared" si="404"/>
        <v>1506.2943538261766</v>
      </c>
      <c r="I327" s="16">
        <f t="shared" si="404"/>
        <v>1562.3035321685227</v>
      </c>
      <c r="J327" s="16">
        <f t="shared" si="293"/>
        <v>46042.610930661875</v>
      </c>
      <c r="L327" s="9">
        <v>34</v>
      </c>
      <c r="M327" s="9">
        <f t="shared" ref="M327:T327" si="405">M132</f>
        <v>297.16168981807135</v>
      </c>
      <c r="N327" s="9">
        <f t="shared" si="405"/>
        <v>525.06012862591547</v>
      </c>
      <c r="O327" s="9">
        <f t="shared" si="405"/>
        <v>1626.5692495304961</v>
      </c>
      <c r="P327" s="9">
        <f t="shared" si="405"/>
        <v>1054.5888540912001</v>
      </c>
      <c r="Q327" s="9">
        <f t="shared" si="405"/>
        <v>851.2676978998885</v>
      </c>
      <c r="R327" s="9">
        <f t="shared" si="405"/>
        <v>578.68329069834942</v>
      </c>
      <c r="S327" s="9">
        <f t="shared" si="405"/>
        <v>169.80667989604075</v>
      </c>
      <c r="T327" s="9">
        <f t="shared" si="405"/>
        <v>172.04097831572554</v>
      </c>
      <c r="V327">
        <f t="shared" si="302"/>
        <v>563.7787356718818</v>
      </c>
      <c r="W327">
        <f t="shared" si="337"/>
        <v>997.56521650215382</v>
      </c>
      <c r="X327">
        <f t="shared" si="338"/>
        <v>3084.8109438451334</v>
      </c>
      <c r="Y327">
        <f t="shared" si="339"/>
        <v>1970.1439874725984</v>
      </c>
      <c r="Z327">
        <f t="shared" si="340"/>
        <v>1561.8493571323775</v>
      </c>
      <c r="AA327">
        <f t="shared" si="341"/>
        <v>1040.338434364086</v>
      </c>
      <c r="AB327">
        <f t="shared" si="342"/>
        <v>297.63171587335188</v>
      </c>
      <c r="AC327">
        <f t="shared" si="343"/>
        <v>298.4019367238289</v>
      </c>
      <c r="AE327">
        <f t="shared" si="303"/>
        <v>538.03209461788242</v>
      </c>
      <c r="AF327">
        <f t="shared" si="344"/>
        <v>952.00841924794861</v>
      </c>
      <c r="AG327">
        <f t="shared" si="345"/>
        <v>2943.9338318412961</v>
      </c>
      <c r="AH327">
        <f t="shared" si="346"/>
        <v>1880.1714736818803</v>
      </c>
      <c r="AI327">
        <f t="shared" si="347"/>
        <v>1490.522837996135</v>
      </c>
      <c r="AJ327">
        <f t="shared" si="348"/>
        <v>992.8282782472379</v>
      </c>
      <c r="AK327">
        <f t="shared" si="349"/>
        <v>284.03947397060472</v>
      </c>
      <c r="AL327">
        <f t="shared" si="350"/>
        <v>284.77452038381631</v>
      </c>
      <c r="AN327">
        <f t="shared" si="304"/>
        <v>513.46124311915048</v>
      </c>
      <c r="AO327">
        <f t="shared" si="351"/>
        <v>908.53209556971728</v>
      </c>
      <c r="AP327">
        <f t="shared" si="352"/>
        <v>2809.4902517503365</v>
      </c>
      <c r="AQ327">
        <f t="shared" si="353"/>
        <v>1794.3077965255954</v>
      </c>
      <c r="AR327">
        <f t="shared" si="354"/>
        <v>1422.4536360391735</v>
      </c>
      <c r="AS327">
        <f t="shared" si="355"/>
        <v>947.4879243814139</v>
      </c>
      <c r="AT327">
        <f t="shared" si="356"/>
        <v>271.06795832214459</v>
      </c>
      <c r="AU327">
        <f t="shared" si="357"/>
        <v>271.76943663329621</v>
      </c>
      <c r="AW327">
        <f t="shared" si="305"/>
        <v>490.01241332238152</v>
      </c>
      <c r="AX327">
        <f t="shared" si="358"/>
        <v>867.04110718566824</v>
      </c>
      <c r="AY327">
        <f t="shared" si="359"/>
        <v>2681.186003646284</v>
      </c>
      <c r="AZ327">
        <f t="shared" si="360"/>
        <v>1712.365062409672</v>
      </c>
      <c r="BA327">
        <f t="shared" si="361"/>
        <v>1357.4927969256796</v>
      </c>
      <c r="BB327">
        <f t="shared" si="362"/>
        <v>904.21929102929607</v>
      </c>
      <c r="BC327">
        <f t="shared" si="363"/>
        <v>258.68878364590006</v>
      </c>
      <c r="BD327">
        <f t="shared" si="364"/>
        <v>259.35822673385854</v>
      </c>
      <c r="BF327">
        <f t="shared" si="306"/>
        <v>467.63385114698781</v>
      </c>
      <c r="BG327">
        <f t="shared" si="365"/>
        <v>827.4438790374677</v>
      </c>
      <c r="BH327">
        <f t="shared" si="366"/>
        <v>2558.7379063020257</v>
      </c>
      <c r="BI327">
        <f t="shared" si="367"/>
        <v>1634.1624149373606</v>
      </c>
      <c r="BJ327">
        <f t="shared" si="368"/>
        <v>1295.4969451212805</v>
      </c>
      <c r="BK327">
        <f t="shared" si="369"/>
        <v>862.93494047737749</v>
      </c>
      <c r="BL327">
        <f t="shared" si="370"/>
        <v>246.874627776571</v>
      </c>
      <c r="BM327">
        <f t="shared" si="371"/>
        <v>247.51349781503217</v>
      </c>
    </row>
    <row r="328" spans="1:65" hidden="1" x14ac:dyDescent="0.35">
      <c r="A328" s="9">
        <v>35</v>
      </c>
      <c r="B328" s="16">
        <f t="shared" ref="B328:I328" si="406">V328+AE328+AN328+AW328+BF328+B198</f>
        <v>2649.4921403968697</v>
      </c>
      <c r="C328" s="16">
        <f t="shared" si="406"/>
        <v>4681.80361338481</v>
      </c>
      <c r="D328" s="16">
        <f t="shared" si="406"/>
        <v>14500.85854426601</v>
      </c>
      <c r="E328" s="16">
        <f t="shared" si="406"/>
        <v>9396.4160912114276</v>
      </c>
      <c r="F328" s="16">
        <f t="shared" si="406"/>
        <v>7582.3260050103736</v>
      </c>
      <c r="G328" s="16">
        <f t="shared" si="406"/>
        <v>5191.2567609183261</v>
      </c>
      <c r="H328" s="16">
        <f t="shared" si="406"/>
        <v>1542.3646866127615</v>
      </c>
      <c r="I328" s="16">
        <f t="shared" si="406"/>
        <v>1599.8704857736743</v>
      </c>
      <c r="J328" s="16">
        <f t="shared" si="293"/>
        <v>47144.388327574248</v>
      </c>
      <c r="L328" s="9">
        <v>35</v>
      </c>
      <c r="M328" s="9">
        <f t="shared" ref="M328:T328" si="407">M133</f>
        <v>304.27178165439881</v>
      </c>
      <c r="N328" s="9">
        <f t="shared" si="407"/>
        <v>537.62307284799783</v>
      </c>
      <c r="O328" s="9">
        <f t="shared" si="407"/>
        <v>1665.4876469503938</v>
      </c>
      <c r="P328" s="9">
        <f t="shared" si="407"/>
        <v>1079.8216612095953</v>
      </c>
      <c r="Q328" s="9">
        <f t="shared" si="407"/>
        <v>871.63570534079645</v>
      </c>
      <c r="R328" s="9">
        <f t="shared" si="407"/>
        <v>592.52925901119761</v>
      </c>
      <c r="S328" s="9">
        <f t="shared" si="407"/>
        <v>173.86958951679929</v>
      </c>
      <c r="T328" s="9">
        <f t="shared" si="407"/>
        <v>176.15734727359933</v>
      </c>
      <c r="V328">
        <f t="shared" si="302"/>
        <v>577.26808751510384</v>
      </c>
      <c r="W328">
        <f t="shared" si="337"/>
        <v>1021.4336374632971</v>
      </c>
      <c r="X328">
        <f t="shared" si="338"/>
        <v>3158.6202196450758</v>
      </c>
      <c r="Y328">
        <f t="shared" si="339"/>
        <v>2017.2829867772716</v>
      </c>
      <c r="Z328">
        <f t="shared" si="340"/>
        <v>1599.2192225980564</v>
      </c>
      <c r="AA328">
        <f t="shared" si="341"/>
        <v>1065.2302761803237</v>
      </c>
      <c r="AB328">
        <f t="shared" si="342"/>
        <v>304.7530538754545</v>
      </c>
      <c r="AC328">
        <f t="shared" si="343"/>
        <v>305.54170355162444</v>
      </c>
      <c r="AE328">
        <f t="shared" si="303"/>
        <v>550.90541514488211</v>
      </c>
      <c r="AF328">
        <f t="shared" si="344"/>
        <v>974.78681787505116</v>
      </c>
      <c r="AG328">
        <f t="shared" si="345"/>
        <v>3014.3723878432147</v>
      </c>
      <c r="AH328">
        <f t="shared" si="346"/>
        <v>1925.1577305772394</v>
      </c>
      <c r="AI328">
        <f t="shared" si="347"/>
        <v>1526.186097564256</v>
      </c>
      <c r="AJ328">
        <f t="shared" si="348"/>
        <v>1016.5833563056619</v>
      </c>
      <c r="AK328">
        <f t="shared" si="349"/>
        <v>290.83559492197827</v>
      </c>
      <c r="AL328">
        <f t="shared" si="350"/>
        <v>291.58822855382266</v>
      </c>
      <c r="AN328">
        <f t="shared" si="304"/>
        <v>525.74666886851651</v>
      </c>
      <c r="AO328">
        <f t="shared" si="351"/>
        <v>930.27025740883289</v>
      </c>
      <c r="AP328">
        <f t="shared" si="352"/>
        <v>2876.7120417958167</v>
      </c>
      <c r="AQ328">
        <f t="shared" si="353"/>
        <v>1837.2396351037382</v>
      </c>
      <c r="AR328">
        <f t="shared" si="354"/>
        <v>1456.488237017654</v>
      </c>
      <c r="AS328">
        <f t="shared" si="355"/>
        <v>970.1581013143259</v>
      </c>
      <c r="AT328">
        <f t="shared" si="356"/>
        <v>277.55371614637465</v>
      </c>
      <c r="AU328">
        <f t="shared" si="357"/>
        <v>278.27197850855623</v>
      </c>
      <c r="AW328">
        <f t="shared" si="305"/>
        <v>501.73682822076603</v>
      </c>
      <c r="AX328">
        <f t="shared" si="358"/>
        <v>887.7866013776927</v>
      </c>
      <c r="AY328">
        <f t="shared" si="359"/>
        <v>2745.33812769831</v>
      </c>
      <c r="AZ328">
        <f t="shared" si="360"/>
        <v>1753.3364294676339</v>
      </c>
      <c r="BA328">
        <f t="shared" si="361"/>
        <v>1389.9732164824268</v>
      </c>
      <c r="BB328">
        <f t="shared" si="362"/>
        <v>925.85360770535499</v>
      </c>
      <c r="BC328">
        <f t="shared" si="363"/>
        <v>264.87837098402235</v>
      </c>
      <c r="BD328">
        <f t="shared" si="364"/>
        <v>265.5638316835774</v>
      </c>
      <c r="BF328">
        <f t="shared" si="306"/>
        <v>478.82313223468464</v>
      </c>
      <c r="BG328">
        <f t="shared" si="365"/>
        <v>847.24249311156802</v>
      </c>
      <c r="BH328">
        <f t="shared" si="366"/>
        <v>2619.9619549741547</v>
      </c>
      <c r="BI328">
        <f t="shared" si="367"/>
        <v>1673.2637386735162</v>
      </c>
      <c r="BJ328">
        <f t="shared" si="368"/>
        <v>1326.4948710234801</v>
      </c>
      <c r="BK328">
        <f t="shared" si="369"/>
        <v>883.57711575333678</v>
      </c>
      <c r="BL328">
        <f t="shared" si="370"/>
        <v>252.78170571123556</v>
      </c>
      <c r="BM328">
        <f t="shared" si="371"/>
        <v>253.43586227444533</v>
      </c>
    </row>
    <row r="329" spans="1:65" hidden="1" x14ac:dyDescent="0.35">
      <c r="A329" s="9">
        <v>36</v>
      </c>
      <c r="B329" s="16">
        <f t="shared" ref="B329:I329" si="408">V329+AE329+AN329+AW329+BF329+B199</f>
        <v>2712.8860621673589</v>
      </c>
      <c r="C329" s="16">
        <f t="shared" si="408"/>
        <v>4793.8242245258243</v>
      </c>
      <c r="D329" s="16">
        <f t="shared" si="408"/>
        <v>14847.817915579486</v>
      </c>
      <c r="E329" s="16">
        <f t="shared" si="408"/>
        <v>9621.2439273019154</v>
      </c>
      <c r="F329" s="16">
        <f t="shared" si="408"/>
        <v>7763.7498045882221</v>
      </c>
      <c r="G329" s="16">
        <f t="shared" si="408"/>
        <v>5315.3925743105401</v>
      </c>
      <c r="H329" s="16">
        <f t="shared" si="408"/>
        <v>1579.2913995675515</v>
      </c>
      <c r="I329" s="16">
        <f t="shared" si="408"/>
        <v>1638.3055542326188</v>
      </c>
      <c r="J329" s="16">
        <f t="shared" si="293"/>
        <v>48272.511462273513</v>
      </c>
      <c r="L329" s="9">
        <v>36</v>
      </c>
      <c r="M329" s="9">
        <f t="shared" ref="M329:T329" si="409">M134</f>
        <v>311.5519943631441</v>
      </c>
      <c r="N329" s="9">
        <f t="shared" si="409"/>
        <v>550.48660658149515</v>
      </c>
      <c r="O329" s="9">
        <f t="shared" si="409"/>
        <v>1705.337232303526</v>
      </c>
      <c r="P329" s="9">
        <f t="shared" si="409"/>
        <v>1105.6582055594281</v>
      </c>
      <c r="Q329" s="9">
        <f t="shared" si="409"/>
        <v>892.49105152148786</v>
      </c>
      <c r="R329" s="9">
        <f t="shared" si="409"/>
        <v>606.70651533875423</v>
      </c>
      <c r="S329" s="9">
        <f t="shared" si="409"/>
        <v>178.02971106465375</v>
      </c>
      <c r="T329" s="9">
        <f t="shared" si="409"/>
        <v>180.37220726287293</v>
      </c>
      <c r="V329">
        <f t="shared" si="302"/>
        <v>591.08019472202432</v>
      </c>
      <c r="W329">
        <f t="shared" si="337"/>
        <v>1045.8731504218733</v>
      </c>
      <c r="X329">
        <f t="shared" si="338"/>
        <v>3234.195506142345</v>
      </c>
      <c r="Y329">
        <f t="shared" si="339"/>
        <v>2065.5498656896375</v>
      </c>
      <c r="Z329">
        <f t="shared" si="340"/>
        <v>1637.483224762067</v>
      </c>
      <c r="AA329">
        <f t="shared" si="341"/>
        <v>1090.7176971157719</v>
      </c>
      <c r="AB329">
        <f t="shared" si="342"/>
        <v>312.04478183132221</v>
      </c>
      <c r="AC329">
        <f t="shared" si="343"/>
        <v>312.85230127374388</v>
      </c>
      <c r="AE329">
        <f t="shared" si="303"/>
        <v>564.08675132999292</v>
      </c>
      <c r="AF329">
        <f t="shared" si="344"/>
        <v>998.11022766917415</v>
      </c>
      <c r="AG329">
        <f t="shared" si="345"/>
        <v>3086.4963037441453</v>
      </c>
      <c r="AH329">
        <f t="shared" si="346"/>
        <v>1971.2203586772555</v>
      </c>
      <c r="AI329">
        <f t="shared" si="347"/>
        <v>1562.7026600811564</v>
      </c>
      <c r="AJ329">
        <f t="shared" si="348"/>
        <v>1040.9068162429926</v>
      </c>
      <c r="AK329">
        <f t="shared" si="349"/>
        <v>297.79432439871641</v>
      </c>
      <c r="AL329">
        <f t="shared" si="350"/>
        <v>298.56496605272355</v>
      </c>
      <c r="AN329">
        <f t="shared" si="304"/>
        <v>538.32604200669937</v>
      </c>
      <c r="AO329">
        <f t="shared" si="351"/>
        <v>952.52853764194197</v>
      </c>
      <c r="AP329">
        <f t="shared" si="352"/>
        <v>2945.5422148195162</v>
      </c>
      <c r="AQ329">
        <f t="shared" si="353"/>
        <v>1881.198682840489</v>
      </c>
      <c r="AR329">
        <f t="shared" si="354"/>
        <v>1491.3371672909552</v>
      </c>
      <c r="AS329">
        <f t="shared" si="355"/>
        <v>993.37072880999403</v>
      </c>
      <c r="AT329">
        <f t="shared" si="356"/>
        <v>284.19465553417649</v>
      </c>
      <c r="AU329">
        <f t="shared" si="357"/>
        <v>284.93010353118945</v>
      </c>
      <c r="AW329">
        <f t="shared" si="305"/>
        <v>513.74174854464127</v>
      </c>
      <c r="AX329">
        <f t="shared" si="358"/>
        <v>909.02842939326285</v>
      </c>
      <c r="AY329">
        <f t="shared" si="359"/>
        <v>2811.0250847470629</v>
      </c>
      <c r="AZ329">
        <f t="shared" si="360"/>
        <v>1795.2880322856863</v>
      </c>
      <c r="BA329">
        <f t="shared" si="361"/>
        <v>1423.2307267500403</v>
      </c>
      <c r="BB329">
        <f t="shared" si="362"/>
        <v>948.00585450984045</v>
      </c>
      <c r="BC329">
        <f t="shared" si="363"/>
        <v>271.2160435651985</v>
      </c>
      <c r="BD329">
        <f t="shared" si="364"/>
        <v>271.91790509606682</v>
      </c>
      <c r="BF329">
        <f t="shared" si="306"/>
        <v>490.27998022772533</v>
      </c>
      <c r="BG329">
        <f t="shared" si="365"/>
        <v>867.51454724463042</v>
      </c>
      <c r="BH329">
        <f t="shared" si="366"/>
        <v>2682.6500413362323</v>
      </c>
      <c r="BI329">
        <f t="shared" si="367"/>
        <v>1713.3000840705749</v>
      </c>
      <c r="BJ329">
        <f t="shared" si="368"/>
        <v>1358.2340437529533</v>
      </c>
      <c r="BK329">
        <f t="shared" si="369"/>
        <v>904.71536172934589</v>
      </c>
      <c r="BL329">
        <f t="shared" si="370"/>
        <v>258.830038347629</v>
      </c>
      <c r="BM329">
        <f t="shared" si="371"/>
        <v>259.49984697901141</v>
      </c>
    </row>
    <row r="330" spans="1:65" hidden="1" x14ac:dyDescent="0.35">
      <c r="A330" s="9">
        <v>37</v>
      </c>
      <c r="B330" s="16">
        <f t="shared" ref="B330:I330" si="410">V330+AE330+AN330+AW330+BF330+B200</f>
        <v>2777.7966454086991</v>
      </c>
      <c r="C330" s="16">
        <f t="shared" si="410"/>
        <v>4908.5248793871451</v>
      </c>
      <c r="D330" s="16">
        <f t="shared" si="410"/>
        <v>15203.078098813747</v>
      </c>
      <c r="E330" s="16">
        <f t="shared" si="410"/>
        <v>9851.4502044402197</v>
      </c>
      <c r="F330" s="16">
        <f t="shared" si="410"/>
        <v>7949.5132327260517</v>
      </c>
      <c r="G330" s="16">
        <f t="shared" si="410"/>
        <v>5442.5179562089561</v>
      </c>
      <c r="H330" s="16">
        <f t="shared" si="410"/>
        <v>1617.0964503702924</v>
      </c>
      <c r="I330" s="16">
        <f t="shared" si="410"/>
        <v>1677.634371838227</v>
      </c>
      <c r="J330" s="16">
        <f t="shared" si="293"/>
        <v>49427.611839193334</v>
      </c>
      <c r="L330" s="9">
        <v>37</v>
      </c>
      <c r="M330" s="9">
        <f t="shared" ref="M330:T330" si="411">M135</f>
        <v>319.00639837151107</v>
      </c>
      <c r="N330" s="9">
        <f t="shared" si="411"/>
        <v>563.65792193462471</v>
      </c>
      <c r="O330" s="9">
        <f t="shared" si="411"/>
        <v>1746.1402858230083</v>
      </c>
      <c r="P330" s="9">
        <f t="shared" si="411"/>
        <v>1132.112932566565</v>
      </c>
      <c r="Q330" s="9">
        <f t="shared" si="411"/>
        <v>913.84539683868945</v>
      </c>
      <c r="R330" s="9">
        <f t="shared" si="411"/>
        <v>621.22298630241619</v>
      </c>
      <c r="S330" s="9">
        <f t="shared" si="411"/>
        <v>182.28937049800629</v>
      </c>
      <c r="T330" s="9">
        <f t="shared" si="411"/>
        <v>184.68791484666434</v>
      </c>
      <c r="V330">
        <f t="shared" si="302"/>
        <v>605.22277975797738</v>
      </c>
      <c r="W330">
        <f t="shared" si="337"/>
        <v>1070.8974197151756</v>
      </c>
      <c r="X330">
        <f t="shared" si="338"/>
        <v>3311.5790581154006</v>
      </c>
      <c r="Y330">
        <f t="shared" si="339"/>
        <v>2114.9716106277419</v>
      </c>
      <c r="Z330">
        <f t="shared" si="340"/>
        <v>1676.6627573499168</v>
      </c>
      <c r="AA330">
        <f t="shared" si="341"/>
        <v>1116.8149473725277</v>
      </c>
      <c r="AB330">
        <f t="shared" si="342"/>
        <v>319.51097660739708</v>
      </c>
      <c r="AC330">
        <f t="shared" si="343"/>
        <v>320.33781730687429</v>
      </c>
      <c r="AE330">
        <f t="shared" si="303"/>
        <v>577.58347302600862</v>
      </c>
      <c r="AF330">
        <f t="shared" si="344"/>
        <v>1021.9916890455238</v>
      </c>
      <c r="AG330">
        <f t="shared" si="345"/>
        <v>3160.3459049432458</v>
      </c>
      <c r="AH330">
        <f t="shared" si="346"/>
        <v>2018.3851121834464</v>
      </c>
      <c r="AI330">
        <f t="shared" si="347"/>
        <v>1600.0929424216117</v>
      </c>
      <c r="AJ330">
        <f t="shared" si="348"/>
        <v>1065.8122566793822</v>
      </c>
      <c r="AK330">
        <f t="shared" si="349"/>
        <v>304.91955311501931</v>
      </c>
      <c r="AL330">
        <f t="shared" si="350"/>
        <v>305.70863366323374</v>
      </c>
      <c r="AN330">
        <f t="shared" si="304"/>
        <v>551.20639666834609</v>
      </c>
      <c r="AO330">
        <f t="shared" si="351"/>
        <v>975.319382655558</v>
      </c>
      <c r="AP330">
        <f t="shared" si="352"/>
        <v>3016.0192592818312</v>
      </c>
      <c r="AQ330">
        <f t="shared" si="353"/>
        <v>1926.2095207588723</v>
      </c>
      <c r="AR330">
        <f t="shared" si="354"/>
        <v>1527.019913686056</v>
      </c>
      <c r="AS330">
        <f t="shared" si="355"/>
        <v>1017.1387725264933</v>
      </c>
      <c r="AT330">
        <f t="shared" si="356"/>
        <v>290.99448996644645</v>
      </c>
      <c r="AU330">
        <f t="shared" si="357"/>
        <v>291.74753479195647</v>
      </c>
      <c r="AW330">
        <f t="shared" si="305"/>
        <v>526.03389527567037</v>
      </c>
      <c r="AX330">
        <f t="shared" si="358"/>
        <v>930.77848351760258</v>
      </c>
      <c r="AY330">
        <f t="shared" si="359"/>
        <v>2878.2836497832895</v>
      </c>
      <c r="AZ330">
        <f t="shared" si="360"/>
        <v>1838.2433575630876</v>
      </c>
      <c r="BA330">
        <f t="shared" si="361"/>
        <v>1457.2839470204981</v>
      </c>
      <c r="BB330">
        <f t="shared" si="362"/>
        <v>970.68829165991724</v>
      </c>
      <c r="BC330">
        <f t="shared" si="363"/>
        <v>277.70534954968753</v>
      </c>
      <c r="BD330">
        <f t="shared" si="364"/>
        <v>278.42400431362819</v>
      </c>
      <c r="BF330">
        <f t="shared" si="306"/>
        <v>502.0108643861833</v>
      </c>
      <c r="BG330">
        <f t="shared" si="365"/>
        <v>888.27148831894658</v>
      </c>
      <c r="BH330">
        <f t="shared" si="366"/>
        <v>2746.8375630416476</v>
      </c>
      <c r="BI330">
        <f t="shared" si="367"/>
        <v>1754.2940581781306</v>
      </c>
      <c r="BJ330">
        <f t="shared" si="368"/>
        <v>1390.7323852514967</v>
      </c>
      <c r="BK330">
        <f t="shared" si="369"/>
        <v>926.36060811959317</v>
      </c>
      <c r="BL330">
        <f t="shared" si="370"/>
        <v>265.02304095641375</v>
      </c>
      <c r="BM330">
        <f t="shared" si="371"/>
        <v>265.70887603753908</v>
      </c>
    </row>
    <row r="331" spans="1:65" hidden="1" x14ac:dyDescent="0.35">
      <c r="A331" s="9">
        <v>38</v>
      </c>
      <c r="B331" s="16">
        <f t="shared" ref="B331:I331" si="412">V331+AE331+AN331+AW331+BF331+B201</f>
        <v>2844.2602355147651</v>
      </c>
      <c r="C331" s="16">
        <f t="shared" si="412"/>
        <v>5025.9697975864274</v>
      </c>
      <c r="D331" s="16">
        <f t="shared" si="412"/>
        <v>15566.838010416192</v>
      </c>
      <c r="E331" s="16">
        <f t="shared" si="412"/>
        <v>10087.163935388753</v>
      </c>
      <c r="F331" s="16">
        <f t="shared" si="412"/>
        <v>8139.7205215547474</v>
      </c>
      <c r="G331" s="16">
        <f t="shared" si="412"/>
        <v>5572.6992955568785</v>
      </c>
      <c r="H331" s="16">
        <f t="shared" si="412"/>
        <v>1655.8020047013963</v>
      </c>
      <c r="I331" s="16">
        <f t="shared" si="412"/>
        <v>1717.8824595386736</v>
      </c>
      <c r="J331" s="16">
        <f t="shared" si="293"/>
        <v>50610.336260257842</v>
      </c>
      <c r="L331" s="9">
        <v>38</v>
      </c>
      <c r="M331" s="9">
        <f t="shared" ref="M331:T331" si="413">M136</f>
        <v>326.63916149850138</v>
      </c>
      <c r="N331" s="9">
        <f t="shared" si="413"/>
        <v>577.14438309885566</v>
      </c>
      <c r="O331" s="9">
        <f t="shared" si="413"/>
        <v>1787.9196208339026</v>
      </c>
      <c r="P331" s="9">
        <f t="shared" si="413"/>
        <v>1159.2006332879139</v>
      </c>
      <c r="Q331" s="9">
        <f t="shared" si="413"/>
        <v>935.71068068367674</v>
      </c>
      <c r="R331" s="9">
        <f t="shared" si="413"/>
        <v>636.08678818129204</v>
      </c>
      <c r="S331" s="9">
        <f t="shared" si="413"/>
        <v>186.65094942771503</v>
      </c>
      <c r="T331" s="9">
        <f t="shared" si="413"/>
        <v>189.10688297281663</v>
      </c>
      <c r="V331">
        <f t="shared" si="302"/>
        <v>619.7037498602707</v>
      </c>
      <c r="W331">
        <f t="shared" si="337"/>
        <v>1096.520436620983</v>
      </c>
      <c r="X331">
        <f t="shared" si="338"/>
        <v>3390.8141413538838</v>
      </c>
      <c r="Y331">
        <f t="shared" si="339"/>
        <v>2165.5758537015845</v>
      </c>
      <c r="Z331">
        <f t="shared" si="340"/>
        <v>1716.7797259652127</v>
      </c>
      <c r="AA331">
        <f t="shared" si="341"/>
        <v>1143.5366181262989</v>
      </c>
      <c r="AB331">
        <f t="shared" si="342"/>
        <v>327.15581261548067</v>
      </c>
      <c r="AC331">
        <f t="shared" si="343"/>
        <v>328.00243686549328</v>
      </c>
      <c r="AE331">
        <f t="shared" si="303"/>
        <v>591.40312639199306</v>
      </c>
      <c r="AF331">
        <f t="shared" si="344"/>
        <v>1046.4445543803497</v>
      </c>
      <c r="AG331">
        <f t="shared" si="345"/>
        <v>3235.9624815293228</v>
      </c>
      <c r="AH331">
        <f t="shared" si="346"/>
        <v>2066.6783614055939</v>
      </c>
      <c r="AI331">
        <f t="shared" si="347"/>
        <v>1638.3778498857641</v>
      </c>
      <c r="AJ331">
        <f t="shared" si="348"/>
        <v>1091.3136020259551</v>
      </c>
      <c r="AK331">
        <f t="shared" si="349"/>
        <v>312.2152648612082</v>
      </c>
      <c r="AL331">
        <f t="shared" si="350"/>
        <v>313.02322548505401</v>
      </c>
      <c r="AN331">
        <f t="shared" si="304"/>
        <v>564.3949348471773</v>
      </c>
      <c r="AO331">
        <f t="shared" si="351"/>
        <v>998.6555358505409</v>
      </c>
      <c r="AP331">
        <f t="shared" si="352"/>
        <v>3088.1825821125385</v>
      </c>
      <c r="AQ331">
        <f t="shared" si="353"/>
        <v>1972.2973164711591</v>
      </c>
      <c r="AR331">
        <f t="shared" si="354"/>
        <v>1563.556428053834</v>
      </c>
      <c r="AS331">
        <f t="shared" si="355"/>
        <v>1041.4755146029379</v>
      </c>
      <c r="AT331">
        <f t="shared" si="356"/>
        <v>297.95702154073285</v>
      </c>
      <c r="AU331">
        <f t="shared" si="357"/>
        <v>298.7280842275951</v>
      </c>
      <c r="AW331">
        <f t="shared" si="305"/>
        <v>538.62014597200823</v>
      </c>
      <c r="AX331">
        <f t="shared" si="358"/>
        <v>953.04893308658029</v>
      </c>
      <c r="AY331">
        <f t="shared" si="359"/>
        <v>2947.1514545325604</v>
      </c>
      <c r="AZ331">
        <f t="shared" si="360"/>
        <v>1882.2264391609797</v>
      </c>
      <c r="BA331">
        <f t="shared" si="361"/>
        <v>1492.1519303532768</v>
      </c>
      <c r="BB331">
        <f t="shared" si="362"/>
        <v>993.91353209320539</v>
      </c>
      <c r="BC331">
        <f t="shared" si="363"/>
        <v>284.34991975806702</v>
      </c>
      <c r="BD331">
        <f t="shared" si="364"/>
        <v>285.08576955279233</v>
      </c>
      <c r="BF331">
        <f t="shared" si="306"/>
        <v>514.02237983092675</v>
      </c>
      <c r="BG331">
        <f t="shared" si="365"/>
        <v>909.52498591827452</v>
      </c>
      <c r="BH331">
        <f t="shared" si="366"/>
        <v>2812.5606064124681</v>
      </c>
      <c r="BI331">
        <f t="shared" si="367"/>
        <v>1796.268707870609</v>
      </c>
      <c r="BJ331">
        <f t="shared" si="368"/>
        <v>1424.0081661359973</v>
      </c>
      <c r="BK331">
        <f t="shared" si="369"/>
        <v>948.52444988975526</v>
      </c>
      <c r="BL331">
        <f t="shared" si="370"/>
        <v>271.36419525305064</v>
      </c>
      <c r="BM331">
        <f t="shared" si="371"/>
        <v>272.06644017558364</v>
      </c>
    </row>
    <row r="332" spans="1:65" hidden="1" x14ac:dyDescent="0.35">
      <c r="A332" s="9">
        <v>39</v>
      </c>
      <c r="B332" s="16">
        <f t="shared" ref="B332:I332" si="414">V332+AE332+AN332+AW332+BF332+B202</f>
        <v>2912.3140247087708</v>
      </c>
      <c r="C332" s="16">
        <f t="shared" si="414"/>
        <v>5146.2246964839987</v>
      </c>
      <c r="D332" s="16">
        <f t="shared" si="414"/>
        <v>15939.301202803059</v>
      </c>
      <c r="E332" s="16">
        <f t="shared" si="414"/>
        <v>10328.517104048775</v>
      </c>
      <c r="F332" s="16">
        <f t="shared" si="414"/>
        <v>8334.4782650759553</v>
      </c>
      <c r="G332" s="16">
        <f t="shared" si="414"/>
        <v>5706.0059536294129</v>
      </c>
      <c r="H332" s="16">
        <f t="shared" si="414"/>
        <v>1695.4305089754932</v>
      </c>
      <c r="I332" s="16">
        <f t="shared" si="414"/>
        <v>1759.0753228458066</v>
      </c>
      <c r="J332" s="16">
        <f t="shared" si="293"/>
        <v>51821.347078571271</v>
      </c>
      <c r="L332" s="9">
        <v>39</v>
      </c>
      <c r="M332" s="9">
        <f t="shared" ref="M332:T332" si="415">M137</f>
        <v>334.45455128517671</v>
      </c>
      <c r="N332" s="9">
        <f t="shared" si="415"/>
        <v>590.95353046628952</v>
      </c>
      <c r="O332" s="9">
        <f t="shared" si="415"/>
        <v>1830.6985965083361</v>
      </c>
      <c r="P332" s="9">
        <f t="shared" si="415"/>
        <v>1186.9364526812278</v>
      </c>
      <c r="Q332" s="9">
        <f t="shared" si="415"/>
        <v>958.09912811768652</v>
      </c>
      <c r="R332" s="9">
        <f t="shared" si="415"/>
        <v>651.30623145008087</v>
      </c>
      <c r="S332" s="9">
        <f t="shared" si="415"/>
        <v>191.11688644867237</v>
      </c>
      <c r="T332" s="9">
        <f t="shared" si="415"/>
        <v>193.6315823229971</v>
      </c>
      <c r="V332">
        <f t="shared" si="302"/>
        <v>634.53120145964567</v>
      </c>
      <c r="W332">
        <f t="shared" si="337"/>
        <v>1122.7565271810113</v>
      </c>
      <c r="X332">
        <f t="shared" si="338"/>
        <v>3471.9450568513894</v>
      </c>
      <c r="Y332">
        <f t="shared" si="339"/>
        <v>2217.39088816406</v>
      </c>
      <c r="Z332">
        <f t="shared" si="340"/>
        <v>1757.8565603385359</v>
      </c>
      <c r="AA332">
        <f t="shared" si="341"/>
        <v>1170.8976496779587</v>
      </c>
      <c r="AB332">
        <f t="shared" si="342"/>
        <v>334.98356414692455</v>
      </c>
      <c r="AC332">
        <f t="shared" si="343"/>
        <v>335.85044530209996</v>
      </c>
      <c r="AE332">
        <f t="shared" si="303"/>
        <v>605.55343812613194</v>
      </c>
      <c r="AF332">
        <f t="shared" si="344"/>
        <v>1071.4824955006666</v>
      </c>
      <c r="AG332">
        <f t="shared" si="345"/>
        <v>3313.388311441603</v>
      </c>
      <c r="AH332">
        <f t="shared" si="346"/>
        <v>2116.1271075535892</v>
      </c>
      <c r="AI332">
        <f t="shared" si="347"/>
        <v>1677.5787879254883</v>
      </c>
      <c r="AJ332">
        <f t="shared" si="348"/>
        <v>1117.4251100761271</v>
      </c>
      <c r="AK332">
        <f t="shared" si="349"/>
        <v>319.68553873834446</v>
      </c>
      <c r="AL332">
        <f t="shared" si="350"/>
        <v>320.51283117527367</v>
      </c>
      <c r="AN332">
        <f t="shared" si="304"/>
        <v>577.89903061958512</v>
      </c>
      <c r="AO332">
        <f t="shared" si="351"/>
        <v>1022.5500451154454</v>
      </c>
      <c r="AP332">
        <f t="shared" si="352"/>
        <v>3162.0725318209306</v>
      </c>
      <c r="AQ332">
        <f t="shared" si="353"/>
        <v>2019.4878389383762</v>
      </c>
      <c r="AR332">
        <f t="shared" si="354"/>
        <v>1600.9671389697992</v>
      </c>
      <c r="AS332">
        <f t="shared" si="355"/>
        <v>1066.3945583144466</v>
      </c>
      <c r="AT332">
        <f t="shared" si="356"/>
        <v>305.08614320097053</v>
      </c>
      <c r="AU332">
        <f t="shared" si="357"/>
        <v>305.87565485632456</v>
      </c>
      <c r="AW332">
        <f t="shared" si="305"/>
        <v>551.50754040959282</v>
      </c>
      <c r="AX332">
        <f t="shared" si="358"/>
        <v>975.85223446856071</v>
      </c>
      <c r="AY332">
        <f t="shared" si="359"/>
        <v>3017.6670183225497</v>
      </c>
      <c r="AZ332">
        <f t="shared" si="360"/>
        <v>1927.2618778160695</v>
      </c>
      <c r="BA332">
        <f t="shared" si="361"/>
        <v>1527.8541792035553</v>
      </c>
      <c r="BB332">
        <f t="shared" si="362"/>
        <v>1017.6945233480715</v>
      </c>
      <c r="BC332">
        <f t="shared" si="363"/>
        <v>291.15347064939994</v>
      </c>
      <c r="BD332">
        <f t="shared" si="364"/>
        <v>291.90692689019374</v>
      </c>
      <c r="BF332">
        <f t="shared" si="306"/>
        <v>526.32126290146743</v>
      </c>
      <c r="BG332">
        <f t="shared" si="365"/>
        <v>931.28695950242741</v>
      </c>
      <c r="BH332">
        <f t="shared" si="366"/>
        <v>2879.8560304725142</v>
      </c>
      <c r="BI332">
        <f t="shared" si="367"/>
        <v>1839.2475735157943</v>
      </c>
      <c r="BJ332">
        <f t="shared" si="368"/>
        <v>1458.0800482446371</v>
      </c>
      <c r="BK332">
        <f t="shared" si="369"/>
        <v>971.21899099148038</v>
      </c>
      <c r="BL332">
        <f t="shared" si="370"/>
        <v>277.85705750555883</v>
      </c>
      <c r="BM332">
        <f t="shared" si="371"/>
        <v>278.57610486418798</v>
      </c>
    </row>
    <row r="333" spans="1:65" hidden="1" x14ac:dyDescent="0.35">
      <c r="A333" s="9">
        <v>40</v>
      </c>
      <c r="B333" s="16">
        <f t="shared" ref="B333:I333" si="416">V333+AE333+AN333+AW333+BF333+B203</f>
        <v>2981.9960816178777</v>
      </c>
      <c r="C333" s="16">
        <f t="shared" si="416"/>
        <v>5269.3568430695304</v>
      </c>
      <c r="D333" s="16">
        <f t="shared" si="416"/>
        <v>16320.676025903223</v>
      </c>
      <c r="E333" s="16">
        <f t="shared" si="416"/>
        <v>10575.644779234355</v>
      </c>
      <c r="F333" s="16">
        <f t="shared" si="416"/>
        <v>8533.89552079436</v>
      </c>
      <c r="G333" s="16">
        <f t="shared" si="416"/>
        <v>5842.509950816011</v>
      </c>
      <c r="H333" s="16">
        <f t="shared" si="416"/>
        <v>1736.004750289334</v>
      </c>
      <c r="I333" s="16">
        <f t="shared" si="416"/>
        <v>1801.2385392608458</v>
      </c>
      <c r="J333" s="16">
        <f t="shared" si="293"/>
        <v>53061.322490985542</v>
      </c>
      <c r="L333" s="9">
        <v>40</v>
      </c>
      <c r="M333" s="9">
        <f t="shared" ref="M333:T333" si="417">M138</f>
        <v>342.45693738067632</v>
      </c>
      <c r="N333" s="9">
        <f t="shared" si="417"/>
        <v>605.09308484555572</v>
      </c>
      <c r="O333" s="9">
        <f t="shared" si="417"/>
        <v>1874.5011309258075</v>
      </c>
      <c r="P333" s="9">
        <f t="shared" si="417"/>
        <v>1215.3358980727753</v>
      </c>
      <c r="Q333" s="9">
        <f t="shared" si="417"/>
        <v>981.02325670705</v>
      </c>
      <c r="R333" s="9">
        <f t="shared" si="417"/>
        <v>666.88982542552742</v>
      </c>
      <c r="S333" s="9">
        <f t="shared" si="417"/>
        <v>195.68967850324358</v>
      </c>
      <c r="T333" s="9">
        <f t="shared" si="417"/>
        <v>198.26454269407583</v>
      </c>
      <c r="V333">
        <f t="shared" si="302"/>
        <v>649.71342470728848</v>
      </c>
      <c r="W333">
        <f t="shared" si="337"/>
        <v>1149.6203602111261</v>
      </c>
      <c r="X333">
        <f t="shared" si="338"/>
        <v>3555.0171655757704</v>
      </c>
      <c r="Y333">
        <f t="shared" si="339"/>
        <v>2270.4456842307536</v>
      </c>
      <c r="Z333">
        <f t="shared" si="340"/>
        <v>1799.9162268687251</v>
      </c>
      <c r="AA333">
        <f t="shared" si="341"/>
        <v>1198.9133398035428</v>
      </c>
      <c r="AB333">
        <f t="shared" si="342"/>
        <v>342.99860776254275</v>
      </c>
      <c r="AC333">
        <f t="shared" si="343"/>
        <v>343.88623050331199</v>
      </c>
      <c r="AE333">
        <f t="shared" si="303"/>
        <v>620.04231979288875</v>
      </c>
      <c r="AF333">
        <f t="shared" si="344"/>
        <v>1097.1195113408389</v>
      </c>
      <c r="AG333">
        <f t="shared" si="345"/>
        <v>3392.6666841464962</v>
      </c>
      <c r="AH333">
        <f t="shared" si="346"/>
        <v>2166.7589978588248</v>
      </c>
      <c r="AI333">
        <f t="shared" si="347"/>
        <v>1717.7176741320122</v>
      </c>
      <c r="AJ333">
        <f t="shared" si="348"/>
        <v>1144.1613798770429</v>
      </c>
      <c r="AK333">
        <f t="shared" si="349"/>
        <v>327.33455144263451</v>
      </c>
      <c r="AL333">
        <f t="shared" si="350"/>
        <v>328.18163823868679</v>
      </c>
      <c r="AN333">
        <f t="shared" si="304"/>
        <v>591.72623437285847</v>
      </c>
      <c r="AO333">
        <f t="shared" si="351"/>
        <v>1047.0162703080562</v>
      </c>
      <c r="AP333">
        <f t="shared" si="352"/>
        <v>3237.7304216312673</v>
      </c>
      <c r="AQ333">
        <f t="shared" si="353"/>
        <v>2067.8074732459827</v>
      </c>
      <c r="AR333">
        <f t="shared" si="354"/>
        <v>1639.2729634476439</v>
      </c>
      <c r="AS333">
        <f t="shared" si="355"/>
        <v>1091.9098341952867</v>
      </c>
      <c r="AT333">
        <f t="shared" si="356"/>
        <v>312.38584096965747</v>
      </c>
      <c r="AU333">
        <f t="shared" si="357"/>
        <v>313.19424301579915</v>
      </c>
      <c r="AW333">
        <f t="shared" si="305"/>
        <v>564.70328551458897</v>
      </c>
      <c r="AX333">
        <f t="shared" si="358"/>
        <v>999.201139792003</v>
      </c>
      <c r="AY333">
        <f t="shared" si="359"/>
        <v>3089.8697750717406</v>
      </c>
      <c r="AZ333">
        <f t="shared" si="360"/>
        <v>1973.3748583772226</v>
      </c>
      <c r="BA333">
        <f t="shared" si="361"/>
        <v>1564.410659086677</v>
      </c>
      <c r="BB333">
        <f t="shared" si="362"/>
        <v>1042.0445408312592</v>
      </c>
      <c r="BC333">
        <f t="shared" si="363"/>
        <v>298.11980692518523</v>
      </c>
      <c r="BD333">
        <f t="shared" si="364"/>
        <v>298.89129087325915</v>
      </c>
      <c r="BF333">
        <f t="shared" si="306"/>
        <v>538.91440165553013</v>
      </c>
      <c r="BG333">
        <f t="shared" si="365"/>
        <v>953.56959698549406</v>
      </c>
      <c r="BH333">
        <f t="shared" si="366"/>
        <v>2948.7615243975324</v>
      </c>
      <c r="BI333">
        <f t="shared" si="367"/>
        <v>1883.2547256659323</v>
      </c>
      <c r="BJ333">
        <f t="shared" si="368"/>
        <v>1492.967113724096</v>
      </c>
      <c r="BK333">
        <f t="shared" si="369"/>
        <v>994.45675716977576</v>
      </c>
      <c r="BL333">
        <f t="shared" si="370"/>
        <v>284.50526407747935</v>
      </c>
      <c r="BM333">
        <f t="shared" si="371"/>
        <v>285.24151587719086</v>
      </c>
    </row>
    <row r="334" spans="1:65" hidden="1" x14ac:dyDescent="0.35">
      <c r="A334" s="9">
        <v>41</v>
      </c>
      <c r="B334" s="16">
        <f t="shared" ref="B334:I334" si="418">V334+AE334+AN334+AW334+BF334+B204</f>
        <v>3053.3453777113173</v>
      </c>
      <c r="C334" s="16">
        <f t="shared" si="418"/>
        <v>5395.4351004069977</v>
      </c>
      <c r="D334" s="16">
        <f t="shared" si="418"/>
        <v>16711.175771617582</v>
      </c>
      <c r="E334" s="16">
        <f t="shared" si="418"/>
        <v>10828.685214932759</v>
      </c>
      <c r="F334" s="16">
        <f t="shared" si="418"/>
        <v>8738.0838978139891</v>
      </c>
      <c r="G334" s="16">
        <f t="shared" si="418"/>
        <v>5982.2857581770659</v>
      </c>
      <c r="H334" s="16">
        <f t="shared" si="418"/>
        <v>1777.5479065381821</v>
      </c>
      <c r="I334" s="16">
        <f t="shared" si="418"/>
        <v>1844.3978366626106</v>
      </c>
      <c r="J334" s="16">
        <f t="shared" si="293"/>
        <v>54330.956863860498</v>
      </c>
      <c r="L334" s="9">
        <v>41</v>
      </c>
      <c r="M334" s="9">
        <f t="shared" ref="M334:T334" si="419">M139</f>
        <v>350.65079398532396</v>
      </c>
      <c r="N334" s="9">
        <f t="shared" si="419"/>
        <v>619.57095177857968</v>
      </c>
      <c r="O334" s="9">
        <f t="shared" si="419"/>
        <v>1919.3517144459838</v>
      </c>
      <c r="P334" s="9">
        <f t="shared" si="419"/>
        <v>1244.4148478276149</v>
      </c>
      <c r="Q334" s="9">
        <f t="shared" si="419"/>
        <v>1004.4958835218675</v>
      </c>
      <c r="R334" s="9">
        <f t="shared" si="419"/>
        <v>682.84628302405167</v>
      </c>
      <c r="S334" s="9">
        <f t="shared" si="419"/>
        <v>200.37188227732793</v>
      </c>
      <c r="T334" s="9">
        <f t="shared" si="419"/>
        <v>203.00835441255603</v>
      </c>
      <c r="V334">
        <f t="shared" si="302"/>
        <v>665.25890811003637</v>
      </c>
      <c r="W334">
        <f t="shared" si="337"/>
        <v>1177.126955503004</v>
      </c>
      <c r="X334">
        <f t="shared" si="338"/>
        <v>3640.0769138314577</v>
      </c>
      <c r="Y334">
        <f t="shared" si="339"/>
        <v>2324.7699052778271</v>
      </c>
      <c r="Z334">
        <f t="shared" si="340"/>
        <v>1842.9822414638988</v>
      </c>
      <c r="AA334">
        <f t="shared" si="341"/>
        <v>1227.5993523057396</v>
      </c>
      <c r="AB334">
        <f t="shared" si="342"/>
        <v>351.20542473964389</v>
      </c>
      <c r="AC334">
        <f t="shared" si="343"/>
        <v>352.11428534323056</v>
      </c>
      <c r="AE334">
        <f t="shared" si="303"/>
        <v>634.87787225008867</v>
      </c>
      <c r="AF334">
        <f t="shared" si="344"/>
        <v>1123.3699357759826</v>
      </c>
      <c r="AG334">
        <f t="shared" si="345"/>
        <v>3473.8419248611335</v>
      </c>
      <c r="AH334">
        <f t="shared" si="346"/>
        <v>2218.6023410447892</v>
      </c>
      <c r="AI334">
        <f t="shared" si="347"/>
        <v>1758.8169505003686</v>
      </c>
      <c r="AJ334">
        <f t="shared" si="348"/>
        <v>1171.537359840293</v>
      </c>
      <c r="AK334">
        <f t="shared" si="349"/>
        <v>335.16657960258863</v>
      </c>
      <c r="AL334">
        <f t="shared" si="350"/>
        <v>336.03393437099936</v>
      </c>
      <c r="AN334">
        <f t="shared" si="304"/>
        <v>605.88427708287361</v>
      </c>
      <c r="AO334">
        <f t="shared" si="351"/>
        <v>1072.0678908244477</v>
      </c>
      <c r="AP334">
        <f t="shared" si="352"/>
        <v>3315.1985528888817</v>
      </c>
      <c r="AQ334">
        <f t="shared" si="353"/>
        <v>2117.2832355524038</v>
      </c>
      <c r="AR334">
        <f t="shared" si="354"/>
        <v>1678.4953187898282</v>
      </c>
      <c r="AS334">
        <f t="shared" si="355"/>
        <v>1118.0356070361649</v>
      </c>
      <c r="AT334">
        <f t="shared" si="356"/>
        <v>319.86019620614599</v>
      </c>
      <c r="AU334">
        <f t="shared" si="357"/>
        <v>320.68794062724294</v>
      </c>
      <c r="AW334">
        <f t="shared" si="305"/>
        <v>578.21475994372372</v>
      </c>
      <c r="AX334">
        <f t="shared" si="358"/>
        <v>1023.1087050500297</v>
      </c>
      <c r="AY334">
        <f t="shared" si="359"/>
        <v>3163.8000983515039</v>
      </c>
      <c r="AZ334">
        <f t="shared" si="360"/>
        <v>2020.5911658116027</v>
      </c>
      <c r="BA334">
        <f t="shared" si="361"/>
        <v>1601.8418112671607</v>
      </c>
      <c r="BB334">
        <f t="shared" si="362"/>
        <v>1066.9771875132728</v>
      </c>
      <c r="BC334">
        <f t="shared" si="363"/>
        <v>305.25282394742135</v>
      </c>
      <c r="BD334">
        <f t="shared" si="364"/>
        <v>306.04276694452915</v>
      </c>
      <c r="BF334">
        <f t="shared" si="306"/>
        <v>551.80884358505955</v>
      </c>
      <c r="BG334">
        <f t="shared" si="365"/>
        <v>976.38536838874847</v>
      </c>
      <c r="BH334">
        <f t="shared" si="366"/>
        <v>3019.3156497346363</v>
      </c>
      <c r="BI334">
        <f t="shared" si="367"/>
        <v>1928.3147920215772</v>
      </c>
      <c r="BJ334">
        <f t="shared" si="368"/>
        <v>1528.6888864053867</v>
      </c>
      <c r="BK334">
        <f t="shared" si="369"/>
        <v>1018.2506490005173</v>
      </c>
      <c r="BL334">
        <f t="shared" si="370"/>
        <v>291.31253550133226</v>
      </c>
      <c r="BM334">
        <f t="shared" si="371"/>
        <v>292.06640337522498</v>
      </c>
    </row>
    <row r="335" spans="1:65" hidden="1" x14ac:dyDescent="0.35">
      <c r="A335" s="9">
        <v>42</v>
      </c>
      <c r="B335" s="16">
        <f t="shared" ref="B335:I335" si="420">V335+AE335+AN335+AW335+BF335+B205</f>
        <v>3126.401812121474</v>
      </c>
      <c r="C335" s="16">
        <f t="shared" si="420"/>
        <v>5524.529971296839</v>
      </c>
      <c r="D335" s="16">
        <f t="shared" si="420"/>
        <v>17111.018809490113</v>
      </c>
      <c r="E335" s="16">
        <f t="shared" si="420"/>
        <v>11087.779943057365</v>
      </c>
      <c r="F335" s="16">
        <f t="shared" si="420"/>
        <v>8947.1576369219674</v>
      </c>
      <c r="G335" s="16">
        <f t="shared" si="420"/>
        <v>6125.4101611789929</v>
      </c>
      <c r="H335" s="16">
        <f t="shared" si="420"/>
        <v>1820.0835889030568</v>
      </c>
      <c r="I335" s="16">
        <f t="shared" si="420"/>
        <v>1888.579163758915</v>
      </c>
      <c r="J335" s="16">
        <f t="shared" si="293"/>
        <v>55630.961086728727</v>
      </c>
      <c r="L335" s="9">
        <v>42</v>
      </c>
      <c r="M335" s="9">
        <f t="shared" ref="M335:T335" si="421">M140</f>
        <v>359.04070235219035</v>
      </c>
      <c r="N335" s="9">
        <f t="shared" si="421"/>
        <v>634.39522596063682</v>
      </c>
      <c r="O335" s="9">
        <f t="shared" si="421"/>
        <v>1965.2754234014631</v>
      </c>
      <c r="P335" s="9">
        <f t="shared" si="421"/>
        <v>1274.1895602273212</v>
      </c>
      <c r="Q335" s="9">
        <f t="shared" si="421"/>
        <v>1028.530132302139</v>
      </c>
      <c r="R335" s="9">
        <f t="shared" si="421"/>
        <v>699.1845256332125</v>
      </c>
      <c r="S335" s="9">
        <f t="shared" si="421"/>
        <v>205.166115629823</v>
      </c>
      <c r="T335" s="9">
        <f t="shared" si="421"/>
        <v>207.86566978284711</v>
      </c>
      <c r="V335">
        <f t="shared" si="302"/>
        <v>681.1763432764302</v>
      </c>
      <c r="W335">
        <f t="shared" si="337"/>
        <v>1205.291692221921</v>
      </c>
      <c r="X335">
        <f t="shared" si="338"/>
        <v>3727.1718592282887</v>
      </c>
      <c r="Y335">
        <f t="shared" si="339"/>
        <v>2380.3939244272597</v>
      </c>
      <c r="Z335">
        <f t="shared" si="340"/>
        <v>1887.0786826895521</v>
      </c>
      <c r="AA335">
        <f t="shared" si="341"/>
        <v>1256.9717257708403</v>
      </c>
      <c r="AB335">
        <f t="shared" si="342"/>
        <v>359.60860357758054</v>
      </c>
      <c r="AC335">
        <f t="shared" si="343"/>
        <v>360.539210195473</v>
      </c>
      <c r="AE335">
        <f t="shared" si="303"/>
        <v>650.06839018006258</v>
      </c>
      <c r="AF335">
        <f t="shared" si="344"/>
        <v>1150.2484456394932</v>
      </c>
      <c r="AG335">
        <f t="shared" si="345"/>
        <v>3556.9594193462954</v>
      </c>
      <c r="AH335">
        <f t="shared" si="346"/>
        <v>2271.6861231613084</v>
      </c>
      <c r="AI335">
        <f t="shared" si="347"/>
        <v>1800.8995959821336</v>
      </c>
      <c r="AJ335">
        <f t="shared" si="348"/>
        <v>1199.5683560730163</v>
      </c>
      <c r="AK335">
        <f t="shared" si="349"/>
        <v>343.18600217111623</v>
      </c>
      <c r="AL335">
        <f t="shared" si="350"/>
        <v>344.07410985711499</v>
      </c>
      <c r="AN335">
        <f t="shared" si="304"/>
        <v>620.38107466648103</v>
      </c>
      <c r="AO335">
        <f t="shared" si="351"/>
        <v>1097.718913300215</v>
      </c>
      <c r="AP335">
        <f t="shared" si="352"/>
        <v>3394.5202388750076</v>
      </c>
      <c r="AQ335">
        <f t="shared" si="353"/>
        <v>2167.9427882985965</v>
      </c>
      <c r="AR335">
        <f t="shared" si="354"/>
        <v>1718.6561346450985</v>
      </c>
      <c r="AS335">
        <f t="shared" si="355"/>
        <v>1144.786483438229</v>
      </c>
      <c r="AT335">
        <f t="shared" si="356"/>
        <v>327.51338790436728</v>
      </c>
      <c r="AU335">
        <f t="shared" si="357"/>
        <v>328.36093749912112</v>
      </c>
      <c r="AW335">
        <f t="shared" si="305"/>
        <v>592.04951851329872</v>
      </c>
      <c r="AX335">
        <f t="shared" si="358"/>
        <v>1047.5882979372388</v>
      </c>
      <c r="AY335">
        <f t="shared" si="359"/>
        <v>3239.4993256201928</v>
      </c>
      <c r="AZ335">
        <f t="shared" si="360"/>
        <v>2068.9372006820031</v>
      </c>
      <c r="BA335">
        <f t="shared" si="361"/>
        <v>1640.1685650284944</v>
      </c>
      <c r="BB335">
        <f t="shared" si="362"/>
        <v>1092.5063972747189</v>
      </c>
      <c r="BC335">
        <f t="shared" si="363"/>
        <v>312.55651007678364</v>
      </c>
      <c r="BD335">
        <f t="shared" si="364"/>
        <v>313.36535378588604</v>
      </c>
      <c r="BF335">
        <f t="shared" si="306"/>
        <v>565.01180176439163</v>
      </c>
      <c r="BG335">
        <f t="shared" si="365"/>
        <v>999.74703671938903</v>
      </c>
      <c r="BH335">
        <f t="shared" si="366"/>
        <v>3091.5578740430697</v>
      </c>
      <c r="BI335">
        <f t="shared" si="367"/>
        <v>1974.4529789165899</v>
      </c>
      <c r="BJ335">
        <f t="shared" si="368"/>
        <v>1565.2653488362737</v>
      </c>
      <c r="BK335">
        <f t="shared" si="369"/>
        <v>1042.613918256895</v>
      </c>
      <c r="BL335">
        <f t="shared" si="370"/>
        <v>298.28267972437681</v>
      </c>
      <c r="BM335">
        <f t="shared" si="371"/>
        <v>299.05458515987709</v>
      </c>
    </row>
    <row r="336" spans="1:65" hidden="1" x14ac:dyDescent="0.35">
      <c r="A336" s="9">
        <v>43</v>
      </c>
      <c r="B336" s="16">
        <f t="shared" ref="B336:I336" si="422">V336+AE336+AN336+AW336+BF336+B206</f>
        <v>3201.2062357422014</v>
      </c>
      <c r="C336" s="16">
        <f t="shared" si="422"/>
        <v>5656.7136407157768</v>
      </c>
      <c r="D336" s="16">
        <f t="shared" si="422"/>
        <v>17520.42871846952</v>
      </c>
      <c r="E336" s="16">
        <f t="shared" si="422"/>
        <v>11353.073862332238</v>
      </c>
      <c r="F336" s="16">
        <f t="shared" si="422"/>
        <v>9161.2336861097938</v>
      </c>
      <c r="G336" s="16">
        <f t="shared" si="422"/>
        <v>6271.9621740677885</v>
      </c>
      <c r="H336" s="16">
        <f t="shared" si="422"/>
        <v>1863.635878389882</v>
      </c>
      <c r="I336" s="16">
        <f t="shared" si="422"/>
        <v>1933.8087535113455</v>
      </c>
      <c r="J336" s="16">
        <f t="shared" si="293"/>
        <v>56962.06294933855</v>
      </c>
      <c r="L336" s="9">
        <v>43</v>
      </c>
      <c r="M336" s="9">
        <f t="shared" ref="M336:T336" si="423">M141</f>
        <v>367.63135334850978</v>
      </c>
      <c r="N336" s="9">
        <f t="shared" si="423"/>
        <v>649.5741957661636</v>
      </c>
      <c r="O336" s="9">
        <f t="shared" si="423"/>
        <v>2012.297934118159</v>
      </c>
      <c r="P336" s="9">
        <f t="shared" si="423"/>
        <v>1304.6766825601239</v>
      </c>
      <c r="Q336" s="9">
        <f t="shared" si="423"/>
        <v>1053.1394407953549</v>
      </c>
      <c r="R336" s="9">
        <f t="shared" si="423"/>
        <v>715.91368809972926</v>
      </c>
      <c r="S336" s="9">
        <f t="shared" si="423"/>
        <v>210.07505905629125</v>
      </c>
      <c r="T336" s="9">
        <f t="shared" si="423"/>
        <v>212.83920457018993</v>
      </c>
      <c r="V336">
        <f t="shared" si="302"/>
        <v>697.47462977629243</v>
      </c>
      <c r="W336">
        <f t="shared" si="337"/>
        <v>1234.130317505425</v>
      </c>
      <c r="X336">
        <f t="shared" si="338"/>
        <v>3816.3506972715149</v>
      </c>
      <c r="Y336">
        <f t="shared" si="339"/>
        <v>2437.3488415288102</v>
      </c>
      <c r="Z336">
        <f t="shared" si="340"/>
        <v>1932.2302052311616</v>
      </c>
      <c r="AA336">
        <f t="shared" si="341"/>
        <v>1287.0468825356395</v>
      </c>
      <c r="AB336">
        <f t="shared" si="342"/>
        <v>368.21284256323219</v>
      </c>
      <c r="AC336">
        <f t="shared" si="343"/>
        <v>369.16571550529579</v>
      </c>
      <c r="AE336">
        <f t="shared" si="303"/>
        <v>665.62236672824633</v>
      </c>
      <c r="AF336">
        <f t="shared" si="344"/>
        <v>1177.7700689307071</v>
      </c>
      <c r="AG336">
        <f t="shared" si="345"/>
        <v>3642.065639287292</v>
      </c>
      <c r="AH336">
        <f t="shared" si="346"/>
        <v>2326.040023794284</v>
      </c>
      <c r="AI336">
        <f t="shared" si="347"/>
        <v>1843.9891393358428</v>
      </c>
      <c r="AJ336">
        <f t="shared" si="348"/>
        <v>1228.2700409219283</v>
      </c>
      <c r="AK336">
        <f t="shared" si="349"/>
        <v>351.39730287434833</v>
      </c>
      <c r="AL336">
        <f t="shared" si="350"/>
        <v>352.30666002629403</v>
      </c>
      <c r="AN336">
        <f t="shared" si="304"/>
        <v>635.2247324232718</v>
      </c>
      <c r="AO336">
        <f t="shared" si="351"/>
        <v>1123.983679469854</v>
      </c>
      <c r="AP336">
        <f t="shared" si="352"/>
        <v>3475.739829110651</v>
      </c>
      <c r="AQ336">
        <f t="shared" si="353"/>
        <v>2219.8144557299524</v>
      </c>
      <c r="AR336">
        <f t="shared" si="354"/>
        <v>1759.7778653136163</v>
      </c>
      <c r="AS336">
        <f t="shared" si="355"/>
        <v>1172.1774197556226</v>
      </c>
      <c r="AT336">
        <f t="shared" si="356"/>
        <v>335.34969503774175</v>
      </c>
      <c r="AU336">
        <f t="shared" si="357"/>
        <v>336.21752367811803</v>
      </c>
      <c r="AW336">
        <f t="shared" si="305"/>
        <v>606.21529658988993</v>
      </c>
      <c r="AX336">
        <f t="shared" si="358"/>
        <v>1072.6536056187269</v>
      </c>
      <c r="AY336">
        <f t="shared" si="359"/>
        <v>3317.0097822476</v>
      </c>
      <c r="AZ336">
        <f t="shared" si="360"/>
        <v>2118.4399944902998</v>
      </c>
      <c r="BA336">
        <f t="shared" si="361"/>
        <v>1679.4123498367962</v>
      </c>
      <c r="BB336">
        <f t="shared" si="362"/>
        <v>1118.6464403564739</v>
      </c>
      <c r="BC336">
        <f t="shared" si="363"/>
        <v>320.03494899057546</v>
      </c>
      <c r="BD336">
        <f t="shared" si="364"/>
        <v>320.86314564250358</v>
      </c>
      <c r="BF336">
        <f t="shared" si="306"/>
        <v>578.53066013884518</v>
      </c>
      <c r="BG336">
        <f t="shared" si="365"/>
        <v>1023.6676673283139</v>
      </c>
      <c r="BH336">
        <f t="shared" si="366"/>
        <v>3165.5285998316313</v>
      </c>
      <c r="BI336">
        <f t="shared" si="367"/>
        <v>2021.6950897992965</v>
      </c>
      <c r="BJ336">
        <f t="shared" si="368"/>
        <v>1602.7169569323842</v>
      </c>
      <c r="BK336">
        <f t="shared" si="369"/>
        <v>1067.5601577658069</v>
      </c>
      <c r="BL336">
        <f t="shared" si="370"/>
        <v>305.41959490058025</v>
      </c>
      <c r="BM336">
        <f t="shared" si="371"/>
        <v>306.2099694728816</v>
      </c>
    </row>
    <row r="337" spans="1:65" hidden="1" x14ac:dyDescent="0.35">
      <c r="A337" s="9">
        <v>44</v>
      </c>
      <c r="B337" s="16">
        <f t="shared" ref="B337:I337" si="424">V337+AE337+AN337+AW337+BF337+B207</f>
        <v>3277.8004751319345</v>
      </c>
      <c r="C337" s="16">
        <f t="shared" si="424"/>
        <v>5792.060017951806</v>
      </c>
      <c r="D337" s="16">
        <f t="shared" si="424"/>
        <v>17939.634417637189</v>
      </c>
      <c r="E337" s="16">
        <f t="shared" si="424"/>
        <v>11624.715325529818</v>
      </c>
      <c r="F337" s="16">
        <f t="shared" si="424"/>
        <v>9380.4317737098481</v>
      </c>
      <c r="G337" s="16">
        <f t="shared" si="424"/>
        <v>6422.0229903897134</v>
      </c>
      <c r="H337" s="16">
        <f t="shared" si="424"/>
        <v>1908.2293577273547</v>
      </c>
      <c r="I337" s="16">
        <f t="shared" si="424"/>
        <v>1980.1131803320034</v>
      </c>
      <c r="J337" s="16">
        <f t="shared" si="293"/>
        <v>58325.007538409664</v>
      </c>
      <c r="L337" s="9">
        <v>44</v>
      </c>
      <c r="M337" s="9">
        <f t="shared" ref="M337:T337" si="425">M142</f>
        <v>376.42755007838275</v>
      </c>
      <c r="N337" s="9">
        <f t="shared" si="425"/>
        <v>665.11634788285653</v>
      </c>
      <c r="O337" s="9">
        <f t="shared" si="425"/>
        <v>2060.4455372711482</v>
      </c>
      <c r="P337" s="9">
        <f t="shared" si="425"/>
        <v>1335.8932604285453</v>
      </c>
      <c r="Q337" s="9">
        <f t="shared" si="425"/>
        <v>1078.3375682696526</v>
      </c>
      <c r="R337" s="9">
        <f t="shared" si="425"/>
        <v>733.04312383685033</v>
      </c>
      <c r="S337" s="9">
        <f t="shared" si="425"/>
        <v>215.10145718764724</v>
      </c>
      <c r="T337" s="9">
        <f t="shared" si="425"/>
        <v>217.93173951906377</v>
      </c>
      <c r="V337">
        <f t="shared" si="302"/>
        <v>714.16288011656491</v>
      </c>
      <c r="W337">
        <f t="shared" si="337"/>
        <v>1263.6589552677135</v>
      </c>
      <c r="X337">
        <f t="shared" si="338"/>
        <v>3907.6632885879444</v>
      </c>
      <c r="Y337">
        <f t="shared" si="339"/>
        <v>2495.6665005482532</v>
      </c>
      <c r="Z337">
        <f t="shared" si="340"/>
        <v>1978.4620536788625</v>
      </c>
      <c r="AA337">
        <f t="shared" si="341"/>
        <v>1317.8416378690963</v>
      </c>
      <c r="AB337">
        <f t="shared" si="342"/>
        <v>377.0229523978644</v>
      </c>
      <c r="AC337">
        <f t="shared" si="343"/>
        <v>377.99862442325059</v>
      </c>
      <c r="AE337">
        <f t="shared" si="303"/>
        <v>681.54849825226938</v>
      </c>
      <c r="AF337">
        <f t="shared" si="344"/>
        <v>1205.950193218066</v>
      </c>
      <c r="AG337">
        <f t="shared" si="345"/>
        <v>3729.2081682794033</v>
      </c>
      <c r="AH337">
        <f t="shared" si="346"/>
        <v>2381.6944326615471</v>
      </c>
      <c r="AI337">
        <f t="shared" si="347"/>
        <v>1888.1096722835018</v>
      </c>
      <c r="AJ337">
        <f t="shared" si="348"/>
        <v>1257.6584617287838</v>
      </c>
      <c r="AK337">
        <f t="shared" si="349"/>
        <v>359.80507271879026</v>
      </c>
      <c r="AL337">
        <f t="shared" si="350"/>
        <v>360.73618776579491</v>
      </c>
      <c r="AN337">
        <f t="shared" si="304"/>
        <v>650.42354957575913</v>
      </c>
      <c r="AO337">
        <f t="shared" si="351"/>
        <v>1150.8768742002806</v>
      </c>
      <c r="AP337">
        <f t="shared" si="352"/>
        <v>3558.9027341989713</v>
      </c>
      <c r="AQ337">
        <f t="shared" si="353"/>
        <v>2272.927239762118</v>
      </c>
      <c r="AR337">
        <f t="shared" si="354"/>
        <v>1801.8835023247293</v>
      </c>
      <c r="AS337">
        <f t="shared" si="355"/>
        <v>1200.2237303387756</v>
      </c>
      <c r="AT337">
        <f t="shared" si="356"/>
        <v>343.37349895604501</v>
      </c>
      <c r="AU337">
        <f t="shared" si="357"/>
        <v>344.26209185220597</v>
      </c>
      <c r="AW337">
        <f t="shared" si="305"/>
        <v>620.72001450658081</v>
      </c>
      <c r="AX337">
        <f t="shared" si="358"/>
        <v>1098.3186425442905</v>
      </c>
      <c r="AY337">
        <f t="shared" si="359"/>
        <v>3396.3748056791255</v>
      </c>
      <c r="AZ337">
        <f t="shared" si="360"/>
        <v>2169.1272251101263</v>
      </c>
      <c r="BA337">
        <f t="shared" si="361"/>
        <v>1719.5951075752064</v>
      </c>
      <c r="BB337">
        <f t="shared" si="362"/>
        <v>1145.4119300560483</v>
      </c>
      <c r="BC337">
        <f t="shared" si="363"/>
        <v>327.69232201415861</v>
      </c>
      <c r="BD337">
        <f t="shared" si="364"/>
        <v>328.5403346603108</v>
      </c>
      <c r="BF337">
        <f t="shared" si="306"/>
        <v>592.37297836436755</v>
      </c>
      <c r="BG337">
        <f t="shared" si="365"/>
        <v>1048.1606364735203</v>
      </c>
      <c r="BH337">
        <f t="shared" si="366"/>
        <v>3241.2691910396156</v>
      </c>
      <c r="BI337">
        <f t="shared" si="367"/>
        <v>2070.0675421447982</v>
      </c>
      <c r="BJ337">
        <f t="shared" si="368"/>
        <v>1641.0646533845902</v>
      </c>
      <c r="BK337">
        <f t="shared" si="369"/>
        <v>1093.1032990611402</v>
      </c>
      <c r="BL337">
        <f t="shared" si="370"/>
        <v>312.72727194557785</v>
      </c>
      <c r="BM337">
        <f t="shared" si="371"/>
        <v>313.53655755769262</v>
      </c>
    </row>
    <row r="338" spans="1:65" hidden="1" x14ac:dyDescent="0.35">
      <c r="A338" s="9">
        <v>45</v>
      </c>
      <c r="B338" s="16">
        <f t="shared" ref="B338:I338" si="426">V338+AE338+AN338+AW338+BF338+B208</f>
        <v>3356.2273565349542</v>
      </c>
      <c r="C338" s="16">
        <f t="shared" si="426"/>
        <v>5930.6447789770864</v>
      </c>
      <c r="D338" s="16">
        <f t="shared" si="426"/>
        <v>18368.870297607496</v>
      </c>
      <c r="E338" s="16">
        <f t="shared" si="426"/>
        <v>11902.856226433045</v>
      </c>
      <c r="F338" s="16">
        <f t="shared" si="426"/>
        <v>9604.8744805402148</v>
      </c>
      <c r="G338" s="16">
        <f t="shared" si="426"/>
        <v>6575.6759597333994</v>
      </c>
      <c r="H338" s="16">
        <f t="shared" si="426"/>
        <v>1953.8891396528043</v>
      </c>
      <c r="I338" s="16">
        <f t="shared" si="426"/>
        <v>2027.5194117768735</v>
      </c>
      <c r="J338" s="16">
        <f t="shared" si="293"/>
        <v>59720.557651255884</v>
      </c>
      <c r="L338" s="9">
        <v>45</v>
      </c>
      <c r="M338" s="9">
        <f t="shared" ref="M338:T338" si="427">M143</f>
        <v>385.43421056823132</v>
      </c>
      <c r="N338" s="9">
        <f t="shared" si="427"/>
        <v>681.03037205664907</v>
      </c>
      <c r="O338" s="9">
        <f t="shared" si="427"/>
        <v>2109.7451525840033</v>
      </c>
      <c r="P338" s="9">
        <f t="shared" si="427"/>
        <v>1367.8567472797372</v>
      </c>
      <c r="Q338" s="9">
        <f t="shared" si="427"/>
        <v>1104.1386032067376</v>
      </c>
      <c r="R338" s="9">
        <f t="shared" si="427"/>
        <v>750.58241005392381</v>
      </c>
      <c r="S338" s="9">
        <f t="shared" si="427"/>
        <v>220.24812032470356</v>
      </c>
      <c r="T338" s="9">
        <f t="shared" si="427"/>
        <v>223.14612190792346</v>
      </c>
      <c r="V338">
        <f t="shared" si="302"/>
        <v>731.25042483619495</v>
      </c>
      <c r="W338">
        <f t="shared" si="337"/>
        <v>1293.8941152146626</v>
      </c>
      <c r="X338">
        <f t="shared" si="338"/>
        <v>4001.1606868034669</v>
      </c>
      <c r="Y338">
        <f t="shared" si="339"/>
        <v>2555.3795073716274</v>
      </c>
      <c r="Z338">
        <f t="shared" si="340"/>
        <v>2025.80007664193</v>
      </c>
      <c r="AA338">
        <f t="shared" si="341"/>
        <v>1349.373209373789</v>
      </c>
      <c r="AB338">
        <f t="shared" si="342"/>
        <v>386.04385888683498</v>
      </c>
      <c r="AC338">
        <f t="shared" si="343"/>
        <v>387.04287550185137</v>
      </c>
      <c r="AE338">
        <f t="shared" si="303"/>
        <v>697.85568918441709</v>
      </c>
      <c r="AF338">
        <f t="shared" si="344"/>
        <v>1234.8045742428897</v>
      </c>
      <c r="AG338">
        <f t="shared" si="345"/>
        <v>3818.4357284336738</v>
      </c>
      <c r="AH338">
        <f t="shared" si="346"/>
        <v>2438.6804666049002</v>
      </c>
      <c r="AI338">
        <f t="shared" si="347"/>
        <v>1933.2858629811822</v>
      </c>
      <c r="AJ338">
        <f t="shared" si="348"/>
        <v>1287.7500497989399</v>
      </c>
      <c r="AK338">
        <f t="shared" si="349"/>
        <v>368.41401255832733</v>
      </c>
      <c r="AL338">
        <f t="shared" si="350"/>
        <v>369.36740609452272</v>
      </c>
      <c r="AN338">
        <f t="shared" si="304"/>
        <v>665.98602391401425</v>
      </c>
      <c r="AO338">
        <f t="shared" si="351"/>
        <v>1178.4135337091734</v>
      </c>
      <c r="AP338">
        <f t="shared" si="352"/>
        <v>3644.0554512391873</v>
      </c>
      <c r="AQ338">
        <f t="shared" si="353"/>
        <v>2327.3108362118323</v>
      </c>
      <c r="AR338">
        <f t="shared" si="354"/>
        <v>1844.9965873041156</v>
      </c>
      <c r="AS338">
        <f t="shared" si="355"/>
        <v>1228.9410960337796</v>
      </c>
      <c r="AT338">
        <f t="shared" si="356"/>
        <v>351.58928583741761</v>
      </c>
      <c r="AU338">
        <f t="shared" si="357"/>
        <v>352.49913980900044</v>
      </c>
      <c r="AW338">
        <f t="shared" si="305"/>
        <v>635.57178204116997</v>
      </c>
      <c r="AX338">
        <f t="shared" si="358"/>
        <v>1124.5977583722854</v>
      </c>
      <c r="AY338">
        <f t="shared" si="359"/>
        <v>3477.6387699390484</v>
      </c>
      <c r="AZ338">
        <f t="shared" si="360"/>
        <v>2221.0272324361222</v>
      </c>
      <c r="BA338">
        <f t="shared" si="361"/>
        <v>1760.7393049499678</v>
      </c>
      <c r="BB338">
        <f t="shared" si="362"/>
        <v>1172.8178301974119</v>
      </c>
      <c r="BC338">
        <f t="shared" si="363"/>
        <v>335.53291048510175</v>
      </c>
      <c r="BD338">
        <f t="shared" si="364"/>
        <v>336.40121325625836</v>
      </c>
      <c r="BF338">
        <f t="shared" si="306"/>
        <v>606.54649643547418</v>
      </c>
      <c r="BG338">
        <f t="shared" si="365"/>
        <v>1073.2396395089054</v>
      </c>
      <c r="BH338">
        <f t="shared" si="366"/>
        <v>3318.8219983593708</v>
      </c>
      <c r="BI338">
        <f t="shared" si="367"/>
        <v>2119.5973836274625</v>
      </c>
      <c r="BJ338">
        <f t="shared" si="368"/>
        <v>1680.3298804798983</v>
      </c>
      <c r="BK338">
        <f t="shared" si="369"/>
        <v>1119.2576145585942</v>
      </c>
      <c r="BL338">
        <f t="shared" si="370"/>
        <v>320.20979697986826</v>
      </c>
      <c r="BM338">
        <f t="shared" si="371"/>
        <v>321.03844610900171</v>
      </c>
    </row>
    <row r="339" spans="1:65" hidden="1" x14ac:dyDescent="0.35">
      <c r="A339" s="9">
        <v>46</v>
      </c>
      <c r="B339" s="16">
        <f t="shared" ref="B339:I339" si="428">V339+AE339+AN339+AW339+BF339+B209</f>
        <v>3436.5307302093656</v>
      </c>
      <c r="C339" s="16">
        <f t="shared" si="428"/>
        <v>6072.5454093839116</v>
      </c>
      <c r="D339" s="16">
        <f t="shared" si="428"/>
        <v>18808.376353625787</v>
      </c>
      <c r="E339" s="16">
        <f t="shared" si="428"/>
        <v>12187.652087382319</v>
      </c>
      <c r="F339" s="16">
        <f t="shared" si="428"/>
        <v>9834.6873119633547</v>
      </c>
      <c r="G339" s="16">
        <f t="shared" si="428"/>
        <v>6733.0065837785678</v>
      </c>
      <c r="H339" s="16">
        <f t="shared" si="428"/>
        <v>2000.6408924037439</v>
      </c>
      <c r="I339" s="16">
        <f t="shared" si="428"/>
        <v>2076.054855402926</v>
      </c>
      <c r="J339" s="16">
        <f t="shared" si="293"/>
        <v>61149.494224149967</v>
      </c>
      <c r="L339" s="9">
        <v>46</v>
      </c>
      <c r="M339" s="9">
        <f t="shared" ref="M339:T339" si="429">M144</f>
        <v>394.65637051650822</v>
      </c>
      <c r="N339" s="9">
        <f t="shared" si="429"/>
        <v>697.32516595022105</v>
      </c>
      <c r="O339" s="9">
        <f t="shared" si="429"/>
        <v>2160.2243438798346</v>
      </c>
      <c r="P339" s="9">
        <f t="shared" si="429"/>
        <v>1400.5850141638477</v>
      </c>
      <c r="Q339" s="9">
        <f t="shared" si="429"/>
        <v>1130.5569711788692</v>
      </c>
      <c r="R339" s="9">
        <f t="shared" si="429"/>
        <v>768.54135311109462</v>
      </c>
      <c r="S339" s="9">
        <f t="shared" si="429"/>
        <v>225.51792600943321</v>
      </c>
      <c r="T339" s="9">
        <f t="shared" si="429"/>
        <v>228.4852671411364</v>
      </c>
      <c r="V339">
        <f t="shared" si="302"/>
        <v>748.74681772291945</v>
      </c>
      <c r="W339">
        <f t="shared" si="337"/>
        <v>1324.8527020745441</v>
      </c>
      <c r="X339">
        <f t="shared" si="338"/>
        <v>4096.8951670875804</v>
      </c>
      <c r="Y339">
        <f t="shared" si="339"/>
        <v>2616.5212480354689</v>
      </c>
      <c r="Z339">
        <f t="shared" si="340"/>
        <v>2074.2707412009604</v>
      </c>
      <c r="AA339">
        <f t="shared" si="341"/>
        <v>1381.6592266123689</v>
      </c>
      <c r="AB339">
        <f t="shared" si="342"/>
        <v>395.28060569365465</v>
      </c>
      <c r="AC339">
        <f t="shared" si="343"/>
        <v>396.30352545676249</v>
      </c>
      <c r="AE339">
        <f t="shared" si="303"/>
        <v>714.55305701030613</v>
      </c>
      <c r="AF339">
        <f t="shared" si="344"/>
        <v>1264.349344728776</v>
      </c>
      <c r="AG339">
        <f t="shared" si="345"/>
        <v>3909.7982076185704</v>
      </c>
      <c r="AH339">
        <f t="shared" si="346"/>
        <v>2497.0299869882638</v>
      </c>
      <c r="AI339">
        <f t="shared" si="347"/>
        <v>1979.5429698115561</v>
      </c>
      <c r="AJ339">
        <f t="shared" si="348"/>
        <v>1318.5616295863645</v>
      </c>
      <c r="AK339">
        <f t="shared" si="349"/>
        <v>377.22893572258113</v>
      </c>
      <c r="AL339">
        <f t="shared" si="350"/>
        <v>378.20514079818702</v>
      </c>
      <c r="AN339">
        <f t="shared" si="304"/>
        <v>681.92085654921561</v>
      </c>
      <c r="AO339">
        <f t="shared" si="351"/>
        <v>1206.6090539760314</v>
      </c>
      <c r="AP339">
        <f t="shared" si="352"/>
        <v>3731.245589836431</v>
      </c>
      <c r="AQ339">
        <f t="shared" si="353"/>
        <v>2382.995651408366</v>
      </c>
      <c r="AR339">
        <f t="shared" si="354"/>
        <v>1889.1412251426486</v>
      </c>
      <c r="AS339">
        <f t="shared" si="355"/>
        <v>1258.3455729163597</v>
      </c>
      <c r="AT339">
        <f t="shared" si="356"/>
        <v>360.0016491978725</v>
      </c>
      <c r="AU339">
        <f t="shared" si="357"/>
        <v>360.93327295176158</v>
      </c>
      <c r="AW339">
        <f t="shared" si="305"/>
        <v>650.778902977592</v>
      </c>
      <c r="AX339">
        <f t="shared" si="358"/>
        <v>1151.5056460407295</v>
      </c>
      <c r="AY339">
        <f t="shared" si="359"/>
        <v>3560.8471105891176</v>
      </c>
      <c r="AZ339">
        <f t="shared" si="360"/>
        <v>2274.1690343239775</v>
      </c>
      <c r="BA339">
        <f t="shared" si="361"/>
        <v>1802.8679461270417</v>
      </c>
      <c r="BB339">
        <f t="shared" si="362"/>
        <v>1200.8794631155956</v>
      </c>
      <c r="BC339">
        <f t="shared" si="363"/>
        <v>343.56109816125968</v>
      </c>
      <c r="BD339">
        <f t="shared" si="364"/>
        <v>344.45017653262937</v>
      </c>
      <c r="BF339">
        <f t="shared" si="306"/>
        <v>621.05913923832213</v>
      </c>
      <c r="BG339">
        <f t="shared" si="365"/>
        <v>1098.9186989405953</v>
      </c>
      <c r="BH339">
        <f t="shared" si="366"/>
        <v>3398.2303841492098</v>
      </c>
      <c r="BI339">
        <f t="shared" si="367"/>
        <v>2170.3123080317923</v>
      </c>
      <c r="BJ339">
        <f t="shared" si="368"/>
        <v>1720.5345927149331</v>
      </c>
      <c r="BK339">
        <f t="shared" si="369"/>
        <v>1146.0377223780029</v>
      </c>
      <c r="BL339">
        <f t="shared" si="370"/>
        <v>327.87135373248498</v>
      </c>
      <c r="BM339">
        <f t="shared" si="371"/>
        <v>328.71982968263006</v>
      </c>
    </row>
    <row r="340" spans="1:65" hidden="1" x14ac:dyDescent="0.35">
      <c r="A340" s="9">
        <v>47</v>
      </c>
      <c r="B340" s="16">
        <f t="shared" ref="B340:I340" si="430">V340+AE340+AN340+AW340+BF340+B210</f>
        <v>3518.7554951778425</v>
      </c>
      <c r="C340" s="16">
        <f t="shared" si="430"/>
        <v>6217.8412480828993</v>
      </c>
      <c r="D340" s="16">
        <f t="shared" si="430"/>
        <v>19258.398320994089</v>
      </c>
      <c r="E340" s="16">
        <f t="shared" si="430"/>
        <v>12479.262147959053</v>
      </c>
      <c r="F340" s="16">
        <f t="shared" si="430"/>
        <v>10069.998770458918</v>
      </c>
      <c r="G340" s="16">
        <f t="shared" si="430"/>
        <v>6894.1025267613577</v>
      </c>
      <c r="H340" s="16">
        <f t="shared" si="430"/>
        <v>2048.510863068112</v>
      </c>
      <c r="I340" s="16">
        <f t="shared" si="430"/>
        <v>2125.7474014044928</v>
      </c>
      <c r="J340" s="16">
        <f t="shared" si="293"/>
        <v>62612.61677390676</v>
      </c>
      <c r="L340" s="9">
        <v>47</v>
      </c>
      <c r="M340" s="9">
        <f t="shared" ref="M340:T340" si="431">M145</f>
        <v>404.09918610919772</v>
      </c>
      <c r="N340" s="9">
        <f t="shared" si="431"/>
        <v>714.00984011775518</v>
      </c>
      <c r="O340" s="9">
        <f t="shared" si="431"/>
        <v>2211.9113344924508</v>
      </c>
      <c r="P340" s="9">
        <f t="shared" si="431"/>
        <v>1434.0963597258738</v>
      </c>
      <c r="Q340" s="9">
        <f t="shared" si="431"/>
        <v>1157.607442914318</v>
      </c>
      <c r="R340" s="9">
        <f t="shared" si="431"/>
        <v>786.92999400212159</v>
      </c>
      <c r="S340" s="9">
        <f t="shared" si="431"/>
        <v>230.91382063382721</v>
      </c>
      <c r="T340" s="9">
        <f t="shared" si="431"/>
        <v>233.95216037900929</v>
      </c>
      <c r="V340">
        <f t="shared" si="302"/>
        <v>766.66184115486885</v>
      </c>
      <c r="W340">
        <f t="shared" si="337"/>
        <v>1356.5520250496038</v>
      </c>
      <c r="X340">
        <f t="shared" si="338"/>
        <v>4194.9202553808773</v>
      </c>
      <c r="Y340">
        <f t="shared" si="339"/>
        <v>2679.125907393227</v>
      </c>
      <c r="Z340">
        <f t="shared" si="340"/>
        <v>2123.9011477058384</v>
      </c>
      <c r="AA340">
        <f t="shared" si="341"/>
        <v>1414.7177409643687</v>
      </c>
      <c r="AB340">
        <f t="shared" si="342"/>
        <v>404.7383571599421</v>
      </c>
      <c r="AC340">
        <f t="shared" si="343"/>
        <v>405.78575199405026</v>
      </c>
      <c r="AE340">
        <f t="shared" si="303"/>
        <v>731.6499373666129</v>
      </c>
      <c r="AF340">
        <f t="shared" si="344"/>
        <v>1294.6010234016601</v>
      </c>
      <c r="AG340">
        <f t="shared" si="345"/>
        <v>4003.3466873530751</v>
      </c>
      <c r="AH340">
        <f t="shared" si="346"/>
        <v>2556.7756175118666</v>
      </c>
      <c r="AI340">
        <f t="shared" si="347"/>
        <v>2026.9068555062581</v>
      </c>
      <c r="AJ340">
        <f t="shared" si="348"/>
        <v>1350.1104280993668</v>
      </c>
      <c r="AK340">
        <f t="shared" si="349"/>
        <v>386.25477070811792</v>
      </c>
      <c r="AL340">
        <f t="shared" si="350"/>
        <v>387.25433312747469</v>
      </c>
      <c r="AN340">
        <f t="shared" si="304"/>
        <v>698.23695677976082</v>
      </c>
      <c r="AO340">
        <f t="shared" si="351"/>
        <v>1235.4791993524036</v>
      </c>
      <c r="AP340">
        <f t="shared" si="352"/>
        <v>3820.5218987275002</v>
      </c>
      <c r="AQ340">
        <f t="shared" si="353"/>
        <v>2440.0128191983149</v>
      </c>
      <c r="AR340">
        <f t="shared" si="354"/>
        <v>1934.3420974771022</v>
      </c>
      <c r="AS340">
        <f t="shared" si="355"/>
        <v>1288.4536012513622</v>
      </c>
      <c r="AT340">
        <f t="shared" si="356"/>
        <v>368.6152924602269</v>
      </c>
      <c r="AU340">
        <f t="shared" si="357"/>
        <v>369.56920687497427</v>
      </c>
      <c r="AW340">
        <f t="shared" si="305"/>
        <v>666.34987976340381</v>
      </c>
      <c r="AX340">
        <f t="shared" si="358"/>
        <v>1179.0573500083806</v>
      </c>
      <c r="AY340">
        <f t="shared" si="359"/>
        <v>3646.0463502127745</v>
      </c>
      <c r="AZ340">
        <f t="shared" si="360"/>
        <v>2328.5823428661715</v>
      </c>
      <c r="BA340">
        <f t="shared" si="361"/>
        <v>1846.0045856348454</v>
      </c>
      <c r="BB340">
        <f t="shared" si="362"/>
        <v>1229.6125180159777</v>
      </c>
      <c r="BC340">
        <f t="shared" si="363"/>
        <v>351.78137367956606</v>
      </c>
      <c r="BD340">
        <f t="shared" si="364"/>
        <v>352.6917247421955</v>
      </c>
      <c r="BF340">
        <f t="shared" si="306"/>
        <v>635.91902110795706</v>
      </c>
      <c r="BG340">
        <f t="shared" si="365"/>
        <v>1125.2121724906624</v>
      </c>
      <c r="BH340">
        <f t="shared" si="366"/>
        <v>3479.5387473691635</v>
      </c>
      <c r="BI340">
        <f t="shared" si="367"/>
        <v>2222.2406711778849</v>
      </c>
      <c r="BJ340">
        <f t="shared" si="368"/>
        <v>1761.7012694209875</v>
      </c>
      <c r="BK340">
        <f t="shared" si="369"/>
        <v>1173.4585927467992</v>
      </c>
      <c r="BL340">
        <f t="shared" si="370"/>
        <v>335.71622594687233</v>
      </c>
      <c r="BM340">
        <f t="shared" si="371"/>
        <v>336.58500310762975</v>
      </c>
    </row>
    <row r="341" spans="1:65" hidden="1" x14ac:dyDescent="0.35">
      <c r="A341" s="9">
        <v>48</v>
      </c>
      <c r="B341" s="16">
        <f t="shared" ref="B341:I341" si="432">V341+AE341+AN341+AW341+BF341+B211</f>
        <v>3602.9476244751008</v>
      </c>
      <c r="C341" s="16">
        <f t="shared" si="432"/>
        <v>6366.613531889835</v>
      </c>
      <c r="D341" s="16">
        <f t="shared" si="432"/>
        <v>19719.187813225712</v>
      </c>
      <c r="E341" s="16">
        <f t="shared" si="432"/>
        <v>12777.849455170281</v>
      </c>
      <c r="F341" s="16">
        <f t="shared" si="432"/>
        <v>10310.940429117782</v>
      </c>
      <c r="G341" s="16">
        <f t="shared" si="432"/>
        <v>7059.0536368541616</v>
      </c>
      <c r="H341" s="16">
        <f t="shared" si="432"/>
        <v>2097.5258993160514</v>
      </c>
      <c r="I341" s="16">
        <f t="shared" si="432"/>
        <v>2176.625461594715</v>
      </c>
      <c r="J341" s="16">
        <f t="shared" si="293"/>
        <v>64110.743851643645</v>
      </c>
      <c r="L341" s="9">
        <v>48</v>
      </c>
      <c r="M341" s="9">
        <f t="shared" ref="M341:T341" si="433">M146</f>
        <v>413.76793690268187</v>
      </c>
      <c r="N341" s="9">
        <f t="shared" si="433"/>
        <v>731.09372309872344</v>
      </c>
      <c r="O341" s="9">
        <f t="shared" si="433"/>
        <v>2264.8350230462588</v>
      </c>
      <c r="P341" s="9">
        <f t="shared" si="433"/>
        <v>1468.4095204365844</v>
      </c>
      <c r="Q341" s="9">
        <f t="shared" si="433"/>
        <v>1185.3051425558026</v>
      </c>
      <c r="R341" s="9">
        <f t="shared" si="433"/>
        <v>805.75861396838025</v>
      </c>
      <c r="S341" s="9">
        <f t="shared" si="433"/>
        <v>236.43882108724674</v>
      </c>
      <c r="T341" s="9">
        <f t="shared" si="433"/>
        <v>239.54985820681591</v>
      </c>
      <c r="V341">
        <f t="shared" si="302"/>
        <v>785.00551156997699</v>
      </c>
      <c r="W341">
        <f t="shared" si="337"/>
        <v>1389.0098074937814</v>
      </c>
      <c r="X341">
        <f t="shared" si="338"/>
        <v>4295.2907583218521</v>
      </c>
      <c r="Y341">
        <f t="shared" si="339"/>
        <v>2743.2284882283038</v>
      </c>
      <c r="Z341">
        <f t="shared" si="340"/>
        <v>2174.7190449277709</v>
      </c>
      <c r="AA341">
        <f t="shared" si="341"/>
        <v>1448.5672357188662</v>
      </c>
      <c r="AB341">
        <f t="shared" si="342"/>
        <v>414.42240119285043</v>
      </c>
      <c r="AC341">
        <f t="shared" si="343"/>
        <v>415.49485670508284</v>
      </c>
      <c r="AE341">
        <f t="shared" si="303"/>
        <v>749.15588926074088</v>
      </c>
      <c r="AF341">
        <f t="shared" si="344"/>
        <v>1325.5765242256321</v>
      </c>
      <c r="AG341">
        <f t="shared" si="345"/>
        <v>4099.1334713669767</v>
      </c>
      <c r="AH341">
        <f t="shared" si="346"/>
        <v>2617.9507624525468</v>
      </c>
      <c r="AI341">
        <f t="shared" si="347"/>
        <v>2075.404001606048</v>
      </c>
      <c r="AJ341">
        <f t="shared" si="348"/>
        <v>1382.4140845318675</v>
      </c>
      <c r="AK341">
        <f t="shared" si="349"/>
        <v>395.49656393403001</v>
      </c>
      <c r="AL341">
        <f t="shared" si="350"/>
        <v>396.52004256076248</v>
      </c>
      <c r="AN341">
        <f t="shared" si="304"/>
        <v>714.94344707318692</v>
      </c>
      <c r="AO341">
        <f t="shared" si="351"/>
        <v>1265.040111377032</v>
      </c>
      <c r="AP341">
        <f t="shared" si="352"/>
        <v>3911.9342930402872</v>
      </c>
      <c r="AQ341">
        <f t="shared" si="353"/>
        <v>2498.3942183550907</v>
      </c>
      <c r="AR341">
        <f t="shared" si="354"/>
        <v>1980.6244764916801</v>
      </c>
      <c r="AS341">
        <f t="shared" si="355"/>
        <v>1319.2820146753645</v>
      </c>
      <c r="AT341">
        <f t="shared" si="356"/>
        <v>377.43503158417235</v>
      </c>
      <c r="AU341">
        <f t="shared" si="357"/>
        <v>378.41177000122445</v>
      </c>
      <c r="AW341">
        <f t="shared" si="305"/>
        <v>682.29341827158237</v>
      </c>
      <c r="AX341">
        <f t="shared" si="358"/>
        <v>1207.2682746803921</v>
      </c>
      <c r="AY341">
        <f t="shared" si="359"/>
        <v>3733.2841244701376</v>
      </c>
      <c r="AZ341">
        <f t="shared" si="360"/>
        <v>2384.2975810322432</v>
      </c>
      <c r="BA341">
        <f t="shared" si="361"/>
        <v>1890.1733415559738</v>
      </c>
      <c r="BB341">
        <f t="shared" si="362"/>
        <v>1259.0330596336698</v>
      </c>
      <c r="BC341">
        <f t="shared" si="363"/>
        <v>360.19833306989653</v>
      </c>
      <c r="BD341">
        <f t="shared" si="364"/>
        <v>361.13046580858497</v>
      </c>
      <c r="BF341">
        <f t="shared" si="306"/>
        <v>651.13445043568049</v>
      </c>
      <c r="BG341">
        <f t="shared" si="365"/>
        <v>1152.1347612495215</v>
      </c>
      <c r="BH341">
        <f t="shared" si="366"/>
        <v>3562.7925487909692</v>
      </c>
      <c r="BI341">
        <f t="shared" si="367"/>
        <v>2275.4115070220282</v>
      </c>
      <c r="BJ341">
        <f t="shared" si="368"/>
        <v>1803.8529275279163</v>
      </c>
      <c r="BK341">
        <f t="shared" si="369"/>
        <v>1201.5355553813886</v>
      </c>
      <c r="BL341">
        <f t="shared" si="370"/>
        <v>343.74879981321919</v>
      </c>
      <c r="BM341">
        <f t="shared" si="371"/>
        <v>344.6383639249126</v>
      </c>
    </row>
    <row r="342" spans="1:65" hidden="1" x14ac:dyDescent="0.35">
      <c r="A342" s="9">
        <v>49</v>
      </c>
      <c r="B342" s="16">
        <f t="shared" ref="B342:I342" si="434">V342+AE342+AN342+AW342+BF342+B212</f>
        <v>3689.1541909417115</v>
      </c>
      <c r="C342" s="16">
        <f t="shared" si="434"/>
        <v>6518.9454410857352</v>
      </c>
      <c r="D342" s="16">
        <f t="shared" si="434"/>
        <v>20191.002463197397</v>
      </c>
      <c r="E342" s="16">
        <f t="shared" si="434"/>
        <v>13083.580955384163</v>
      </c>
      <c r="F342" s="16">
        <f t="shared" si="434"/>
        <v>10557.647006340867</v>
      </c>
      <c r="G342" s="16">
        <f t="shared" si="434"/>
        <v>7227.9519759271088</v>
      </c>
      <c r="H342" s="16">
        <f t="shared" si="434"/>
        <v>2147.7134699323292</v>
      </c>
      <c r="I342" s="16">
        <f t="shared" si="434"/>
        <v>2228.718005248496</v>
      </c>
      <c r="J342" s="16">
        <f t="shared" si="293"/>
        <v>65644.713508057801</v>
      </c>
      <c r="L342" s="9">
        <v>49</v>
      </c>
      <c r="M342" s="9">
        <f t="shared" ref="M342:T342" si="435">M147</f>
        <v>423.66802877558422</v>
      </c>
      <c r="N342" s="9">
        <f t="shared" si="435"/>
        <v>748.58636663355082</v>
      </c>
      <c r="O342" s="9">
        <f t="shared" si="435"/>
        <v>2319.024999613724</v>
      </c>
      <c r="P342" s="9">
        <f t="shared" si="435"/>
        <v>1503.5436810682379</v>
      </c>
      <c r="Q342" s="9">
        <f t="shared" si="435"/>
        <v>1213.6655561165228</v>
      </c>
      <c r="R342" s="9">
        <f t="shared" si="435"/>
        <v>825.03774024719007</v>
      </c>
      <c r="S342" s="9">
        <f t="shared" si="435"/>
        <v>242.09601644319093</v>
      </c>
      <c r="T342" s="9">
        <f t="shared" si="435"/>
        <v>245.28149034375937</v>
      </c>
      <c r="V342">
        <f t="shared" si="302"/>
        <v>803.78808506625433</v>
      </c>
      <c r="W342">
        <f t="shared" si="337"/>
        <v>1422.2441968219846</v>
      </c>
      <c r="X342">
        <f t="shared" si="338"/>
        <v>4398.0627938897451</v>
      </c>
      <c r="Y342">
        <f t="shared" si="339"/>
        <v>2808.8648308243992</v>
      </c>
      <c r="Z342">
        <f t="shared" si="340"/>
        <v>2226.7528455738557</v>
      </c>
      <c r="AA342">
        <f t="shared" si="341"/>
        <v>1483.2266364086377</v>
      </c>
      <c r="AB342">
        <f t="shared" si="342"/>
        <v>424.33815222158</v>
      </c>
      <c r="AC342">
        <f t="shared" si="343"/>
        <v>425.43626803069333</v>
      </c>
      <c r="AE342">
        <f t="shared" si="303"/>
        <v>767.08070041535893</v>
      </c>
      <c r="AF342">
        <f t="shared" si="344"/>
        <v>1357.2931658597067</v>
      </c>
      <c r="AG342">
        <f t="shared" si="345"/>
        <v>4197.2121148444139</v>
      </c>
      <c r="AH342">
        <f t="shared" si="346"/>
        <v>2680.5896253404253</v>
      </c>
      <c r="AI342">
        <f t="shared" si="347"/>
        <v>2125.0615232669097</v>
      </c>
      <c r="AJ342">
        <f t="shared" si="348"/>
        <v>1415.4906601253667</v>
      </c>
      <c r="AK342">
        <f t="shared" si="349"/>
        <v>404.95948256344025</v>
      </c>
      <c r="AL342">
        <f t="shared" si="350"/>
        <v>406.00744963292266</v>
      </c>
      <c r="AN342">
        <f t="shared" si="304"/>
        <v>732.0496681669639</v>
      </c>
      <c r="AO342">
        <f t="shared" si="351"/>
        <v>1295.3083178013321</v>
      </c>
      <c r="AP342">
        <f t="shared" si="352"/>
        <v>4005.5338822036319</v>
      </c>
      <c r="AQ342">
        <f t="shared" si="353"/>
        <v>2558.1724904038188</v>
      </c>
      <c r="AR342">
        <f t="shared" si="354"/>
        <v>2028.0142390488641</v>
      </c>
      <c r="AS342">
        <f t="shared" si="355"/>
        <v>1350.8480496036159</v>
      </c>
      <c r="AT342">
        <f t="shared" si="356"/>
        <v>386.46579775910118</v>
      </c>
      <c r="AU342">
        <f t="shared" si="357"/>
        <v>387.46590628099347</v>
      </c>
      <c r="AW342">
        <f t="shared" si="305"/>
        <v>698.61843267238476</v>
      </c>
      <c r="AX342">
        <f t="shared" si="358"/>
        <v>1236.1541930287121</v>
      </c>
      <c r="AY342">
        <f t="shared" si="359"/>
        <v>3822.6092087552124</v>
      </c>
      <c r="AZ342">
        <f t="shared" si="360"/>
        <v>2441.345899693667</v>
      </c>
      <c r="BA342">
        <f t="shared" si="361"/>
        <v>1935.3989090238269</v>
      </c>
      <c r="BB342">
        <f t="shared" si="362"/>
        <v>1289.1575371545173</v>
      </c>
      <c r="BC342">
        <f t="shared" si="363"/>
        <v>368.81668232703441</v>
      </c>
      <c r="BD342">
        <f t="shared" si="364"/>
        <v>369.77111790490477</v>
      </c>
      <c r="BF342">
        <f t="shared" si="306"/>
        <v>666.71393435363143</v>
      </c>
      <c r="BG342">
        <f t="shared" si="365"/>
        <v>1179.7015179649568</v>
      </c>
      <c r="BH342">
        <f t="shared" si="366"/>
        <v>3648.0383366305532</v>
      </c>
      <c r="BI342">
        <f t="shared" si="367"/>
        <v>2329.8545440271355</v>
      </c>
      <c r="BJ342">
        <f t="shared" si="368"/>
        <v>1847.013134541945</v>
      </c>
      <c r="BK342">
        <f t="shared" si="369"/>
        <v>1230.2843075075293</v>
      </c>
      <c r="BL342">
        <f t="shared" si="370"/>
        <v>351.97356644155786</v>
      </c>
      <c r="BM342">
        <f t="shared" si="371"/>
        <v>352.88441486674873</v>
      </c>
    </row>
    <row r="343" spans="1:65" hidden="1" x14ac:dyDescent="0.35">
      <c r="A343" s="9">
        <v>50</v>
      </c>
      <c r="B343" s="16">
        <f t="shared" ref="B343:I343" si="436">V343+AE343+AN343+AW343+BF343+B213</f>
        <v>3777.4233935997363</v>
      </c>
      <c r="C343" s="16">
        <f t="shared" si="436"/>
        <v>6674.9221460105937</v>
      </c>
      <c r="D343" s="16">
        <f t="shared" si="436"/>
        <v>20674.106067491295</v>
      </c>
      <c r="E343" s="16">
        <f t="shared" si="436"/>
        <v>13396.627588195668</v>
      </c>
      <c r="F343" s="16">
        <f t="shared" si="436"/>
        <v>10810.256441946747</v>
      </c>
      <c r="G343" s="16">
        <f t="shared" si="436"/>
        <v>7400.8918558461082</v>
      </c>
      <c r="H343" s="16">
        <f t="shared" si="436"/>
        <v>2199.1016844853302</v>
      </c>
      <c r="I343" s="16">
        <f t="shared" si="436"/>
        <v>2282.0545922747374</v>
      </c>
      <c r="J343" s="16">
        <f t="shared" si="293"/>
        <v>67215.383769850218</v>
      </c>
      <c r="L343" s="9">
        <v>50</v>
      </c>
      <c r="M343" s="9">
        <f t="shared" ref="M343:T343" si="437">M148</f>
        <v>433.80499695124115</v>
      </c>
      <c r="N343" s="9">
        <f t="shared" si="437"/>
        <v>766.49755100407242</v>
      </c>
      <c r="O343" s="9">
        <f t="shared" si="437"/>
        <v>2374.5115622594253</v>
      </c>
      <c r="P343" s="9">
        <f t="shared" si="437"/>
        <v>1539.5184854209451</v>
      </c>
      <c r="Q343" s="9">
        <f t="shared" si="437"/>
        <v>1242.7045401385174</v>
      </c>
      <c r="R343" s="9">
        <f t="shared" si="437"/>
        <v>844.77815195767994</v>
      </c>
      <c r="S343" s="9">
        <f t="shared" si="437"/>
        <v>247.88856968642347</v>
      </c>
      <c r="T343" s="9">
        <f t="shared" si="437"/>
        <v>251.15026139282392</v>
      </c>
      <c r="V343">
        <f t="shared" si="302"/>
        <v>823.02006313605796</v>
      </c>
      <c r="W343">
        <f t="shared" si="337"/>
        <v>1456.2737746564599</v>
      </c>
      <c r="X343">
        <f t="shared" si="338"/>
        <v>4503.293822780568</v>
      </c>
      <c r="Y343">
        <f t="shared" si="339"/>
        <v>2876.0716330041114</v>
      </c>
      <c r="Z343">
        <f t="shared" si="340"/>
        <v>2280.0316421728612</v>
      </c>
      <c r="AA343">
        <f t="shared" si="341"/>
        <v>1518.7153213915769</v>
      </c>
      <c r="AB343">
        <f t="shared" si="342"/>
        <v>434.49115422463126</v>
      </c>
      <c r="AC343">
        <f t="shared" si="343"/>
        <v>435.61554429626642</v>
      </c>
      <c r="AE343">
        <f t="shared" si="303"/>
        <v>785.43439274080652</v>
      </c>
      <c r="AF343">
        <f t="shared" si="344"/>
        <v>1389.7686813408457</v>
      </c>
      <c r="AG343">
        <f t="shared" si="345"/>
        <v>4297.637454367079</v>
      </c>
      <c r="AH343">
        <f t="shared" si="346"/>
        <v>2744.7272280824122</v>
      </c>
      <c r="AI343">
        <f t="shared" si="347"/>
        <v>2175.9071844203827</v>
      </c>
      <c r="AJ343">
        <f t="shared" si="348"/>
        <v>1449.3586482670021</v>
      </c>
      <c r="AK343">
        <f t="shared" si="349"/>
        <v>414.64881739251013</v>
      </c>
      <c r="AL343">
        <f t="shared" si="350"/>
        <v>415.72185883180799</v>
      </c>
      <c r="AN343">
        <f t="shared" si="304"/>
        <v>749.56518429116159</v>
      </c>
      <c r="AO343">
        <f t="shared" si="351"/>
        <v>1326.3007418305194</v>
      </c>
      <c r="AP343">
        <f t="shared" si="352"/>
        <v>4101.3729985240225</v>
      </c>
      <c r="AQ343">
        <f t="shared" si="353"/>
        <v>2619.3810578721223</v>
      </c>
      <c r="AR343">
        <f t="shared" si="354"/>
        <v>2076.5378811578867</v>
      </c>
      <c r="AS343">
        <f t="shared" si="355"/>
        <v>1383.1693548644914</v>
      </c>
      <c r="AT343">
        <f t="shared" si="356"/>
        <v>395.71264016127077</v>
      </c>
      <c r="AU343">
        <f t="shared" si="357"/>
        <v>396.73667795695803</v>
      </c>
      <c r="AW343">
        <f t="shared" si="305"/>
        <v>715.33405041967444</v>
      </c>
      <c r="AX343">
        <f t="shared" si="358"/>
        <v>1265.7312554150221</v>
      </c>
      <c r="AY343">
        <f t="shared" si="359"/>
        <v>3914.0715454794222</v>
      </c>
      <c r="AZ343">
        <f t="shared" si="360"/>
        <v>2499.7591950487426</v>
      </c>
      <c r="BA343">
        <f t="shared" si="361"/>
        <v>1981.7065740363457</v>
      </c>
      <c r="BB343">
        <f t="shared" si="362"/>
        <v>1320.0027933790666</v>
      </c>
      <c r="BC343">
        <f t="shared" si="363"/>
        <v>377.6412400430678</v>
      </c>
      <c r="BD343">
        <f t="shared" si="364"/>
        <v>378.61851209294912</v>
      </c>
      <c r="BF343">
        <f t="shared" si="306"/>
        <v>682.66618351300804</v>
      </c>
      <c r="BG343">
        <f t="shared" si="365"/>
        <v>1207.9278554968346</v>
      </c>
      <c r="BH343">
        <f t="shared" si="366"/>
        <v>3735.3237726928824</v>
      </c>
      <c r="BI343">
        <f t="shared" si="367"/>
        <v>2385.6002218604012</v>
      </c>
      <c r="BJ343">
        <f t="shared" si="368"/>
        <v>1891.2060217828857</v>
      </c>
      <c r="BK343">
        <f t="shared" si="369"/>
        <v>1259.7209223310233</v>
      </c>
      <c r="BL343">
        <f t="shared" si="370"/>
        <v>360.39512438429614</v>
      </c>
      <c r="BM343">
        <f t="shared" si="371"/>
        <v>361.32776638582675</v>
      </c>
    </row>
    <row r="344" spans="1:65" hidden="1" x14ac:dyDescent="0.35">
      <c r="A344" s="9">
        <v>51</v>
      </c>
      <c r="B344" s="16">
        <f t="shared" ref="B344:I344" si="438">V344+AE344+AN344+AW344+BF344+B214</f>
        <v>3867.8045846375817</v>
      </c>
      <c r="C344" s="16">
        <f t="shared" si="438"/>
        <v>6834.6308547375866</v>
      </c>
      <c r="D344" s="16">
        <f t="shared" si="438"/>
        <v>21168.768734075067</v>
      </c>
      <c r="E344" s="16">
        <f t="shared" si="438"/>
        <v>13717.164382357862</v>
      </c>
      <c r="F344" s="16">
        <f t="shared" si="438"/>
        <v>11068.909974839909</v>
      </c>
      <c r="G344" s="16">
        <f t="shared" si="438"/>
        <v>7577.9698799572561</v>
      </c>
      <c r="H344" s="16">
        <f t="shared" si="438"/>
        <v>2251.7193124018286</v>
      </c>
      <c r="I344" s="16">
        <f t="shared" si="438"/>
        <v>2336.6654041381898</v>
      </c>
      <c r="J344" s="16">
        <f t="shared" si="293"/>
        <v>68823.63312714528</v>
      </c>
      <c r="L344" s="9">
        <v>51</v>
      </c>
      <c r="M344" s="9">
        <f t="shared" ref="M344:T344" si="439">M149</f>
        <v>444.18450909249128</v>
      </c>
      <c r="N344" s="9">
        <f t="shared" si="439"/>
        <v>784.83729050176998</v>
      </c>
      <c r="O344" s="9">
        <f t="shared" si="439"/>
        <v>2431.3257339799525</v>
      </c>
      <c r="P344" s="9">
        <f t="shared" si="439"/>
        <v>1576.3540473056823</v>
      </c>
      <c r="Q344" s="9">
        <f t="shared" si="439"/>
        <v>1272.4383305581887</v>
      </c>
      <c r="R344" s="9">
        <f t="shared" si="439"/>
        <v>864.99088612748278</v>
      </c>
      <c r="S344" s="9">
        <f t="shared" si="439"/>
        <v>253.81971948142353</v>
      </c>
      <c r="T344" s="9">
        <f t="shared" si="439"/>
        <v>257.15945263249506</v>
      </c>
      <c r="V344">
        <f t="shared" si="302"/>
        <v>842.7121985375627</v>
      </c>
      <c r="W344">
        <f t="shared" si="337"/>
        <v>1491.1175672159306</v>
      </c>
      <c r="X344">
        <f t="shared" si="338"/>
        <v>4611.0426805338629</v>
      </c>
      <c r="Y344">
        <f t="shared" si="339"/>
        <v>2944.8864706469953</v>
      </c>
      <c r="Z344">
        <f t="shared" si="340"/>
        <v>2334.5852233411015</v>
      </c>
      <c r="AA344">
        <f t="shared" si="341"/>
        <v>1555.0531326852943</v>
      </c>
      <c r="AB344">
        <f t="shared" si="342"/>
        <v>444.8870838294884</v>
      </c>
      <c r="AC344">
        <f t="shared" si="343"/>
        <v>446.03837681944418</v>
      </c>
      <c r="AE344">
        <f t="shared" si="303"/>
        <v>804.22722793843229</v>
      </c>
      <c r="AF344">
        <f t="shared" si="344"/>
        <v>1423.0212279986526</v>
      </c>
      <c r="AG344">
        <f t="shared" si="345"/>
        <v>4400.4656385738235</v>
      </c>
      <c r="AH344">
        <f t="shared" si="346"/>
        <v>2810.3994305432616</v>
      </c>
      <c r="AI344">
        <f t="shared" si="347"/>
        <v>2227.969413296622</v>
      </c>
      <c r="AJ344">
        <f t="shared" si="348"/>
        <v>1484.0369848292896</v>
      </c>
      <c r="AK344">
        <f t="shared" si="349"/>
        <v>424.56998580857066</v>
      </c>
      <c r="AL344">
        <f t="shared" si="350"/>
        <v>425.66870156403718</v>
      </c>
      <c r="AN344">
        <f t="shared" si="304"/>
        <v>767.49978851598394</v>
      </c>
      <c r="AO344">
        <f t="shared" si="351"/>
        <v>1358.0347115856825</v>
      </c>
      <c r="AP344">
        <f t="shared" si="352"/>
        <v>4199.5052264455508</v>
      </c>
      <c r="AQ344">
        <f t="shared" si="353"/>
        <v>2682.0541429772675</v>
      </c>
      <c r="AR344">
        <f t="shared" si="354"/>
        <v>2126.2225327891347</v>
      </c>
      <c r="AS344">
        <f t="shared" si="355"/>
        <v>1416.2640015657466</v>
      </c>
      <c r="AT344">
        <f t="shared" si="356"/>
        <v>405.18072877689048</v>
      </c>
      <c r="AU344">
        <f t="shared" si="357"/>
        <v>406.22926839438304</v>
      </c>
      <c r="AW344">
        <f t="shared" si="305"/>
        <v>732.44961735541801</v>
      </c>
      <c r="AX344">
        <f t="shared" si="358"/>
        <v>1296.0159986227709</v>
      </c>
      <c r="AY344">
        <f t="shared" si="359"/>
        <v>4007.7222720017216</v>
      </c>
      <c r="AZ344">
        <f t="shared" si="360"/>
        <v>2559.5701264604322</v>
      </c>
      <c r="BA344">
        <f t="shared" si="361"/>
        <v>2029.1222275971163</v>
      </c>
      <c r="BB344">
        <f t="shared" si="362"/>
        <v>1351.5860741217791</v>
      </c>
      <c r="BC344">
        <f t="shared" si="363"/>
        <v>386.67694010216923</v>
      </c>
      <c r="BD344">
        <f t="shared" si="364"/>
        <v>387.67759502495363</v>
      </c>
      <c r="BF344">
        <f t="shared" si="306"/>
        <v>699.00011696634124</v>
      </c>
      <c r="BG344">
        <f t="shared" si="365"/>
        <v>1236.8295554559284</v>
      </c>
      <c r="BH344">
        <f t="shared" si="366"/>
        <v>3824.6976590861523</v>
      </c>
      <c r="BI344">
        <f t="shared" si="367"/>
        <v>2442.6797084545724</v>
      </c>
      <c r="BJ344">
        <f t="shared" si="368"/>
        <v>1936.4562979096158</v>
      </c>
      <c r="BK344">
        <f t="shared" si="369"/>
        <v>1289.8618578550449</v>
      </c>
      <c r="BL344">
        <f t="shared" si="370"/>
        <v>369.01818221368194</v>
      </c>
      <c r="BM344">
        <f t="shared" si="371"/>
        <v>369.97313923938799</v>
      </c>
    </row>
    <row r="345" spans="1:65" hidden="1" x14ac:dyDescent="0.35">
      <c r="A345" s="9">
        <v>52</v>
      </c>
      <c r="B345" s="16">
        <f t="shared" ref="B345:I345" si="440">V345+AE345+AN345+AW345+BF345+B215</f>
        <v>3960.3482970267901</v>
      </c>
      <c r="C345" s="16">
        <f t="shared" si="440"/>
        <v>6998.1608618667924</v>
      </c>
      <c r="D345" s="16">
        <f t="shared" si="440"/>
        <v>21675.267033443462</v>
      </c>
      <c r="E345" s="16">
        <f t="shared" si="440"/>
        <v>14045.370553886898</v>
      </c>
      <c r="F345" s="16">
        <f t="shared" si="440"/>
        <v>11333.752222357603</v>
      </c>
      <c r="G345" s="16">
        <f t="shared" si="440"/>
        <v>7759.2849887676166</v>
      </c>
      <c r="H345" s="16">
        <f t="shared" si="440"/>
        <v>2305.5958016631821</v>
      </c>
      <c r="I345" s="16">
        <f t="shared" si="440"/>
        <v>2392.5812729058971</v>
      </c>
      <c r="J345" s="16">
        <f t="shared" si="293"/>
        <v>70470.361031918233</v>
      </c>
      <c r="L345" s="9">
        <v>52</v>
      </c>
      <c r="M345" s="9">
        <f t="shared" ref="M345:T345" si="441">M150</f>
        <v>454.81236847051258</v>
      </c>
      <c r="N345" s="9">
        <f t="shared" si="441"/>
        <v>803.61583902684515</v>
      </c>
      <c r="O345" s="9">
        <f t="shared" si="441"/>
        <v>2489.4992800491218</v>
      </c>
      <c r="P345" s="9">
        <f t="shared" si="441"/>
        <v>1614.0709617900886</v>
      </c>
      <c r="Q345" s="9">
        <f t="shared" si="441"/>
        <v>1302.8835517839489</v>
      </c>
      <c r="R345" s="9">
        <f t="shared" si="441"/>
        <v>885.68724386362953</v>
      </c>
      <c r="S345" s="9">
        <f t="shared" si="441"/>
        <v>259.89278198314997</v>
      </c>
      <c r="T345" s="9">
        <f t="shared" si="441"/>
        <v>263.31242385134948</v>
      </c>
      <c r="V345">
        <f t="shared" si="302"/>
        <v>862.87550130671764</v>
      </c>
      <c r="W345">
        <f t="shared" si="337"/>
        <v>1526.7950559533156</v>
      </c>
      <c r="X345">
        <f t="shared" si="338"/>
        <v>4721.3696104281335</v>
      </c>
      <c r="Y345">
        <f t="shared" si="339"/>
        <v>3015.3478186985467</v>
      </c>
      <c r="Z345">
        <f t="shared" si="340"/>
        <v>2390.4440904374983</v>
      </c>
      <c r="AA345">
        <f t="shared" si="341"/>
        <v>1592.260387060951</v>
      </c>
      <c r="AB345">
        <f t="shared" si="342"/>
        <v>455.53175348646926</v>
      </c>
      <c r="AC345">
        <f t="shared" si="343"/>
        <v>456.71059309218867</v>
      </c>
      <c r="AE345">
        <f t="shared" si="303"/>
        <v>823.46971323799744</v>
      </c>
      <c r="AF345">
        <f t="shared" si="344"/>
        <v>1457.0693976072916</v>
      </c>
      <c r="AG345">
        <f t="shared" si="345"/>
        <v>4505.7541595538432</v>
      </c>
      <c r="AH345">
        <f t="shared" si="346"/>
        <v>2877.6429505951287</v>
      </c>
      <c r="AI345">
        <f t="shared" si="347"/>
        <v>2281.2773183188619</v>
      </c>
      <c r="AJ345">
        <f t="shared" si="348"/>
        <v>1519.5450587572918</v>
      </c>
      <c r="AK345">
        <f t="shared" si="349"/>
        <v>434.72853481902951</v>
      </c>
      <c r="AL345">
        <f t="shared" si="350"/>
        <v>435.85353919174071</v>
      </c>
      <c r="AN345">
        <f t="shared" si="304"/>
        <v>785.86350822720817</v>
      </c>
      <c r="AO345">
        <f t="shared" si="351"/>
        <v>1390.5279697921676</v>
      </c>
      <c r="AP345">
        <f t="shared" si="352"/>
        <v>4299.9854325096876</v>
      </c>
      <c r="AQ345">
        <f t="shared" si="353"/>
        <v>2746.2267867602645</v>
      </c>
      <c r="AR345">
        <f t="shared" si="354"/>
        <v>2177.0959730428781</v>
      </c>
      <c r="AS345">
        <f t="shared" si="355"/>
        <v>1450.150493197518</v>
      </c>
      <c r="AT345">
        <f t="shared" si="356"/>
        <v>414.87535729273065</v>
      </c>
      <c r="AU345">
        <f t="shared" si="357"/>
        <v>415.94898497921008</v>
      </c>
      <c r="AW345">
        <f t="shared" si="305"/>
        <v>749.97470293570086</v>
      </c>
      <c r="AX345">
        <f t="shared" si="358"/>
        <v>1327.0253551042267</v>
      </c>
      <c r="AY345">
        <f t="shared" si="359"/>
        <v>4103.6137492236367</v>
      </c>
      <c r="AZ345">
        <f t="shared" si="360"/>
        <v>2620.8121347188498</v>
      </c>
      <c r="BA345">
        <f t="shared" si="361"/>
        <v>2077.6723801931257</v>
      </c>
      <c r="BB345">
        <f t="shared" si="362"/>
        <v>1383.9250378437628</v>
      </c>
      <c r="BC345">
        <f t="shared" si="363"/>
        <v>395.92883443952985</v>
      </c>
      <c r="BD345">
        <f t="shared" si="364"/>
        <v>396.95343170966828</v>
      </c>
      <c r="BF345">
        <f t="shared" si="306"/>
        <v>715.72486716087963</v>
      </c>
      <c r="BG345">
        <f t="shared" si="365"/>
        <v>1266.4227770393495</v>
      </c>
      <c r="BH345">
        <f t="shared" si="366"/>
        <v>3916.209965543937</v>
      </c>
      <c r="BI345">
        <f t="shared" si="367"/>
        <v>2501.1249174575023</v>
      </c>
      <c r="BJ345">
        <f t="shared" si="368"/>
        <v>1982.7892627533663</v>
      </c>
      <c r="BK345">
        <f t="shared" si="369"/>
        <v>1320.7239659884121</v>
      </c>
      <c r="BL345">
        <f t="shared" si="370"/>
        <v>377.84756115792561</v>
      </c>
      <c r="BM345">
        <f t="shared" si="371"/>
        <v>378.82536713217075</v>
      </c>
    </row>
    <row r="346" spans="1:65" hidden="1" x14ac:dyDescent="0.35">
      <c r="A346" s="9">
        <v>53</v>
      </c>
      <c r="B346" s="16">
        <f t="shared" ref="B346:I346" si="442">V346+AE346+AN346+AW346+BF346+B216</f>
        <v>4055.1062727908934</v>
      </c>
      <c r="C346" s="16">
        <f t="shared" si="442"/>
        <v>7165.6035984731034</v>
      </c>
      <c r="D346" s="16">
        <f t="shared" si="442"/>
        <v>22193.884153330757</v>
      </c>
      <c r="E346" s="16">
        <f t="shared" si="442"/>
        <v>14381.429606431759</v>
      </c>
      <c r="F346" s="16">
        <f t="shared" si="442"/>
        <v>11604.931261390551</v>
      </c>
      <c r="G346" s="16">
        <f t="shared" si="442"/>
        <v>7944.9385090965316</v>
      </c>
      <c r="H346" s="16">
        <f t="shared" si="442"/>
        <v>2360.7612972956904</v>
      </c>
      <c r="I346" s="16">
        <f t="shared" si="442"/>
        <v>2449.8337087505279</v>
      </c>
      <c r="J346" s="16">
        <f t="shared" si="293"/>
        <v>72156.488407559809</v>
      </c>
      <c r="L346" s="9">
        <v>53</v>
      </c>
      <c r="M346" s="9">
        <f t="shared" ref="M346:T346" si="443">M151</f>
        <v>465.69451720947933</v>
      </c>
      <c r="N346" s="9">
        <f t="shared" si="443"/>
        <v>822.84369582125998</v>
      </c>
      <c r="O346" s="9">
        <f t="shared" si="443"/>
        <v>2549.064725778203</v>
      </c>
      <c r="P346" s="9">
        <f t="shared" si="443"/>
        <v>1652.6903167133389</v>
      </c>
      <c r="Q346" s="9">
        <f t="shared" si="443"/>
        <v>1334.0572259910641</v>
      </c>
      <c r="R346" s="9">
        <f t="shared" si="443"/>
        <v>906.8787966710911</v>
      </c>
      <c r="S346" s="9">
        <f t="shared" si="443"/>
        <v>266.11115269113094</v>
      </c>
      <c r="T346" s="9">
        <f t="shared" si="443"/>
        <v>269.61261522654075</v>
      </c>
      <c r="V346">
        <f t="shared" si="302"/>
        <v>883.52124491304835</v>
      </c>
      <c r="W346">
        <f t="shared" si="337"/>
        <v>1563.326188447968</v>
      </c>
      <c r="X346">
        <f t="shared" si="338"/>
        <v>4834.3362971633633</v>
      </c>
      <c r="Y346">
        <f t="shared" si="339"/>
        <v>3087.4950726818652</v>
      </c>
      <c r="Z346">
        <f t="shared" si="340"/>
        <v>2447.6394746171427</v>
      </c>
      <c r="AA346">
        <f t="shared" si="341"/>
        <v>1630.3578874025347</v>
      </c>
      <c r="AB346">
        <f t="shared" si="342"/>
        <v>466.43111471851427</v>
      </c>
      <c r="AC346">
        <f t="shared" si="343"/>
        <v>467.63816003898148</v>
      </c>
      <c r="AE346">
        <f t="shared" si="303"/>
        <v>843.17260727235748</v>
      </c>
      <c r="AF346">
        <f t="shared" si="344"/>
        <v>1491.9322267803036</v>
      </c>
      <c r="AG346">
        <f t="shared" si="345"/>
        <v>4613.5618849909879</v>
      </c>
      <c r="AH346">
        <f t="shared" si="346"/>
        <v>2946.495384646837</v>
      </c>
      <c r="AI346">
        <f t="shared" si="347"/>
        <v>2335.8607043781803</v>
      </c>
      <c r="AJ346">
        <f t="shared" si="348"/>
        <v>1555.9027229091214</v>
      </c>
      <c r="AK346">
        <f t="shared" si="349"/>
        <v>445.13014415274932</v>
      </c>
      <c r="AL346">
        <f t="shared" si="350"/>
        <v>446.28206614196461</v>
      </c>
      <c r="AN346">
        <f t="shared" si="304"/>
        <v>804.66661073260298</v>
      </c>
      <c r="AO346">
        <f t="shared" si="351"/>
        <v>1423.7986836997293</v>
      </c>
      <c r="AP346">
        <f t="shared" si="352"/>
        <v>4402.869796031765</v>
      </c>
      <c r="AQ346">
        <f t="shared" si="353"/>
        <v>2811.9348686776966</v>
      </c>
      <c r="AR346">
        <f t="shared" si="354"/>
        <v>2229.1866456808702</v>
      </c>
      <c r="AS346">
        <f t="shared" si="355"/>
        <v>1484.847775977405</v>
      </c>
      <c r="AT346">
        <f t="shared" si="356"/>
        <v>424.80194605588014</v>
      </c>
      <c r="AU346">
        <f t="shared" si="357"/>
        <v>425.90126208547542</v>
      </c>
      <c r="AW346">
        <f t="shared" si="305"/>
        <v>767.91910558145446</v>
      </c>
      <c r="AX346">
        <f t="shared" si="358"/>
        <v>1358.7766624481969</v>
      </c>
      <c r="AY346">
        <f t="shared" si="359"/>
        <v>4201.7995908666617</v>
      </c>
      <c r="AZ346">
        <f t="shared" si="360"/>
        <v>2683.519460739557</v>
      </c>
      <c r="BA346">
        <f t="shared" si="361"/>
        <v>2127.3841766180021</v>
      </c>
      <c r="BB346">
        <f t="shared" si="362"/>
        <v>1417.0377655206403</v>
      </c>
      <c r="BC346">
        <f t="shared" si="363"/>
        <v>405.4020958661302</v>
      </c>
      <c r="BD346">
        <f t="shared" si="364"/>
        <v>406.45120834443918</v>
      </c>
      <c r="BF346">
        <f t="shared" si="306"/>
        <v>732.84978504829041</v>
      </c>
      <c r="BG346">
        <f t="shared" si="365"/>
        <v>1296.7240660717882</v>
      </c>
      <c r="BH346">
        <f t="shared" si="366"/>
        <v>4009.9118573837864</v>
      </c>
      <c r="BI346">
        <f t="shared" si="367"/>
        <v>2560.9685260881761</v>
      </c>
      <c r="BJ346">
        <f t="shared" si="368"/>
        <v>2030.2308214732461</v>
      </c>
      <c r="BK346">
        <f t="shared" si="369"/>
        <v>1352.3245019160875</v>
      </c>
      <c r="BL346">
        <f t="shared" si="370"/>
        <v>386.88819779872779</v>
      </c>
      <c r="BM346">
        <f t="shared" si="371"/>
        <v>387.88939942091957</v>
      </c>
    </row>
    <row r="347" spans="1:65" hidden="1" x14ac:dyDescent="0.35">
      <c r="A347" s="9">
        <v>54</v>
      </c>
      <c r="B347" s="16">
        <f t="shared" ref="B347:I347" si="444">V347+AE347+AN347+AW347+BF347+B217</f>
        <v>4152.1314919450388</v>
      </c>
      <c r="C347" s="16">
        <f t="shared" si="444"/>
        <v>7337.0526832408759</v>
      </c>
      <c r="D347" s="16">
        <f t="shared" si="444"/>
        <v>22724.910057095782</v>
      </c>
      <c r="E347" s="16">
        <f t="shared" si="444"/>
        <v>14725.529433988993</v>
      </c>
      <c r="F347" s="16">
        <f t="shared" si="444"/>
        <v>11882.598711357992</v>
      </c>
      <c r="G347" s="16">
        <f t="shared" si="444"/>
        <v>8135.0342061670208</v>
      </c>
      <c r="H347" s="16">
        <f t="shared" si="444"/>
        <v>2417.2466597936104</v>
      </c>
      <c r="I347" s="16">
        <f t="shared" si="444"/>
        <v>2508.4549262033265</v>
      </c>
      <c r="J347" s="16">
        <f t="shared" si="293"/>
        <v>73882.958169792648</v>
      </c>
      <c r="L347" s="9">
        <v>54</v>
      </c>
      <c r="M347" s="9">
        <f t="shared" ref="M347:T347" si="445">M152</f>
        <v>476.83703960885293</v>
      </c>
      <c r="N347" s="9">
        <f t="shared" si="445"/>
        <v>842.53161133895014</v>
      </c>
      <c r="O347" s="9">
        <f t="shared" si="445"/>
        <v>2610.0553747010899</v>
      </c>
      <c r="P347" s="9">
        <f t="shared" si="445"/>
        <v>1692.2337044765295</v>
      </c>
      <c r="Q347" s="9">
        <f t="shared" si="445"/>
        <v>1365.9767826388938</v>
      </c>
      <c r="R347" s="9">
        <f t="shared" si="445"/>
        <v>928.5773929225029</v>
      </c>
      <c r="S347" s="9">
        <f t="shared" si="445"/>
        <v>272.47830834791586</v>
      </c>
      <c r="T347" s="9">
        <f t="shared" si="445"/>
        <v>276.06354924723075</v>
      </c>
      <c r="V347">
        <f t="shared" si="302"/>
        <v>904.66097256274668</v>
      </c>
      <c r="W347">
        <f t="shared" si="337"/>
        <v>1600.7313895585344</v>
      </c>
      <c r="X347">
        <f t="shared" si="338"/>
        <v>4950.0059013494429</v>
      </c>
      <c r="Y347">
        <f t="shared" si="339"/>
        <v>3161.3685707240124</v>
      </c>
      <c r="Z347">
        <f t="shared" si="340"/>
        <v>2506.203354292893</v>
      </c>
      <c r="AA347">
        <f t="shared" si="341"/>
        <v>1669.366934337924</v>
      </c>
      <c r="AB347">
        <f t="shared" si="342"/>
        <v>477.59126144873233</v>
      </c>
      <c r="AC347">
        <f t="shared" si="343"/>
        <v>478.82718735298005</v>
      </c>
      <c r="AE347">
        <f t="shared" si="303"/>
        <v>863.3469260927028</v>
      </c>
      <c r="AF347">
        <f t="shared" si="344"/>
        <v>1527.6292076141358</v>
      </c>
      <c r="AG347">
        <f t="shared" si="345"/>
        <v>4723.9490910771756</v>
      </c>
      <c r="AH347">
        <f t="shared" si="346"/>
        <v>3016.9952286643515</v>
      </c>
      <c r="AI347">
        <f t="shared" si="347"/>
        <v>2391.7500894976615</v>
      </c>
      <c r="AJ347">
        <f t="shared" si="348"/>
        <v>1593.130305155828</v>
      </c>
      <c r="AK347">
        <f t="shared" si="349"/>
        <v>455.78062943563179</v>
      </c>
      <c r="AL347">
        <f t="shared" si="350"/>
        <v>456.96011309047299</v>
      </c>
      <c r="AN347">
        <f t="shared" si="304"/>
        <v>823.91960900248012</v>
      </c>
      <c r="AO347">
        <f t="shared" si="351"/>
        <v>1457.8654552400164</v>
      </c>
      <c r="AP347">
        <f t="shared" si="352"/>
        <v>4508.2158405113769</v>
      </c>
      <c r="AQ347">
        <f t="shared" si="353"/>
        <v>2879.2151266622664</v>
      </c>
      <c r="AR347">
        <f t="shared" si="354"/>
        <v>2282.5236750295253</v>
      </c>
      <c r="AS347">
        <f t="shared" si="355"/>
        <v>1520.3752494432633</v>
      </c>
      <c r="AT347">
        <f t="shared" si="356"/>
        <v>434.96604510431473</v>
      </c>
      <c r="AU347">
        <f t="shared" si="357"/>
        <v>436.09166411372001</v>
      </c>
      <c r="AW347">
        <f t="shared" si="305"/>
        <v>786.2928581570286</v>
      </c>
      <c r="AX347">
        <f t="shared" si="358"/>
        <v>1391.2876730739629</v>
      </c>
      <c r="AY347">
        <f t="shared" si="359"/>
        <v>4302.3346934492138</v>
      </c>
      <c r="AZ347">
        <f t="shared" si="360"/>
        <v>2747.7271647086268</v>
      </c>
      <c r="BA347">
        <f t="shared" si="361"/>
        <v>2178.2854111494362</v>
      </c>
      <c r="BB347">
        <f t="shared" si="362"/>
        <v>1450.9427707490227</v>
      </c>
      <c r="BC347">
        <f t="shared" si="363"/>
        <v>415.10202096100522</v>
      </c>
      <c r="BD347">
        <f t="shared" si="364"/>
        <v>416.17623521495727</v>
      </c>
      <c r="BF347">
        <f t="shared" si="306"/>
        <v>750.38444531487244</v>
      </c>
      <c r="BG347">
        <f t="shared" si="365"/>
        <v>1327.7503642599927</v>
      </c>
      <c r="BH347">
        <f t="shared" si="366"/>
        <v>4105.8557241252247</v>
      </c>
      <c r="BI347">
        <f t="shared" si="367"/>
        <v>2622.2439934138665</v>
      </c>
      <c r="BJ347">
        <f t="shared" si="368"/>
        <v>2078.8074990456244</v>
      </c>
      <c r="BK347">
        <f t="shared" si="369"/>
        <v>1384.6811337183635</v>
      </c>
      <c r="BL347">
        <f t="shared" si="370"/>
        <v>396.14514683242896</v>
      </c>
      <c r="BM347">
        <f t="shared" si="371"/>
        <v>397.17030388267938</v>
      </c>
    </row>
    <row r="348" spans="1:65" hidden="1" x14ac:dyDescent="0.35">
      <c r="A348" s="9">
        <v>55</v>
      </c>
      <c r="B348" s="16">
        <f t="shared" ref="B348:I348" si="446">V348+AE348+AN348+AW348+BF348+B218</f>
        <v>4251.4782021244</v>
      </c>
      <c r="C348" s="16">
        <f t="shared" si="446"/>
        <v>7512.6039748166459</v>
      </c>
      <c r="D348" s="16">
        <f t="shared" si="446"/>
        <v>23268.641645877749</v>
      </c>
      <c r="E348" s="16">
        <f t="shared" si="446"/>
        <v>15077.862426036345</v>
      </c>
      <c r="F348" s="16">
        <f t="shared" si="446"/>
        <v>12166.909819107748</v>
      </c>
      <c r="G348" s="16">
        <f t="shared" si="446"/>
        <v>8329.6783382515368</v>
      </c>
      <c r="H348" s="16">
        <f t="shared" si="446"/>
        <v>2475.0834835860123</v>
      </c>
      <c r="I348" s="16">
        <f t="shared" si="446"/>
        <v>2568.4778694132997</v>
      </c>
      <c r="J348" s="16">
        <f t="shared" si="293"/>
        <v>75650.735759213741</v>
      </c>
      <c r="L348" s="9">
        <v>55</v>
      </c>
      <c r="M348" s="9">
        <f t="shared" ref="M348:T348" si="447">M153</f>
        <v>488.24616554516427</v>
      </c>
      <c r="N348" s="9">
        <f t="shared" si="447"/>
        <v>862.69059325649266</v>
      </c>
      <c r="O348" s="9">
        <f t="shared" si="447"/>
        <v>2672.5053271945835</v>
      </c>
      <c r="P348" s="9">
        <f t="shared" si="447"/>
        <v>1732.7232341151682</v>
      </c>
      <c r="Q348" s="9">
        <f t="shared" si="447"/>
        <v>1398.6600682158457</v>
      </c>
      <c r="R348" s="9">
        <f t="shared" si="447"/>
        <v>950.79516448268805</v>
      </c>
      <c r="S348" s="9">
        <f t="shared" si="447"/>
        <v>278.99780888295089</v>
      </c>
      <c r="T348" s="9">
        <f t="shared" si="447"/>
        <v>282.66883268404257</v>
      </c>
      <c r="V348">
        <f t="shared" si="302"/>
        <v>926.30650365257316</v>
      </c>
      <c r="W348">
        <f t="shared" si="337"/>
        <v>1639.0315728426619</v>
      </c>
      <c r="X348">
        <f t="shared" si="338"/>
        <v>5068.4430948197878</v>
      </c>
      <c r="Y348">
        <f t="shared" si="339"/>
        <v>3237.0096161093998</v>
      </c>
      <c r="Z348">
        <f t="shared" si="340"/>
        <v>2566.1684730147704</v>
      </c>
      <c r="AA348">
        <f t="shared" si="341"/>
        <v>1709.3093381482458</v>
      </c>
      <c r="AB348">
        <f t="shared" si="342"/>
        <v>489.01843340756358</v>
      </c>
      <c r="AC348">
        <f t="shared" si="343"/>
        <v>490.28393091199803</v>
      </c>
      <c r="AE348">
        <f t="shared" si="303"/>
        <v>884.00394932772474</v>
      </c>
      <c r="AF348">
        <f t="shared" si="344"/>
        <v>1564.1802985863353</v>
      </c>
      <c r="AG348">
        <f t="shared" si="345"/>
        <v>4836.9774962133088</v>
      </c>
      <c r="AH348">
        <f t="shared" si="346"/>
        <v>3089.181899694182</v>
      </c>
      <c r="AI348">
        <f t="shared" si="347"/>
        <v>2448.9767218952775</v>
      </c>
      <c r="AJ348">
        <f t="shared" si="348"/>
        <v>1631.2486197468761</v>
      </c>
      <c r="AK348">
        <f t="shared" si="349"/>
        <v>466.685945442182</v>
      </c>
      <c r="AL348">
        <f t="shared" si="350"/>
        <v>467.89365022172649</v>
      </c>
      <c r="AN348">
        <f t="shared" si="304"/>
        <v>843.63326754759146</v>
      </c>
      <c r="AO348">
        <f t="shared" si="351"/>
        <v>1492.747331427076</v>
      </c>
      <c r="AP348">
        <f t="shared" si="352"/>
        <v>4616.0824657942758</v>
      </c>
      <c r="AQ348">
        <f t="shared" si="353"/>
        <v>2948.1051776633094</v>
      </c>
      <c r="AR348">
        <f t="shared" si="354"/>
        <v>2337.1368822635936</v>
      </c>
      <c r="AS348">
        <f t="shared" si="355"/>
        <v>1556.7527772995456</v>
      </c>
      <c r="AT348">
        <f t="shared" si="356"/>
        <v>445.37333726997321</v>
      </c>
      <c r="AU348">
        <f t="shared" si="357"/>
        <v>446.52588860209653</v>
      </c>
      <c r="AW348">
        <f t="shared" si="305"/>
        <v>805.10623357975442</v>
      </c>
      <c r="AX348">
        <f t="shared" si="358"/>
        <v>1424.5765641569897</v>
      </c>
      <c r="AY348">
        <f t="shared" si="359"/>
        <v>4405.2752669802958</v>
      </c>
      <c r="AZ348">
        <f t="shared" si="360"/>
        <v>2813.4711456854466</v>
      </c>
      <c r="BA348">
        <f t="shared" si="361"/>
        <v>2230.4045430894807</v>
      </c>
      <c r="BB348">
        <f t="shared" si="362"/>
        <v>1485.6590100961432</v>
      </c>
      <c r="BC348">
        <f t="shared" si="363"/>
        <v>425.03403303266003</v>
      </c>
      <c r="BD348">
        <f t="shared" si="364"/>
        <v>426.13394966433867</v>
      </c>
      <c r="BF348">
        <f t="shared" si="306"/>
        <v>768.33865173595052</v>
      </c>
      <c r="BG348">
        <f t="shared" si="365"/>
        <v>1359.5190186669777</v>
      </c>
      <c r="BH348">
        <f t="shared" si="366"/>
        <v>4204.0952087872192</v>
      </c>
      <c r="BI348">
        <f t="shared" si="367"/>
        <v>2684.9855790612469</v>
      </c>
      <c r="BJ348">
        <f t="shared" si="368"/>
        <v>2128.5464550975303</v>
      </c>
      <c r="BK348">
        <f t="shared" si="369"/>
        <v>1417.8119522336933</v>
      </c>
      <c r="BL348">
        <f t="shared" si="370"/>
        <v>405.62358389671704</v>
      </c>
      <c r="BM348">
        <f t="shared" si="371"/>
        <v>406.67326954881838</v>
      </c>
    </row>
    <row r="349" spans="1:65" hidden="1" x14ac:dyDescent="0.35">
      <c r="A349" s="9">
        <v>56</v>
      </c>
      <c r="B349" s="16">
        <f t="shared" ref="B349:I349" si="448">V349+AE349+AN349+AW349+BF349+B219</f>
        <v>4353.2019489190798</v>
      </c>
      <c r="C349" s="16">
        <f t="shared" si="448"/>
        <v>7692.3556254110026</v>
      </c>
      <c r="D349" s="16">
        <f t="shared" si="448"/>
        <v>23825.382924619535</v>
      </c>
      <c r="E349" s="16">
        <f t="shared" si="448"/>
        <v>15438.625575155094</v>
      </c>
      <c r="F349" s="16">
        <f t="shared" si="448"/>
        <v>12458.023545805598</v>
      </c>
      <c r="G349" s="16">
        <f t="shared" si="448"/>
        <v>8528.9797135943118</v>
      </c>
      <c r="H349" s="16">
        <f t="shared" si="448"/>
        <v>2534.3041156370487</v>
      </c>
      <c r="I349" s="16">
        <f t="shared" si="448"/>
        <v>2629.9362366366004</v>
      </c>
      <c r="J349" s="16">
        <f t="shared" si="293"/>
        <v>77460.809685778266</v>
      </c>
      <c r="L349" s="9">
        <v>56</v>
      </c>
      <c r="M349" s="9">
        <f t="shared" ref="M349:T349" si="449">M154</f>
        <v>499.92827395518901</v>
      </c>
      <c r="N349" s="9">
        <f t="shared" si="449"/>
        <v>883.33191262758896</v>
      </c>
      <c r="O349" s="9">
        <f t="shared" si="449"/>
        <v>2736.4494995441928</v>
      </c>
      <c r="P349" s="9">
        <f t="shared" si="449"/>
        <v>1774.1815436605191</v>
      </c>
      <c r="Q349" s="9">
        <f t="shared" si="449"/>
        <v>1432.1253562174957</v>
      </c>
      <c r="R349" s="9">
        <f t="shared" si="449"/>
        <v>973.54453349168364</v>
      </c>
      <c r="S349" s="9">
        <f t="shared" si="449"/>
        <v>285.67329940296503</v>
      </c>
      <c r="T349" s="9">
        <f t="shared" si="449"/>
        <v>289.43215860563583</v>
      </c>
      <c r="V349">
        <f t="shared" si="302"/>
        <v>948.4699403781799</v>
      </c>
      <c r="W349">
        <f t="shared" si="337"/>
        <v>1678.2481522499406</v>
      </c>
      <c r="X349">
        <f t="shared" si="338"/>
        <v>5189.7140967898977</v>
      </c>
      <c r="Y349">
        <f t="shared" si="339"/>
        <v>3314.4605003727906</v>
      </c>
      <c r="Z349">
        <f t="shared" si="340"/>
        <v>2627.5683577771488</v>
      </c>
      <c r="AA349">
        <f t="shared" si="341"/>
        <v>1750.2074309621839</v>
      </c>
      <c r="AB349">
        <f t="shared" si="342"/>
        <v>500.71901962146421</v>
      </c>
      <c r="AC349">
        <f t="shared" si="343"/>
        <v>502.01479627621808</v>
      </c>
      <c r="AE349">
        <f t="shared" si="303"/>
        <v>905.15522649014895</v>
      </c>
      <c r="AF349">
        <f t="shared" si="344"/>
        <v>1601.6059357144986</v>
      </c>
      <c r="AG349">
        <f t="shared" si="345"/>
        <v>4952.7102955165483</v>
      </c>
      <c r="AH349">
        <f t="shared" si="346"/>
        <v>3163.0957579017913</v>
      </c>
      <c r="AI349">
        <f t="shared" si="347"/>
        <v>2507.5725974550237</v>
      </c>
      <c r="AJ349">
        <f t="shared" si="348"/>
        <v>1670.278978947561</v>
      </c>
      <c r="AK349">
        <f t="shared" si="349"/>
        <v>477.85218942487279</v>
      </c>
      <c r="AL349">
        <f t="shared" si="350"/>
        <v>479.0887905668622</v>
      </c>
      <c r="AN349">
        <f t="shared" si="304"/>
        <v>863.81860843765799</v>
      </c>
      <c r="AO349">
        <f t="shared" si="351"/>
        <v>1528.4638150067055</v>
      </c>
      <c r="AP349">
        <f t="shared" si="352"/>
        <v>4726.5299810037923</v>
      </c>
      <c r="AQ349">
        <f t="shared" si="353"/>
        <v>3018.6435386787457</v>
      </c>
      <c r="AR349">
        <f t="shared" si="354"/>
        <v>2393.0568020794353</v>
      </c>
      <c r="AS349">
        <f t="shared" si="355"/>
        <v>1594.0006985232112</v>
      </c>
      <c r="AT349">
        <f t="shared" si="356"/>
        <v>456.0296413560776</v>
      </c>
      <c r="AU349">
        <f t="shared" si="357"/>
        <v>457.20976941191157</v>
      </c>
      <c r="AW349">
        <f t="shared" si="305"/>
        <v>824.36975056367294</v>
      </c>
      <c r="AX349">
        <f t="shared" si="358"/>
        <v>1458.6619477920326</v>
      </c>
      <c r="AY349">
        <f t="shared" si="359"/>
        <v>4510.6788663872858</v>
      </c>
      <c r="AZ349">
        <f t="shared" si="360"/>
        <v>2880.7881616743775</v>
      </c>
      <c r="BA349">
        <f t="shared" si="361"/>
        <v>2283.7707126765372</v>
      </c>
      <c r="BB349">
        <f t="shared" si="362"/>
        <v>1521.2058936978447</v>
      </c>
      <c r="BC349">
        <f t="shared" si="363"/>
        <v>435.20368515131656</v>
      </c>
      <c r="BD349">
        <f t="shared" si="364"/>
        <v>436.32991913321757</v>
      </c>
      <c r="BF349">
        <f t="shared" si="306"/>
        <v>786.72244265785253</v>
      </c>
      <c r="BG349">
        <f t="shared" si="365"/>
        <v>1392.0477914119833</v>
      </c>
      <c r="BH349">
        <f t="shared" si="366"/>
        <v>4304.6852378837575</v>
      </c>
      <c r="BI349">
        <f t="shared" si="367"/>
        <v>2749.2283623733465</v>
      </c>
      <c r="BJ349">
        <f t="shared" si="368"/>
        <v>2179.4754990935053</v>
      </c>
      <c r="BK349">
        <f t="shared" si="369"/>
        <v>1451.7354811649182</v>
      </c>
      <c r="BL349">
        <f t="shared" si="370"/>
        <v>415.32880846468856</v>
      </c>
      <c r="BM349">
        <f t="shared" si="371"/>
        <v>416.40360960657858</v>
      </c>
    </row>
    <row r="350" spans="1:65" hidden="1" x14ac:dyDescent="0.35">
      <c r="A350" s="9">
        <v>57</v>
      </c>
      <c r="B350" s="16">
        <f t="shared" ref="B350:I350" si="450">V350+AE350+AN350+AW350+BF350+B220</f>
        <v>4457.3596069332289</v>
      </c>
      <c r="C350" s="16">
        <f t="shared" si="450"/>
        <v>7876.408135680671</v>
      </c>
      <c r="D350" s="16">
        <f t="shared" si="450"/>
        <v>24395.445172055184</v>
      </c>
      <c r="E350" s="16">
        <f t="shared" si="450"/>
        <v>15808.02058720901</v>
      </c>
      <c r="F350" s="16">
        <f t="shared" si="450"/>
        <v>12756.10265587428</v>
      </c>
      <c r="G350" s="16">
        <f t="shared" si="450"/>
        <v>8733.0497494129504</v>
      </c>
      <c r="H350" s="16">
        <f t="shared" si="450"/>
        <v>2594.9416742520798</v>
      </c>
      <c r="I350" s="16">
        <f t="shared" si="450"/>
        <v>2692.8645041509021</v>
      </c>
      <c r="J350" s="16">
        <f t="shared" si="293"/>
        <v>79314.192085568313</v>
      </c>
      <c r="L350" s="9">
        <v>57</v>
      </c>
      <c r="M350" s="9">
        <f t="shared" ref="M350:T350" si="451">M155</f>
        <v>511.88989640246416</v>
      </c>
      <c r="N350" s="9">
        <f t="shared" si="451"/>
        <v>904.46711018480448</v>
      </c>
      <c r="O350" s="9">
        <f t="shared" si="451"/>
        <v>2801.9236434661202</v>
      </c>
      <c r="P350" s="9">
        <f t="shared" si="451"/>
        <v>1816.6318127967136</v>
      </c>
      <c r="Q350" s="9">
        <f t="shared" si="451"/>
        <v>1466.3913573634493</v>
      </c>
      <c r="R350" s="9">
        <f t="shared" si="451"/>
        <v>996.83821931006162</v>
      </c>
      <c r="S350" s="9">
        <f t="shared" si="451"/>
        <v>292.50851222997943</v>
      </c>
      <c r="T350" s="9">
        <f t="shared" si="451"/>
        <v>296.35730844353196</v>
      </c>
      <c r="V350">
        <f t="shared" si="302"/>
        <v>971.16367450054793</v>
      </c>
      <c r="W350">
        <f t="shared" si="337"/>
        <v>1718.4030540946208</v>
      </c>
      <c r="X350">
        <f t="shared" si="338"/>
        <v>5313.8867108810673</v>
      </c>
      <c r="Y350">
        <f t="shared" si="339"/>
        <v>3393.7645269448503</v>
      </c>
      <c r="Z350">
        <f t="shared" si="340"/>
        <v>2690.4373377639749</v>
      </c>
      <c r="AA350">
        <f t="shared" si="341"/>
        <v>1792.0840792420563</v>
      </c>
      <c r="AB350">
        <f t="shared" si="342"/>
        <v>512.69956198506452</v>
      </c>
      <c r="AC350">
        <f t="shared" si="343"/>
        <v>514.02634226959412</v>
      </c>
      <c r="AE350">
        <f t="shared" si="303"/>
        <v>926.81258343416448</v>
      </c>
      <c r="AF350">
        <f t="shared" si="344"/>
        <v>1639.9270439822194</v>
      </c>
      <c r="AG350">
        <f t="shared" si="345"/>
        <v>5071.212196153223</v>
      </c>
      <c r="AH350">
        <f t="shared" si="346"/>
        <v>3238.7781291372908</v>
      </c>
      <c r="AI350">
        <f t="shared" si="347"/>
        <v>2567.5704776160865</v>
      </c>
      <c r="AJ350">
        <f t="shared" si="348"/>
        <v>1710.2432049548725</v>
      </c>
      <c r="AK350">
        <f t="shared" si="349"/>
        <v>489.2856045231685</v>
      </c>
      <c r="AL350">
        <f t="shared" si="350"/>
        <v>490.5517934215402</v>
      </c>
      <c r="AN350">
        <f t="shared" si="304"/>
        <v>884.48691746390341</v>
      </c>
      <c r="AO350">
        <f t="shared" si="351"/>
        <v>1565.0348753606022</v>
      </c>
      <c r="AP350">
        <f t="shared" si="352"/>
        <v>4839.6201382601703</v>
      </c>
      <c r="AQ350">
        <f t="shared" si="353"/>
        <v>3090.8696482902687</v>
      </c>
      <c r="AR350">
        <f t="shared" si="354"/>
        <v>2450.3146997672297</v>
      </c>
      <c r="AS350">
        <f t="shared" si="355"/>
        <v>1632.1398387353861</v>
      </c>
      <c r="AT350">
        <f t="shared" si="356"/>
        <v>466.94091539047514</v>
      </c>
      <c r="AU350">
        <f t="shared" si="357"/>
        <v>468.14927998938686</v>
      </c>
      <c r="AW350">
        <f t="shared" si="305"/>
        <v>844.09417950066563</v>
      </c>
      <c r="AX350">
        <f t="shared" si="358"/>
        <v>1493.5628813993692</v>
      </c>
      <c r="AY350">
        <f t="shared" si="359"/>
        <v>4618.6044236955386</v>
      </c>
      <c r="AZ350">
        <f t="shared" si="360"/>
        <v>2949.7158501765616</v>
      </c>
      <c r="BA350">
        <f t="shared" si="361"/>
        <v>2338.4137573779863</v>
      </c>
      <c r="BB350">
        <f t="shared" si="362"/>
        <v>1557.6032961105279</v>
      </c>
      <c r="BC350">
        <f t="shared" si="363"/>
        <v>445.61666325369703</v>
      </c>
      <c r="BD350">
        <f t="shared" si="364"/>
        <v>446.76984427256457</v>
      </c>
      <c r="BF350">
        <f t="shared" si="306"/>
        <v>805.54609661076267</v>
      </c>
      <c r="BG350">
        <f t="shared" si="365"/>
        <v>1425.3548696020082</v>
      </c>
      <c r="BH350">
        <f t="shared" si="366"/>
        <v>4407.6820521355221</v>
      </c>
      <c r="BI350">
        <f t="shared" si="367"/>
        <v>2815.0082620238622</v>
      </c>
      <c r="BJ350">
        <f t="shared" si="368"/>
        <v>2231.6231058850212</v>
      </c>
      <c r="BK350">
        <f t="shared" si="369"/>
        <v>1486.4706874313815</v>
      </c>
      <c r="BL350">
        <f t="shared" si="370"/>
        <v>425.26624680800262</v>
      </c>
      <c r="BM350">
        <f t="shared" si="371"/>
        <v>426.36676436989808</v>
      </c>
    </row>
    <row r="351" spans="1:65" hidden="1" x14ac:dyDescent="0.35">
      <c r="A351" s="9">
        <v>58</v>
      </c>
      <c r="B351" s="16">
        <f t="shared" ref="B351:I351" si="452">V351+AE351+AN351+AW351+BF351+B221</f>
        <v>4564.0094115862385</v>
      </c>
      <c r="C351" s="16">
        <f t="shared" si="452"/>
        <v>8064.8644109222168</v>
      </c>
      <c r="D351" s="16">
        <f t="shared" si="452"/>
        <v>24979.147114759173</v>
      </c>
      <c r="E351" s="16">
        <f t="shared" si="452"/>
        <v>16186.253994146642</v>
      </c>
      <c r="F351" s="16">
        <f t="shared" si="452"/>
        <v>13061.313808040046</v>
      </c>
      <c r="G351" s="16">
        <f t="shared" si="452"/>
        <v>8942.0025328420452</v>
      </c>
      <c r="H351" s="16">
        <f t="shared" si="452"/>
        <v>2657.0300681486588</v>
      </c>
      <c r="I351" s="16">
        <f t="shared" si="452"/>
        <v>2757.2979497637466</v>
      </c>
      <c r="J351" s="16">
        <f t="shared" si="293"/>
        <v>81211.919290208752</v>
      </c>
      <c r="L351" s="9">
        <v>58</v>
      </c>
      <c r="M351" s="9">
        <f t="shared" ref="M351:T351" si="453">M156</f>
        <v>524.13772072913935</v>
      </c>
      <c r="N351" s="9">
        <f t="shared" si="453"/>
        <v>926.10800279208763</v>
      </c>
      <c r="O351" s="9">
        <f t="shared" si="453"/>
        <v>2868.964366096342</v>
      </c>
      <c r="P351" s="9">
        <f t="shared" si="453"/>
        <v>1860.0977758207034</v>
      </c>
      <c r="Q351" s="9">
        <f t="shared" si="453"/>
        <v>1501.4772300586615</v>
      </c>
      <c r="R351" s="9">
        <f t="shared" si="453"/>
        <v>1020.689245630429</v>
      </c>
      <c r="S351" s="9">
        <f t="shared" si="453"/>
        <v>299.50726898807949</v>
      </c>
      <c r="T351" s="9">
        <f t="shared" si="453"/>
        <v>303.44815410634391</v>
      </c>
      <c r="V351">
        <f t="shared" si="302"/>
        <v>994.40039427432339</v>
      </c>
      <c r="W351">
        <f t="shared" si="337"/>
        <v>1759.5187293147965</v>
      </c>
      <c r="X351">
        <f t="shared" si="338"/>
        <v>5441.030363029955</v>
      </c>
      <c r="Y351">
        <f t="shared" si="339"/>
        <v>3474.9660353634522</v>
      </c>
      <c r="Z351">
        <f t="shared" si="340"/>
        <v>2754.8105635424981</v>
      </c>
      <c r="AA351">
        <f t="shared" si="341"/>
        <v>1834.9626965686441</v>
      </c>
      <c r="AB351">
        <f t="shared" si="342"/>
        <v>524.9667589187959</v>
      </c>
      <c r="AC351">
        <f t="shared" si="343"/>
        <v>526.32528464694371</v>
      </c>
      <c r="AE351">
        <f t="shared" si="303"/>
        <v>948.98812896735626</v>
      </c>
      <c r="AF351">
        <f t="shared" si="344"/>
        <v>1679.16504903842</v>
      </c>
      <c r="AG351">
        <f t="shared" si="345"/>
        <v>5192.5494535171447</v>
      </c>
      <c r="AH351">
        <f t="shared" si="346"/>
        <v>3316.2713280410708</v>
      </c>
      <c r="AI351">
        <f t="shared" si="347"/>
        <v>2629.0039076900307</v>
      </c>
      <c r="AJ351">
        <f t="shared" si="348"/>
        <v>1751.1636420984646</v>
      </c>
      <c r="AK351">
        <f t="shared" si="349"/>
        <v>500.99258325411654</v>
      </c>
      <c r="AL351">
        <f t="shared" si="350"/>
        <v>502.28906784556716</v>
      </c>
      <c r="AN351">
        <f t="shared" si="304"/>
        <v>905.64975044903395</v>
      </c>
      <c r="AO351">
        <f t="shared" si="351"/>
        <v>1602.4809596714108</v>
      </c>
      <c r="AP351">
        <f t="shared" si="352"/>
        <v>4955.4161672066966</v>
      </c>
      <c r="AQ351">
        <f t="shared" si="353"/>
        <v>3164.8238887137795</v>
      </c>
      <c r="AR351">
        <f t="shared" si="354"/>
        <v>2508.9425886916579</v>
      </c>
      <c r="AS351">
        <f t="shared" si="355"/>
        <v>1671.1915218451293</v>
      </c>
      <c r="AT351">
        <f t="shared" si="356"/>
        <v>478.11325995682182</v>
      </c>
      <c r="AU351">
        <f t="shared" si="357"/>
        <v>479.35053670546353</v>
      </c>
      <c r="AW351">
        <f t="shared" si="305"/>
        <v>864.29054848228452</v>
      </c>
      <c r="AX351">
        <f t="shared" si="358"/>
        <v>1529.298878379986</v>
      </c>
      <c r="AY351">
        <f t="shared" si="359"/>
        <v>4729.1122809778544</v>
      </c>
      <c r="AZ351">
        <f t="shared" si="360"/>
        <v>3020.2927492334152</v>
      </c>
      <c r="BA351">
        <f t="shared" si="361"/>
        <v>2394.3642285726082</v>
      </c>
      <c r="BB351">
        <f t="shared" si="362"/>
        <v>1594.8715674229572</v>
      </c>
      <c r="BC351">
        <f t="shared" si="363"/>
        <v>456.27878932208614</v>
      </c>
      <c r="BD351">
        <f t="shared" si="364"/>
        <v>457.45956213097566</v>
      </c>
      <c r="BF351">
        <f t="shared" si="306"/>
        <v>824.8201380557141</v>
      </c>
      <c r="BG351">
        <f t="shared" si="365"/>
        <v>1459.4588755006889</v>
      </c>
      <c r="BH351">
        <f t="shared" si="366"/>
        <v>4513.1432379155303</v>
      </c>
      <c r="BI351">
        <f t="shared" si="367"/>
        <v>2882.3620561002117</v>
      </c>
      <c r="BJ351">
        <f t="shared" si="368"/>
        <v>2285.0184316315035</v>
      </c>
      <c r="BK351">
        <f t="shared" si="369"/>
        <v>1522.036991770955</v>
      </c>
      <c r="BL351">
        <f t="shared" si="370"/>
        <v>435.4414550308498</v>
      </c>
      <c r="BM351">
        <f t="shared" si="371"/>
        <v>436.56830432123132</v>
      </c>
    </row>
    <row r="352" spans="1:65" hidden="1" x14ac:dyDescent="0.35">
      <c r="A352" s="9">
        <v>59</v>
      </c>
      <c r="B352" s="16">
        <f t="shared" ref="B352:I352" si="454">V352+AE352+AN352+AW352+BF352+B222</f>
        <v>4673.2109916741065</v>
      </c>
      <c r="C352" s="16">
        <f t="shared" si="454"/>
        <v>8257.8298186092579</v>
      </c>
      <c r="D352" s="16">
        <f t="shared" si="454"/>
        <v>25576.815105356396</v>
      </c>
      <c r="E352" s="16">
        <f t="shared" si="454"/>
        <v>16573.537269493791</v>
      </c>
      <c r="F352" s="16">
        <f t="shared" si="454"/>
        <v>13373.827648543331</v>
      </c>
      <c r="G352" s="16">
        <f t="shared" si="454"/>
        <v>9155.9548837266466</v>
      </c>
      <c r="H352" s="16">
        <f t="shared" si="454"/>
        <v>2720.604015840815</v>
      </c>
      <c r="I352" s="16">
        <f t="shared" si="454"/>
        <v>2823.2726760611172</v>
      </c>
      <c r="J352" s="16">
        <f t="shared" si="293"/>
        <v>83155.052409305456</v>
      </c>
      <c r="L352" s="9">
        <v>59</v>
      </c>
      <c r="M352" s="9">
        <f t="shared" ref="M352:T352" si="455">M157</f>
        <v>536.6785947952045</v>
      </c>
      <c r="N352" s="9">
        <f t="shared" si="455"/>
        <v>948.26669005167628</v>
      </c>
      <c r="O352" s="9">
        <f t="shared" si="455"/>
        <v>2937.6091504579617</v>
      </c>
      <c r="P352" s="9">
        <f t="shared" si="455"/>
        <v>1904.6037349123028</v>
      </c>
      <c r="Q352" s="9">
        <f t="shared" si="455"/>
        <v>1537.4025911050585</v>
      </c>
      <c r="R352" s="9">
        <f t="shared" si="455"/>
        <v>1045.1109477590821</v>
      </c>
      <c r="S352" s="9">
        <f t="shared" si="455"/>
        <v>306.6734827401167</v>
      </c>
      <c r="T352" s="9">
        <f t="shared" si="455"/>
        <v>310.7086601445921</v>
      </c>
      <c r="V352">
        <f t="shared" si="302"/>
        <v>1018.1930915419262</v>
      </c>
      <c r="W352">
        <f t="shared" si="337"/>
        <v>1801.6181660249104</v>
      </c>
      <c r="X352">
        <f t="shared" si="338"/>
        <v>5571.2161403051932</v>
      </c>
      <c r="Y352">
        <f t="shared" si="339"/>
        <v>3558.1104260642833</v>
      </c>
      <c r="Z352">
        <f t="shared" si="340"/>
        <v>2820.724026716246</v>
      </c>
      <c r="AA352">
        <f t="shared" si="341"/>
        <v>1878.86725673192</v>
      </c>
      <c r="AB352">
        <f t="shared" si="342"/>
        <v>537.52746911403335</v>
      </c>
      <c r="AC352">
        <f t="shared" si="343"/>
        <v>538.91849984878218</v>
      </c>
      <c r="AE352">
        <f t="shared" si="303"/>
        <v>971.69426162083982</v>
      </c>
      <c r="AF352">
        <f t="shared" si="344"/>
        <v>1719.3418891766082</v>
      </c>
      <c r="AG352">
        <f t="shared" si="345"/>
        <v>5316.7899082735494</v>
      </c>
      <c r="AH352">
        <f t="shared" si="346"/>
        <v>3395.6186817022613</v>
      </c>
      <c r="AI352">
        <f t="shared" si="347"/>
        <v>2691.9072356162642</v>
      </c>
      <c r="AJ352">
        <f t="shared" si="348"/>
        <v>1793.0631693335542</v>
      </c>
      <c r="AK352">
        <f t="shared" si="349"/>
        <v>512.97967108645616</v>
      </c>
      <c r="AL352">
        <f t="shared" si="350"/>
        <v>514.30717624625538</v>
      </c>
      <c r="AN352">
        <f t="shared" si="304"/>
        <v>927.3189397081951</v>
      </c>
      <c r="AO352">
        <f t="shared" si="351"/>
        <v>1640.8230043549154</v>
      </c>
      <c r="AP352">
        <f t="shared" si="352"/>
        <v>5073.9828103619211</v>
      </c>
      <c r="AQ352">
        <f t="shared" si="353"/>
        <v>3240.5476083774256</v>
      </c>
      <c r="AR352">
        <f t="shared" si="354"/>
        <v>2568.9732481908441</v>
      </c>
      <c r="AS352">
        <f t="shared" si="355"/>
        <v>1711.1775819717968</v>
      </c>
      <c r="AT352">
        <f t="shared" si="356"/>
        <v>489.55292160546924</v>
      </c>
      <c r="AU352">
        <f t="shared" si="357"/>
        <v>490.81980227551526</v>
      </c>
      <c r="AW352">
        <f t="shared" si="305"/>
        <v>884.97014946565923</v>
      </c>
      <c r="AX352">
        <f t="shared" si="358"/>
        <v>1565.8899190256982</v>
      </c>
      <c r="AY352">
        <f t="shared" si="359"/>
        <v>4842.264224092276</v>
      </c>
      <c r="AZ352">
        <f t="shared" si="360"/>
        <v>3092.558318973598</v>
      </c>
      <c r="BA352">
        <f t="shared" si="361"/>
        <v>2451.6534086321331</v>
      </c>
      <c r="BB352">
        <f t="shared" si="362"/>
        <v>1633.0315446340433</v>
      </c>
      <c r="BC352">
        <f t="shared" si="363"/>
        <v>467.19602463945398</v>
      </c>
      <c r="BD352">
        <f t="shared" si="364"/>
        <v>468.40504941821962</v>
      </c>
      <c r="BF352">
        <f t="shared" si="306"/>
        <v>844.55534326899931</v>
      </c>
      <c r="BG352">
        <f t="shared" si="365"/>
        <v>1494.3788769403377</v>
      </c>
      <c r="BH352">
        <f t="shared" si="366"/>
        <v>4621.1277594466919</v>
      </c>
      <c r="BI352">
        <f t="shared" si="367"/>
        <v>2951.3274026668132</v>
      </c>
      <c r="BJ352">
        <f t="shared" si="368"/>
        <v>2339.6913301020559</v>
      </c>
      <c r="BK352">
        <f t="shared" si="369"/>
        <v>1558.454279596956</v>
      </c>
      <c r="BL352">
        <f t="shared" si="370"/>
        <v>445.86012217646794</v>
      </c>
      <c r="BM352">
        <f t="shared" si="371"/>
        <v>447.0139332261034</v>
      </c>
    </row>
    <row r="353" spans="1:65" hidden="1" x14ac:dyDescent="0.35">
      <c r="A353" s="9">
        <v>60</v>
      </c>
      <c r="B353" s="16">
        <f t="shared" ref="B353:H353" si="456">V353+AE353+AN353+AW353+BF353+B223</f>
        <v>4785.0254027093779</v>
      </c>
      <c r="C353" s="16">
        <f t="shared" si="456"/>
        <v>8455.4122473056686</v>
      </c>
      <c r="D353" s="16">
        <f t="shared" si="456"/>
        <v>26188.783304993667</v>
      </c>
      <c r="E353" s="16">
        <f t="shared" si="456"/>
        <v>16970.086946603071</v>
      </c>
      <c r="F353" s="16">
        <f t="shared" si="456"/>
        <v>13693.818906569675</v>
      </c>
      <c r="G353" s="16">
        <f t="shared" si="456"/>
        <v>9375.0264192070699</v>
      </c>
      <c r="H353" s="16">
        <f t="shared" si="456"/>
        <v>2785.6990653768612</v>
      </c>
      <c r="I353" s="16">
        <f>AC353+AL353+AU353+BD353+BM353+I223</f>
        <v>2890.8256335227366</v>
      </c>
      <c r="J353" s="16">
        <f t="shared" si="293"/>
        <v>85144.677926288132</v>
      </c>
      <c r="L353" s="9">
        <v>60</v>
      </c>
      <c r="M353" s="9">
        <f t="shared" ref="M353:T353" si="457">M158</f>
        <v>549.51953030718528</v>
      </c>
      <c r="N353" s="9">
        <f t="shared" si="457"/>
        <v>970.95556106908577</v>
      </c>
      <c r="O353" s="9">
        <f t="shared" si="457"/>
        <v>3007.8963764182772</v>
      </c>
      <c r="P353" s="9">
        <f t="shared" si="457"/>
        <v>1950.1745737217382</v>
      </c>
      <c r="Q353" s="9">
        <f t="shared" si="457"/>
        <v>1574.1875266694544</v>
      </c>
      <c r="R353" s="9">
        <f t="shared" si="457"/>
        <v>1070.1169800718867</v>
      </c>
      <c r="S353" s="9">
        <f t="shared" si="457"/>
        <v>314.01116017553426</v>
      </c>
      <c r="T353" s="9">
        <f t="shared" si="457"/>
        <v>318.1428859673178</v>
      </c>
      <c r="V353">
        <f t="shared" si="302"/>
        <v>1042.5550689973963</v>
      </c>
      <c r="W353">
        <f t="shared" si="337"/>
        <v>1844.7249023686004</v>
      </c>
      <c r="X353">
        <f t="shared" si="338"/>
        <v>5704.5168306527648</v>
      </c>
      <c r="Y353">
        <f t="shared" si="339"/>
        <v>3643.2441857645977</v>
      </c>
      <c r="Z353">
        <f t="shared" si="340"/>
        <v>2888.2145800482263</v>
      </c>
      <c r="AA353">
        <f t="shared" si="341"/>
        <v>1923.8223071349889</v>
      </c>
      <c r="AB353">
        <f t="shared" si="342"/>
        <v>550.38871536784632</v>
      </c>
      <c r="AC353">
        <f t="shared" si="343"/>
        <v>551.81302884599768</v>
      </c>
      <c r="AE353">
        <f t="shared" si="303"/>
        <v>994.94367658138299</v>
      </c>
      <c r="AF353">
        <f t="shared" si="344"/>
        <v>1760.4800276007593</v>
      </c>
      <c r="AG353">
        <f t="shared" si="345"/>
        <v>5444.0030242893718</v>
      </c>
      <c r="AH353">
        <f t="shared" si="346"/>
        <v>3476.8645538832725</v>
      </c>
      <c r="AI353">
        <f t="shared" si="347"/>
        <v>2756.3156311662556</v>
      </c>
      <c r="AJ353">
        <f t="shared" si="348"/>
        <v>1835.9652130327368</v>
      </c>
      <c r="AK353">
        <f t="shared" si="349"/>
        <v>525.25357010024481</v>
      </c>
      <c r="AL353">
        <f t="shared" si="350"/>
        <v>526.61283804751884</v>
      </c>
      <c r="AN353">
        <f t="shared" si="304"/>
        <v>949.50660066451746</v>
      </c>
      <c r="AO353">
        <f t="shared" si="351"/>
        <v>1680.0824467657617</v>
      </c>
      <c r="AP353">
        <f t="shared" si="352"/>
        <v>5195.3863593177357</v>
      </c>
      <c r="AQ353">
        <f t="shared" si="353"/>
        <v>3318.0831450398432</v>
      </c>
      <c r="AR353">
        <f t="shared" si="354"/>
        <v>2630.4402419035541</v>
      </c>
      <c r="AS353">
        <f t="shared" si="355"/>
        <v>1752.1203756526756</v>
      </c>
      <c r="AT353">
        <f t="shared" si="356"/>
        <v>501.2662963459627</v>
      </c>
      <c r="AU353">
        <f t="shared" si="357"/>
        <v>502.56348926088538</v>
      </c>
      <c r="AW353">
        <f t="shared" si="305"/>
        <v>906.14454458692717</v>
      </c>
      <c r="AX353">
        <f t="shared" si="358"/>
        <v>1603.3564616903068</v>
      </c>
      <c r="AY353">
        <f t="shared" si="359"/>
        <v>4958.123517227099</v>
      </c>
      <c r="AZ353">
        <f t="shared" si="360"/>
        <v>3166.5529636755114</v>
      </c>
      <c r="BA353">
        <f t="shared" si="361"/>
        <v>2510.3133284114883</v>
      </c>
      <c r="BB353">
        <f t="shared" si="362"/>
        <v>1672.10456330292</v>
      </c>
      <c r="BC353">
        <f t="shared" si="363"/>
        <v>478.37447312246161</v>
      </c>
      <c r="BD353">
        <f t="shared" si="364"/>
        <v>479.61242584686744</v>
      </c>
      <c r="BF353">
        <f t="shared" si="306"/>
        <v>864.76274636732933</v>
      </c>
      <c r="BG353">
        <f t="shared" si="365"/>
        <v>1530.1343979830178</v>
      </c>
      <c r="BH353">
        <f t="shared" si="366"/>
        <v>4731.695991769484</v>
      </c>
      <c r="BI353">
        <f t="shared" si="367"/>
        <v>3021.9428608202061</v>
      </c>
      <c r="BJ353">
        <f t="shared" si="368"/>
        <v>2395.6723693670947</v>
      </c>
      <c r="BK353">
        <f t="shared" si="369"/>
        <v>1595.7429121154998</v>
      </c>
      <c r="BL353">
        <f t="shared" si="370"/>
        <v>456.52807340796096</v>
      </c>
      <c r="BM353">
        <f t="shared" si="371"/>
        <v>457.70949132216145</v>
      </c>
    </row>
  </sheetData>
  <sheetProtection algorithmName="SHA-512" hashValue="DPOjx9h5JhBEXtaS54Rzszr0gxDjaHebP/i4XY235zr+7YOa+T7RgZn1FTmLGcnYHCFrvlwPADdYFTRHUg8DNA==" saltValue="l4ofCw9wCMM6d8Zb9/Y85w==" spinCount="100000" sheet="1" objects="1" scenarios="1"/>
  <dataValidations count="4">
    <dataValidation type="decimal" allowBlank="1" showInputMessage="1" showErrorMessage="1" sqref="B3:I3 B18:I18 B21:I21 B27:B29" xr:uid="{177B1CA5-47EF-491E-BD97-B73F040EF529}">
      <formula1>0</formula1>
      <formula2>99999</formula2>
    </dataValidation>
    <dataValidation type="decimal" allowBlank="1" showInputMessage="1" showErrorMessage="1" sqref="B7:I7 B4:I5 B10:I10 B14" xr:uid="{ECBE6D36-2E7A-41EB-A801-0FDCA477FEA2}">
      <formula1>0</formula1>
      <formula2>100</formula2>
    </dataValidation>
    <dataValidation type="whole" allowBlank="1" showInputMessage="1" showErrorMessage="1" sqref="B39:B40 B32:B35" xr:uid="{2ED8EB19-22D0-4965-AD14-6639D6F7736D}">
      <formula1>0</formula1>
      <formula2>100</formula2>
    </dataValidation>
    <dataValidation type="decimal" allowBlank="1" showInputMessage="1" showErrorMessage="1" sqref="B24" xr:uid="{039B2252-1846-4276-B4FE-D0FBA840A31B}">
      <formula1>0</formula1>
      <formula2>99</formula2>
    </dataValidation>
  </dataValidations>
  <pageMargins left="0.7" right="0.7" top="0.75" bottom="0.75" header="0.3" footer="0.3"/>
  <pageSetup scale="39" orientation="portrait" r:id="rId1"/>
  <colBreaks count="1" manualBreakCount="1">
    <brk id="19"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64BB1-3643-4475-857B-34D67B2AD225}">
  <dimension ref="C1:E3"/>
  <sheetViews>
    <sheetView workbookViewId="0"/>
  </sheetViews>
  <sheetFormatPr defaultRowHeight="14.5" x14ac:dyDescent="0.35"/>
  <sheetData>
    <row r="1" spans="3:5" x14ac:dyDescent="0.35">
      <c r="C1" t="s">
        <v>8</v>
      </c>
      <c r="E1" t="s">
        <v>11</v>
      </c>
    </row>
    <row r="2" spans="3:5" x14ac:dyDescent="0.35">
      <c r="C2" t="s">
        <v>7</v>
      </c>
      <c r="E2" t="s">
        <v>8</v>
      </c>
    </row>
    <row r="3" spans="3:5" x14ac:dyDescent="0.35">
      <c r="C3" t="s">
        <v>9</v>
      </c>
      <c r="E3" t="s">
        <v>10</v>
      </c>
    </row>
  </sheetData>
  <sheetProtection algorithmName="SHA-512" hashValue="oAA3inJiLJjMDRflUp/YLSeWJUaww+HdBcHRybVyUCFFMKhOOOST3nrZMGIfvxX7YvXBLa7bTEzUpzTixISOSw==" saltValue="xj9UikI4mK5yA6RH+zmMZg==" spinCount="100000"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短期予測</vt:lpstr>
      <vt:lpstr>var</vt:lpstr>
      <vt:lpstr>短期予測!Print_Area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Yuki FURUSE</dc:creator>
  <cp:lastModifiedBy>Yuki FURUSE</cp:lastModifiedBy>
  <dcterms:created xsi:type="dcterms:W3CDTF">2021-09-26T06:42:21Z</dcterms:created>
  <dcterms:modified xsi:type="dcterms:W3CDTF">2022-01-03T04:50:53Z</dcterms:modified>
</cp:coreProperties>
</file>